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19" i="12" l="1"/>
  <c r="F39" i="1" s="1"/>
  <c r="BA206" i="12"/>
  <c r="BA203" i="12"/>
  <c r="BA202" i="12"/>
  <c r="BA201" i="12"/>
  <c r="BA200" i="12"/>
  <c r="BA169" i="12"/>
  <c r="BA160" i="12"/>
  <c r="BA149" i="12"/>
  <c r="BA147" i="12"/>
  <c r="BA105" i="12"/>
  <c r="BA97" i="12"/>
  <c r="BA70" i="12"/>
  <c r="BA65" i="12"/>
  <c r="BA63" i="12"/>
  <c r="BA60" i="12"/>
  <c r="BA56" i="12"/>
  <c r="BA51" i="12"/>
  <c r="BA23" i="12"/>
  <c r="BA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M12" i="12"/>
  <c r="O12" i="12"/>
  <c r="Q12" i="12"/>
  <c r="U12" i="12"/>
  <c r="G15" i="12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5" i="12"/>
  <c r="I25" i="12"/>
  <c r="K25" i="12"/>
  <c r="M25" i="12"/>
  <c r="O25" i="12"/>
  <c r="Q25" i="12"/>
  <c r="U25" i="12"/>
  <c r="G28" i="12"/>
  <c r="M28" i="12" s="1"/>
  <c r="I28" i="12"/>
  <c r="K28" i="12"/>
  <c r="O28" i="12"/>
  <c r="Q28" i="12"/>
  <c r="U28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40" i="12"/>
  <c r="I40" i="12"/>
  <c r="K40" i="12"/>
  <c r="M40" i="12"/>
  <c r="O40" i="12"/>
  <c r="Q40" i="12"/>
  <c r="U40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5" i="12"/>
  <c r="M55" i="12" s="1"/>
  <c r="I55" i="12"/>
  <c r="K55" i="12"/>
  <c r="O55" i="12"/>
  <c r="Q55" i="12"/>
  <c r="U55" i="12"/>
  <c r="G59" i="12"/>
  <c r="I59" i="12"/>
  <c r="K59" i="12"/>
  <c r="M59" i="12"/>
  <c r="O59" i="12"/>
  <c r="Q59" i="12"/>
  <c r="U59" i="12"/>
  <c r="G62" i="12"/>
  <c r="I62" i="12"/>
  <c r="K62" i="12"/>
  <c r="M62" i="12"/>
  <c r="O62" i="12"/>
  <c r="Q62" i="12"/>
  <c r="U62" i="12"/>
  <c r="G64" i="12"/>
  <c r="I64" i="12"/>
  <c r="K64" i="12"/>
  <c r="M64" i="12"/>
  <c r="O64" i="12"/>
  <c r="Q64" i="12"/>
  <c r="U64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3" i="12"/>
  <c r="I73" i="12"/>
  <c r="K73" i="12"/>
  <c r="M73" i="12"/>
  <c r="O73" i="12"/>
  <c r="Q73" i="12"/>
  <c r="U73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5" i="12"/>
  <c r="I48" i="1" s="1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O95" i="12" s="1"/>
  <c r="Q98" i="12"/>
  <c r="U98" i="12"/>
  <c r="G100" i="12"/>
  <c r="M100" i="12" s="1"/>
  <c r="I100" i="12"/>
  <c r="K100" i="12"/>
  <c r="O100" i="12"/>
  <c r="Q100" i="12"/>
  <c r="U100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7" i="12"/>
  <c r="M107" i="12" s="1"/>
  <c r="I107" i="12"/>
  <c r="K107" i="12"/>
  <c r="O107" i="12"/>
  <c r="Q107" i="12"/>
  <c r="U107" i="12"/>
  <c r="G109" i="12"/>
  <c r="I109" i="12"/>
  <c r="K109" i="12"/>
  <c r="O109" i="12"/>
  <c r="Q109" i="12"/>
  <c r="U109" i="12"/>
  <c r="G112" i="12"/>
  <c r="M112" i="12" s="1"/>
  <c r="I112" i="12"/>
  <c r="K112" i="12"/>
  <c r="O112" i="12"/>
  <c r="Q112" i="12"/>
  <c r="U112" i="12"/>
  <c r="G116" i="12"/>
  <c r="I116" i="12"/>
  <c r="K116" i="12"/>
  <c r="M116" i="12"/>
  <c r="O116" i="12"/>
  <c r="Q116" i="12"/>
  <c r="U116" i="12"/>
  <c r="G119" i="12"/>
  <c r="I119" i="12"/>
  <c r="K119" i="12"/>
  <c r="O119" i="12"/>
  <c r="Q119" i="12"/>
  <c r="U119" i="12"/>
  <c r="G122" i="12"/>
  <c r="M122" i="12" s="1"/>
  <c r="I122" i="12"/>
  <c r="K122" i="12"/>
  <c r="O122" i="12"/>
  <c r="Q122" i="12"/>
  <c r="U122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M129" i="12" s="1"/>
  <c r="I129" i="12"/>
  <c r="K129" i="12"/>
  <c r="O129" i="12"/>
  <c r="Q129" i="12"/>
  <c r="U129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6" i="12"/>
  <c r="M136" i="12" s="1"/>
  <c r="I136" i="12"/>
  <c r="K136" i="12"/>
  <c r="O136" i="12"/>
  <c r="Q136" i="12"/>
  <c r="U136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2" i="12"/>
  <c r="M142" i="12" s="1"/>
  <c r="I142" i="12"/>
  <c r="K142" i="12"/>
  <c r="O142" i="12"/>
  <c r="Q142" i="12"/>
  <c r="U142" i="12"/>
  <c r="G144" i="12"/>
  <c r="I144" i="12"/>
  <c r="K144" i="12"/>
  <c r="M144" i="12"/>
  <c r="O144" i="12"/>
  <c r="Q144" i="12"/>
  <c r="U144" i="12"/>
  <c r="G146" i="12"/>
  <c r="M146" i="12" s="1"/>
  <c r="I146" i="12"/>
  <c r="K146" i="12"/>
  <c r="O146" i="12"/>
  <c r="Q146" i="12"/>
  <c r="U146" i="12"/>
  <c r="G148" i="12"/>
  <c r="M148" i="12" s="1"/>
  <c r="I148" i="12"/>
  <c r="K148" i="12"/>
  <c r="O148" i="12"/>
  <c r="Q148" i="12"/>
  <c r="U148" i="12"/>
  <c r="G150" i="12"/>
  <c r="M150" i="12" s="1"/>
  <c r="I150" i="12"/>
  <c r="K150" i="12"/>
  <c r="O150" i="12"/>
  <c r="Q150" i="12"/>
  <c r="U150" i="12"/>
  <c r="G152" i="12"/>
  <c r="I152" i="12"/>
  <c r="K152" i="12"/>
  <c r="M152" i="12"/>
  <c r="O152" i="12"/>
  <c r="Q152" i="12"/>
  <c r="U152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9" i="12"/>
  <c r="I159" i="12"/>
  <c r="K159" i="12"/>
  <c r="M159" i="12"/>
  <c r="O159" i="12"/>
  <c r="Q159" i="12"/>
  <c r="U159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I164" i="12"/>
  <c r="K164" i="12"/>
  <c r="M164" i="12"/>
  <c r="O164" i="12"/>
  <c r="Q164" i="12"/>
  <c r="U164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73" i="12"/>
  <c r="I173" i="12"/>
  <c r="K173" i="12"/>
  <c r="M173" i="12"/>
  <c r="O173" i="12"/>
  <c r="Q173" i="12"/>
  <c r="U173" i="12"/>
  <c r="G175" i="12"/>
  <c r="M175" i="12" s="1"/>
  <c r="I175" i="12"/>
  <c r="K175" i="12"/>
  <c r="O175" i="12"/>
  <c r="Q175" i="12"/>
  <c r="U175" i="12"/>
  <c r="G183" i="12"/>
  <c r="I183" i="12"/>
  <c r="K183" i="12"/>
  <c r="M183" i="12"/>
  <c r="O183" i="12"/>
  <c r="Q183" i="12"/>
  <c r="U183" i="12"/>
  <c r="G185" i="12"/>
  <c r="M185" i="12" s="1"/>
  <c r="I185" i="12"/>
  <c r="K185" i="12"/>
  <c r="O185" i="12"/>
  <c r="Q185" i="12"/>
  <c r="U185" i="12"/>
  <c r="G189" i="12"/>
  <c r="I189" i="12"/>
  <c r="K189" i="12"/>
  <c r="M189" i="12"/>
  <c r="O189" i="12"/>
  <c r="Q189" i="12"/>
  <c r="U189" i="12"/>
  <c r="G190" i="12"/>
  <c r="M190" i="12" s="1"/>
  <c r="I190" i="12"/>
  <c r="K190" i="12"/>
  <c r="O190" i="12"/>
  <c r="Q190" i="12"/>
  <c r="U190" i="12"/>
  <c r="G193" i="12"/>
  <c r="M193" i="12" s="1"/>
  <c r="I193" i="12"/>
  <c r="K193" i="12"/>
  <c r="O193" i="12"/>
  <c r="Q193" i="12"/>
  <c r="U193" i="12"/>
  <c r="G194" i="12"/>
  <c r="M194" i="12" s="1"/>
  <c r="I194" i="12"/>
  <c r="K194" i="12"/>
  <c r="O194" i="12"/>
  <c r="Q194" i="12"/>
  <c r="U194" i="12"/>
  <c r="G197" i="12"/>
  <c r="I197" i="12"/>
  <c r="I196" i="12" s="1"/>
  <c r="K197" i="12"/>
  <c r="K196" i="12" s="1"/>
  <c r="O197" i="12"/>
  <c r="Q197" i="12"/>
  <c r="Q196" i="12" s="1"/>
  <c r="U197" i="12"/>
  <c r="U196" i="12" s="1"/>
  <c r="G198" i="12"/>
  <c r="I198" i="12"/>
  <c r="K198" i="12"/>
  <c r="M198" i="12"/>
  <c r="O198" i="12"/>
  <c r="Q198" i="12"/>
  <c r="U198" i="12"/>
  <c r="G199" i="12"/>
  <c r="M199" i="12" s="1"/>
  <c r="I199" i="12"/>
  <c r="K199" i="12"/>
  <c r="O199" i="12"/>
  <c r="Q199" i="12"/>
  <c r="U199" i="12"/>
  <c r="G205" i="12"/>
  <c r="G204" i="12" s="1"/>
  <c r="I53" i="1" s="1"/>
  <c r="I205" i="12"/>
  <c r="I204" i="12" s="1"/>
  <c r="K205" i="12"/>
  <c r="O205" i="12"/>
  <c r="O204" i="12" s="1"/>
  <c r="Q205" i="12"/>
  <c r="Q204" i="12" s="1"/>
  <c r="U205" i="12"/>
  <c r="G207" i="12"/>
  <c r="I207" i="12"/>
  <c r="K207" i="12"/>
  <c r="M207" i="12"/>
  <c r="O207" i="12"/>
  <c r="Q207" i="12"/>
  <c r="U207" i="12"/>
  <c r="G208" i="12"/>
  <c r="I54" i="1" s="1"/>
  <c r="G209" i="12"/>
  <c r="M209" i="12" s="1"/>
  <c r="I209" i="12"/>
  <c r="I208" i="12" s="1"/>
  <c r="K209" i="12"/>
  <c r="O209" i="12"/>
  <c r="O208" i="12" s="1"/>
  <c r="Q209" i="12"/>
  <c r="Q208" i="12" s="1"/>
  <c r="U209" i="12"/>
  <c r="G211" i="12"/>
  <c r="M211" i="12" s="1"/>
  <c r="I211" i="12"/>
  <c r="K211" i="12"/>
  <c r="O211" i="12"/>
  <c r="Q211" i="12"/>
  <c r="U211" i="12"/>
  <c r="I212" i="12"/>
  <c r="Q212" i="12"/>
  <c r="G213" i="12"/>
  <c r="M213" i="12" s="1"/>
  <c r="M212" i="12" s="1"/>
  <c r="I213" i="12"/>
  <c r="K213" i="12"/>
  <c r="K212" i="12" s="1"/>
  <c r="O213" i="12"/>
  <c r="O212" i="12" s="1"/>
  <c r="Q213" i="12"/>
  <c r="U213" i="12"/>
  <c r="U212" i="12" s="1"/>
  <c r="I215" i="12"/>
  <c r="Q215" i="12"/>
  <c r="G216" i="12"/>
  <c r="G215" i="12" s="1"/>
  <c r="I56" i="1" s="1"/>
  <c r="I18" i="1" s="1"/>
  <c r="I216" i="12"/>
  <c r="K216" i="12"/>
  <c r="K215" i="12" s="1"/>
  <c r="O216" i="12"/>
  <c r="O215" i="12" s="1"/>
  <c r="Q216" i="12"/>
  <c r="U216" i="12"/>
  <c r="U215" i="12" s="1"/>
  <c r="I20" i="1"/>
  <c r="I19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K208" i="12"/>
  <c r="K204" i="12"/>
  <c r="O196" i="12"/>
  <c r="K158" i="12"/>
  <c r="Q158" i="12"/>
  <c r="I158" i="12"/>
  <c r="K111" i="12"/>
  <c r="G102" i="12"/>
  <c r="I49" i="1" s="1"/>
  <c r="U102" i="12"/>
  <c r="U95" i="12"/>
  <c r="U8" i="12"/>
  <c r="I8" i="12"/>
  <c r="U204" i="12"/>
  <c r="U158" i="12"/>
  <c r="G111" i="12"/>
  <c r="I50" i="1" s="1"/>
  <c r="U111" i="12"/>
  <c r="O102" i="12"/>
  <c r="G8" i="12"/>
  <c r="Q8" i="12"/>
  <c r="AD219" i="12"/>
  <c r="G39" i="1" s="1"/>
  <c r="G40" i="1" s="1"/>
  <c r="G25" i="1" s="1"/>
  <c r="G26" i="1" s="1"/>
  <c r="I111" i="12"/>
  <c r="O111" i="12"/>
  <c r="O8" i="12"/>
  <c r="O158" i="12"/>
  <c r="U208" i="12"/>
  <c r="G196" i="12"/>
  <c r="I52" i="1" s="1"/>
  <c r="Q111" i="12"/>
  <c r="K102" i="12"/>
  <c r="Q102" i="12"/>
  <c r="I102" i="12"/>
  <c r="K95" i="12"/>
  <c r="Q95" i="12"/>
  <c r="I95" i="12"/>
  <c r="K8" i="12"/>
  <c r="M95" i="12"/>
  <c r="M158" i="12"/>
  <c r="M208" i="12"/>
  <c r="M216" i="12"/>
  <c r="M215" i="12" s="1"/>
  <c r="G212" i="12"/>
  <c r="I55" i="1" s="1"/>
  <c r="M205" i="12"/>
  <c r="M204" i="12" s="1"/>
  <c r="M197" i="12"/>
  <c r="M196" i="12" s="1"/>
  <c r="M119" i="12"/>
  <c r="M111" i="12" s="1"/>
  <c r="M109" i="12"/>
  <c r="M102" i="12" s="1"/>
  <c r="M15" i="12"/>
  <c r="M8" i="12" s="1"/>
  <c r="G158" i="12"/>
  <c r="I51" i="1" s="1"/>
  <c r="G28" i="1" l="1"/>
  <c r="G219" i="12"/>
  <c r="I47" i="1"/>
  <c r="H39" i="1"/>
  <c r="G24" i="1"/>
  <c r="G29" i="1" s="1"/>
  <c r="H40" i="1" l="1"/>
  <c r="I39" i="1"/>
  <c r="I40" i="1" s="1"/>
  <c r="J39" i="1" s="1"/>
  <c r="J40" i="1" s="1"/>
  <c r="I57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<sst xmlns="http://schemas.openxmlformats.org/spreadsheetml/2006/main" count="779" uniqueCount="413">
  <si>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</si>
  <si>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</si>
  <si>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</si>
  <si>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</si>
  <si>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</si>
  <si>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</si>
  <si>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</si>
  <si>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</si>
  <si>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</si>
  <si>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</si>
  <si>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</si>
  <si>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</si>
  <si>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</si>
  <si>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</si>
  <si>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</si>
  <si>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</si>
  <si>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</si>
  <si>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</si>
  <si>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</si>
  <si>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</si>
  <si>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</si>
  <si>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</si>
  <si>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</si>
  <si>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</si>
  <si>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</si>
  <si>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</si>
  <si>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</si>
  <si>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</si>
  <si>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</si>
  <si>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</si>
  <si>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</si>
  <si>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</si>
  <si>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</si>
  <si>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</si>
  <si>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</si>
  <si>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</si>
  <si>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</si>
  <si>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</si>
  <si>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</si>
  <si>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</si>
  <si>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</si>
  <si>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</si>
  <si>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</si>
  <si>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</si>
  <si>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arch. Miroslav Dvořák</t>
  </si>
  <si>
    <t>ZTV sídliště RD Chotěbudická, Budíškovice,   SO 101 Komunikace</t>
  </si>
  <si>
    <t>Obec Budíškovice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</si>
  <si>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</si>
  <si>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</si>
  <si>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</si>
  <si>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</si>
  <si>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</si>
  <si>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</si>
  <si>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</si>
  <si>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</si>
  <si>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</si>
  <si>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</si>
  <si>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</si>
  <si>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</si>
  <si>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</si>
  <si>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</si>
  <si>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</si>
  <si>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</si>
  <si>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</si>
  <si>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</si>
  <si>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</si>
  <si>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</si>
  <si>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</si>
  <si>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</si>
  <si>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</si>
  <si>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</si>
  <si>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</si>
  <si>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</si>
  <si>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</si>
  <si>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</si>
  <si>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</si>
  <si>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</si>
  <si>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</si>
  <si>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</si>
  <si>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</si>
  <si>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</si>
  <si>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</si>
  <si>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</si>
  <si>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</si>
  <si>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</si>
  <si>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</si>
  <si>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</si>
  <si>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</si>
  <si>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</si>
  <si>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</si>
  <si>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</si>
  <si>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</si>
  <si>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</si>
  <si>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</si>
  <si>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</si>
  <si>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</si>
  <si>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</si>
  <si>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</si>
  <si>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</si>
  <si>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</si>
  <si>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</si>
  <si>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112101102R00</t>
  </si>
  <si>
    <t>Kácení stromů listnatých o průměru kmene 30-50 cm</t>
  </si>
  <si>
    <t>kus</t>
  </si>
  <si>
    <t>POL1_0</t>
  </si>
  <si>
    <t>182601111R00</t>
  </si>
  <si>
    <t>Obrovnání svahů násypů kameny, tl. vrstvy do 50 cm</t>
  </si>
  <si>
    <t>m2</t>
  </si>
  <si>
    <t>Retence:2*2*2</t>
  </si>
  <si>
    <t>VV</t>
  </si>
  <si>
    <t>58380653R</t>
  </si>
  <si>
    <t>Kámen lomový neupravený záhozový do 80 kg</t>
  </si>
  <si>
    <t>t</t>
  </si>
  <si>
    <t>POL3_0</t>
  </si>
  <si>
    <t>Obrovnání nátoku do retenční nádrže a odtokové šachty</t>
  </si>
  <si>
    <t>POP</t>
  </si>
  <si>
    <t>retence:8*0,4*1,85</t>
  </si>
  <si>
    <t>112201102R00</t>
  </si>
  <si>
    <t>Odstranění pařezů pod úrovní, o průměru 30 - 50 cm</t>
  </si>
  <si>
    <t>111101101R00</t>
  </si>
  <si>
    <t>Odstranění travin, rákosu na ploše do 0,1 ha</t>
  </si>
  <si>
    <t>ha</t>
  </si>
  <si>
    <t>zasakovací objekt:0,0600</t>
  </si>
  <si>
    <t>111201101R00</t>
  </si>
  <si>
    <t>Odstranění křovin i s kořeny na ploše do 1000 m2</t>
  </si>
  <si>
    <t>zasakovací objekt:80</t>
  </si>
  <si>
    <t>111201401R00</t>
  </si>
  <si>
    <t>Spálení křovin a stromů o průměru do 100 mm</t>
  </si>
  <si>
    <t>119001411R00</t>
  </si>
  <si>
    <t>Dočasné zajištění beton.a plast. potrubí do DN 200</t>
  </si>
  <si>
    <t>m</t>
  </si>
  <si>
    <t>121101103R00</t>
  </si>
  <si>
    <t>Sejmutí ornice s přemístěním přes 100 do 250 m</t>
  </si>
  <si>
    <t>m3</t>
  </si>
  <si>
    <t>V předpokládané tl. 30 cm</t>
  </si>
  <si>
    <t>7482*0,3</t>
  </si>
  <si>
    <t>181301114R00</t>
  </si>
  <si>
    <t>Rozprostření ornice, rovina, tl.20-25 cm,nad 500m2</t>
  </si>
  <si>
    <t>A1,A2,B1,B2:4000</t>
  </si>
  <si>
    <t>u retenční nádrže:612</t>
  </si>
  <si>
    <t>181301101R00</t>
  </si>
  <si>
    <t>Rozprostření ornice, rovina, tl. do 10 cm do 500m2</t>
  </si>
  <si>
    <t>89+35+25+31+50+30+30+50+16+24+45+54</t>
  </si>
  <si>
    <t>retence:150</t>
  </si>
  <si>
    <t>182301121R00</t>
  </si>
  <si>
    <t>Rozprostření ornice, svah, tl. do 10 cm, do 500 m2</t>
  </si>
  <si>
    <t>122101101R00</t>
  </si>
  <si>
    <t>Odkopávky nezapažené v hor. 2 do 100 m3</t>
  </si>
  <si>
    <t>Zasakování - navážka:154*0,85</t>
  </si>
  <si>
    <t>122101103R00</t>
  </si>
  <si>
    <t>Odkopávky nezapažené v hor. 2 do 10000 m3</t>
  </si>
  <si>
    <t>X0,00 - X162,36:162*10*0,6</t>
  </si>
  <si>
    <t>V trase Y:5*18</t>
  </si>
  <si>
    <t>75*0,45</t>
  </si>
  <si>
    <t>stáv. cesta:245*0,45</t>
  </si>
  <si>
    <t>Zasakování:150*1,8</t>
  </si>
  <si>
    <t>182201101R00</t>
  </si>
  <si>
    <t>Svahování násypů</t>
  </si>
  <si>
    <t>225*1*2</t>
  </si>
  <si>
    <t>33,5*0,8*2</t>
  </si>
  <si>
    <t>71,7*1*2</t>
  </si>
  <si>
    <t>Zasakování:10*3+2*10*1,8+10*2*1,5</t>
  </si>
  <si>
    <t>162301101R00</t>
  </si>
  <si>
    <t>Vodorovné přemístění výkopku z hor.1-4 do 500 m</t>
  </si>
  <si>
    <t>166101101R00</t>
  </si>
  <si>
    <t>Přehození výkopku z hor.1-4</t>
  </si>
  <si>
    <t>plochy zeleně:759*0,3</t>
  </si>
  <si>
    <t>Zasakování:100*0,5</t>
  </si>
  <si>
    <t>167101102R00</t>
  </si>
  <si>
    <t>Nakládání výkopku z hor.1-4 v množství nad 100 m3</t>
  </si>
  <si>
    <t>171101103R00</t>
  </si>
  <si>
    <t>Uložení sypaniny do násypů zhutněných na 100% PS</t>
  </si>
  <si>
    <t>V místě budoucí komunikace u parcel A1 až A2, chodník, zasakovací nádrž</t>
  </si>
  <si>
    <t>X162,36 - Z3:69,65*10*0,25</t>
  </si>
  <si>
    <t>Chodník:33,5*3*0,3</t>
  </si>
  <si>
    <t>Zasakování:3*3*9</t>
  </si>
  <si>
    <t>181101104R00</t>
  </si>
  <si>
    <t>Úprava pláně v zářezech v hor. 5, se zhutněním</t>
  </si>
  <si>
    <t>Hutnění: E=45 MPa</t>
  </si>
  <si>
    <t>X:162*9</t>
  </si>
  <si>
    <t>Y:18*6+33,5*4</t>
  </si>
  <si>
    <t>171201101R00</t>
  </si>
  <si>
    <t>Uložení sypaniny do násypů nezhutněných</t>
  </si>
  <si>
    <t>Především na parcely A1, A2, B1, B2</t>
  </si>
  <si>
    <t>4000*0,25</t>
  </si>
  <si>
    <t>181201101R00</t>
  </si>
  <si>
    <t>Úprava pláně v násypech v hor. 1-4, bez zhutnění</t>
  </si>
  <si>
    <t>Na parcelách A1,A2,B1,B2</t>
  </si>
  <si>
    <t>171151101R00</t>
  </si>
  <si>
    <t>Hutnění boků násypů</t>
  </si>
  <si>
    <t>Retenční nádrž</t>
  </si>
  <si>
    <t>10*3+10*2*1,8+10*2+1,5</t>
  </si>
  <si>
    <t>retence:(6+5)*2+3*2*1,5</t>
  </si>
  <si>
    <t>174201202R00</t>
  </si>
  <si>
    <t>Zásyp jam po pařezech D 50 cm</t>
  </si>
  <si>
    <t>113108405R00</t>
  </si>
  <si>
    <t>Odstranění asfaltové vrstvy pl.nad 50 m2, tl. 5 cm</t>
  </si>
  <si>
    <t>Odfrézování živičného krytu na stávající vozovce v přístupové uličce</t>
  </si>
  <si>
    <t>Ulička s povrch. opravou:284</t>
  </si>
  <si>
    <t>Ulička s vrstvou podkladní:36,5*3,85</t>
  </si>
  <si>
    <t>113107415R00</t>
  </si>
  <si>
    <t>Odstranění podkladu nad 50 m2,kam.těžené tl.15 cm</t>
  </si>
  <si>
    <t>stáv. ulička:284</t>
  </si>
  <si>
    <t>180402111R00</t>
  </si>
  <si>
    <t>Založení trávníku parkového výsevem v rovině</t>
  </si>
  <si>
    <t>Sídliště:759</t>
  </si>
  <si>
    <t>Retence:150</t>
  </si>
  <si>
    <t>180402112R00</t>
  </si>
  <si>
    <t>Založení trávníku parkového výsevem svah do 1:2</t>
  </si>
  <si>
    <t>183101115R00</t>
  </si>
  <si>
    <t>Hloub. jamek bez výměny půdy do 0,4 m3, svah 1:5</t>
  </si>
  <si>
    <t>183101114R00</t>
  </si>
  <si>
    <t>Hloub. jamek bez výměny půdy do 0,125 m3, sv.1:5</t>
  </si>
  <si>
    <t>184102114R00</t>
  </si>
  <si>
    <t>Výsadba dřevin s balem D do 50 cm, v rovině</t>
  </si>
  <si>
    <t>184102111R00</t>
  </si>
  <si>
    <t>Výsadba dřevin s balem D do 20 cm, v rovině</t>
  </si>
  <si>
    <t>026503288R</t>
  </si>
  <si>
    <t>Jeřáb ptačí - Sorbus aucuparia 81-120 cm, ko 3-5 l, krytokořenná sadba</t>
  </si>
  <si>
    <t>026503239R</t>
  </si>
  <si>
    <t>Bříza bělokorá - Betula pendula 121+ cm, ko 3-5 l, krytokořenná sadba</t>
  </si>
  <si>
    <t>02656017R</t>
  </si>
  <si>
    <t>Ptačí zob obecný - Ligustrum vulgare atrovirens, v. 30-40 cm</t>
  </si>
  <si>
    <t>02652025R</t>
  </si>
  <si>
    <t>Zlatice - Forsythia intermedia Lynwood v. 20-40 cm</t>
  </si>
  <si>
    <t>02656018R</t>
  </si>
  <si>
    <t>Mochna křovitá - Potentilla fruticosa v. 20-30 cm</t>
  </si>
  <si>
    <t>02653248R</t>
  </si>
  <si>
    <t>Hlohyně - Pyracantha coccinea red column 20-40 cm</t>
  </si>
  <si>
    <t>02655008R</t>
  </si>
  <si>
    <t>Pámelník - Symphoricarpos albus  v. 20-40 cm</t>
  </si>
  <si>
    <t>184202111R00</t>
  </si>
  <si>
    <t>Ukotvení dřeviny kůly D do 10 cm, dl. do 2 m</t>
  </si>
  <si>
    <t>184701111R00</t>
  </si>
  <si>
    <t>Výsadba živého plotu bez balu do rýhy, v rovině</t>
  </si>
  <si>
    <t>184921093R00</t>
  </si>
  <si>
    <t>Mulčování rostlin tl. do 0,1 m rovina</t>
  </si>
  <si>
    <t>174101101R00</t>
  </si>
  <si>
    <t>Zásyp jam, rýh, šachet se zhutněním</t>
  </si>
  <si>
    <t>Drenáž:225*0,3*0,35</t>
  </si>
  <si>
    <t>212810010RAB</t>
  </si>
  <si>
    <t>Trativody z PVC drenážních flexibilních trubek, lože štěrkopísek a obsyp kamenivo, trubky d 80 mm</t>
  </si>
  <si>
    <t>POL2_0</t>
  </si>
  <si>
    <t>Obsyp štěrkem fr. 16-32</t>
  </si>
  <si>
    <t>211971110R00</t>
  </si>
  <si>
    <t>Opláštění žeber z geotextilie o sklonu do 1 : 2,5</t>
  </si>
  <si>
    <t>225*(0,1*3,14+0,1+0,4)</t>
  </si>
  <si>
    <t>69366202R</t>
  </si>
  <si>
    <t>Geotextilie 300 g/m2 š. 200 cm PES</t>
  </si>
  <si>
    <t>183,15*1,05</t>
  </si>
  <si>
    <t>451317777R00</t>
  </si>
  <si>
    <t>Podklad pod dlažbu z beton.C-/7,5,C8/10 tl.do 10cm</t>
  </si>
  <si>
    <t>457531111R00</t>
  </si>
  <si>
    <t>Filtr.vrstvy z nezhut.kam. hrubého drcen. 22-32 mm</t>
  </si>
  <si>
    <t>Pro retenční a zasakovací nádrž</t>
  </si>
  <si>
    <t>Retence:110*0,15</t>
  </si>
  <si>
    <t>457531112R00</t>
  </si>
  <si>
    <t>Filtr.vrstvy z nezhut.kam. hrubého drcen. 32-63 mm</t>
  </si>
  <si>
    <t>Retence:105*0,5</t>
  </si>
  <si>
    <t>457572311R00</t>
  </si>
  <si>
    <t>Filtr.vrstvy ze zhut.kam.těž.drob.2-4, bez úpravy</t>
  </si>
  <si>
    <t>retence:115*0,05</t>
  </si>
  <si>
    <t>564841111RT2</t>
  </si>
  <si>
    <t>Podklad ze štěrkodrti po zhutnění tloušťky 12 cm, štěrkodrť frakce 0-32 mm</t>
  </si>
  <si>
    <t>Obytná zóna:1592</t>
  </si>
  <si>
    <t>Dlažba 80 mm:228,9</t>
  </si>
  <si>
    <t>Ulička č. s podkl. vrstvou:295</t>
  </si>
  <si>
    <t>566904111R00</t>
  </si>
  <si>
    <t>Vyspravení podkladu po překopech kam.obal.asfaltem</t>
  </si>
  <si>
    <t>rýha pro dešť. kanalizaci:75*0,6*0,08</t>
  </si>
  <si>
    <t>drobná doplnění:1,4</t>
  </si>
  <si>
    <t>564861111RT4</t>
  </si>
  <si>
    <t>Podklad ze štěrkodrti po zhutnění tloušťky 20 cm, štěrkodrť frakce 0-63 mm</t>
  </si>
  <si>
    <t>Živice:(1592+24,4)*1,1</t>
  </si>
  <si>
    <t>Dlažba 80 mm:228,9*1,1</t>
  </si>
  <si>
    <t>577112123RT3</t>
  </si>
  <si>
    <t>Beton asfalt. ACO 11 S modifik. š.nad 3 m, tl.4 cm, plochy 101-200 m2</t>
  </si>
  <si>
    <t>z výkresu "Obytná zóna":1592</t>
  </si>
  <si>
    <t>sjezd ze silnice:24,4</t>
  </si>
  <si>
    <t>stávající ulička - povrch:284</t>
  </si>
  <si>
    <t>stáv. ulička - komplet:295</t>
  </si>
  <si>
    <t>565161211RT3</t>
  </si>
  <si>
    <t>Podklad z obal kam.ACP 16+,ACP 22+,nad 3 m,tl.8 cm, plochy 101-200 m2</t>
  </si>
  <si>
    <t>573211111R00</t>
  </si>
  <si>
    <t>Postřik živičný spojovací z asfaltu 0,5-0,7 kg/m2</t>
  </si>
  <si>
    <t>596215040R00</t>
  </si>
  <si>
    <t>Kladení zámkové dlažby tl. 8 cm do drtě tl. 4 cm</t>
  </si>
  <si>
    <t>7*0,4+8*2,5+6*1+7*3,5+6*2*14+2*2/2</t>
  </si>
  <si>
    <t>4*1+4*0,4</t>
  </si>
  <si>
    <t>59245300R</t>
  </si>
  <si>
    <t>Dlažba betonová zámková přírodní  20x16,5x8, tl. 80 mm</t>
  </si>
  <si>
    <t>(228,9-14,8)*1,05</t>
  </si>
  <si>
    <t>596215048R00</t>
  </si>
  <si>
    <t>Příplatek za více barev dlažby tl. 8 cm, do drtě</t>
  </si>
  <si>
    <t>8*0,4+6*1+4*0,4+4*1</t>
  </si>
  <si>
    <t>592452...</t>
  </si>
  <si>
    <t>Dlažba 20x16,5x8 reliéfní pro nevidomé, červená</t>
  </si>
  <si>
    <t>14,8*1,05</t>
  </si>
  <si>
    <t>564851111RT4</t>
  </si>
  <si>
    <t>Podklad ze štěrkodrti po zhutnění tloušťky 15 cm, štěrkodrť frakce 0-63 mm</t>
  </si>
  <si>
    <t>33,5*2,5</t>
  </si>
  <si>
    <t>596215021R00</t>
  </si>
  <si>
    <t>Kladení zámkové dlažby tl. 6 cm do drtě tl. 4 cm</t>
  </si>
  <si>
    <t>33,5*2</t>
  </si>
  <si>
    <t>59245304R</t>
  </si>
  <si>
    <t>Dlažba betonová zámková přírodní  20x16,5x6</t>
  </si>
  <si>
    <t>67*1,05-0,9</t>
  </si>
  <si>
    <t>596215028R00</t>
  </si>
  <si>
    <t>Příplatek za více barev dlažby tl. 6 cm, do drtě</t>
  </si>
  <si>
    <t>0,4*2</t>
  </si>
  <si>
    <t>592453041R</t>
  </si>
  <si>
    <t>Dlažba červená pro nevidomé 20x16,5x6</t>
  </si>
  <si>
    <t>Pro realizaci varovných a signálních pásů pro nevidomé</t>
  </si>
  <si>
    <t>597092411RS1</t>
  </si>
  <si>
    <t>Žlab odvodňovací V 300 S,dl.1000 mm,A 15,B 125, šířka 350 mm, stavební výška 385-385 mm</t>
  </si>
  <si>
    <t>Sjezd ze silnice v místě silničního příkopu - nahrazení propustku. započítat včetně litinové mříže, včetně dodávky a osazení do betonového lože doporučeného výrobcem žlabu pro předepsané zatížení. Včetně systémové vpusti (1 ks) se zaústěním do dešťové kanalizace</t>
  </si>
  <si>
    <t>59114111.</t>
  </si>
  <si>
    <t>Kladení dlažby velké kostky, lože z betonu, Beton C16/20 tl. 20 cm</t>
  </si>
  <si>
    <t>Zvýšená sklop. plocha:9*1+4*1</t>
  </si>
  <si>
    <t>58380129R</t>
  </si>
  <si>
    <t>Kostka dlažební drobná 10/12 štípaná Itř. 1t=4,0m2</t>
  </si>
  <si>
    <t>13/4*1,05</t>
  </si>
  <si>
    <t>568111112R00</t>
  </si>
  <si>
    <t>Zřízení vrstvy z geotextilie skl.do 1:5,š.do 7,5 m</t>
  </si>
  <si>
    <t>retence:12*12</t>
  </si>
  <si>
    <t>144*1,1</t>
  </si>
  <si>
    <t>914001121R00</t>
  </si>
  <si>
    <t>Osaz.svislé dopr.značky a sloupku,Al patka, základ</t>
  </si>
  <si>
    <t>Dvě značky jsou stávající demontované - začátek a konec obce</t>
  </si>
  <si>
    <t>40445050.AR</t>
  </si>
  <si>
    <t>Značka dopr inf IP 11-13 500/700 fól1, EG7letá</t>
  </si>
  <si>
    <t>404450...</t>
  </si>
  <si>
    <t>Značka dopr IZ5 EG 7letá</t>
  </si>
  <si>
    <t>914991001R00</t>
  </si>
  <si>
    <t>Montáž dočasné značky včetně stojanu</t>
  </si>
  <si>
    <t>914992001R00</t>
  </si>
  <si>
    <t>Nájem dopravní značky včetně stojanu - den</t>
  </si>
  <si>
    <t>6*30</t>
  </si>
  <si>
    <t>914991007R00</t>
  </si>
  <si>
    <t>Montáž výstražných světel do 3 ks vč.baterie</t>
  </si>
  <si>
    <t>sada</t>
  </si>
  <si>
    <t>914992007R00</t>
  </si>
  <si>
    <t>Nájem dočas.výstraž.světel. do 3 ks,vč.baterie-den</t>
  </si>
  <si>
    <t>915701111R00</t>
  </si>
  <si>
    <t>Zřízení vodorovného značení z nátěr.hmot tl.do 3mm</t>
  </si>
  <si>
    <t>Vyznační parkovacího stání vč. symbolu vozíčkáře</t>
  </si>
  <si>
    <t>(3,5*2+0,75*4)*0,125</t>
  </si>
  <si>
    <t>(2*2+0,75*4)*0,125*14</t>
  </si>
  <si>
    <t>znak vozíčkáře:1,5</t>
  </si>
  <si>
    <t>916661111RT5</t>
  </si>
  <si>
    <t>Osazení park. obrubníků do lože z C 12/15 s opěrou, včetně obrubníku 80x250x1000 mm</t>
  </si>
  <si>
    <t>33,5+34+2</t>
  </si>
  <si>
    <t>917862111RT7</t>
  </si>
  <si>
    <t>Osazení stojat. obrub.bet. s opěrou,lože z C 12/15, včetně obrubníku ABO 2 - 15 100/15/25</t>
  </si>
  <si>
    <t>SZ:7,5-1+0,5*2+1+7,5+3*2+8+2*2</t>
  </si>
  <si>
    <t>23+1*2+2+3*2</t>
  </si>
  <si>
    <t>3+9+15+13,5+3+12,5+19,5</t>
  </si>
  <si>
    <t>JV:8,5-1+5+0,5+23,5+5+3,5*2</t>
  </si>
  <si>
    <t>23+1*2+8+2*2+23+8+3,5*2</t>
  </si>
  <si>
    <t>18+13,5+3</t>
  </si>
  <si>
    <t>J:53+21,5</t>
  </si>
  <si>
    <t>917862111RU4</t>
  </si>
  <si>
    <t>Osazení stojat. obrub.bet. s opěrou,lože z C 12/15, včet. obrubníku obloukového R1 780/150/250</t>
  </si>
  <si>
    <t>26*2*0,78</t>
  </si>
  <si>
    <t>91786211..</t>
  </si>
  <si>
    <t>Osazení stojat. obrub.bet. s opěrou,lože z C 12/15, včetně obrubníku nájezdového 1000/150/150 mm</t>
  </si>
  <si>
    <t>6+8+3,5+6+2+12+2+18+2</t>
  </si>
  <si>
    <t>6+2+8+2+4*2+4+12+2</t>
  </si>
  <si>
    <t>12+2+12+2+2</t>
  </si>
  <si>
    <t>91786212..</t>
  </si>
  <si>
    <t>Osazení stojat. obrub.bet. s opěrou,lože z C 12/15, včetně obrubníku přechodového 1000/150/150/250</t>
  </si>
  <si>
    <t>917932121RT2</t>
  </si>
  <si>
    <t>Osazení betonové prefa přídlažby do lože z C16/20, včetně dodávky silniční přídlažby</t>
  </si>
  <si>
    <t>9,5+6+6+53+9+21+21+6+21</t>
  </si>
  <si>
    <t>6+64+6+21</t>
  </si>
  <si>
    <t>919411111R00</t>
  </si>
  <si>
    <t>Čelo propustku z bet.prostého, zakončení odvodňovacího žlabu</t>
  </si>
  <si>
    <t>919735113R00</t>
  </si>
  <si>
    <t>Řezání stávajícího živičného krytu tl. 10 - 15 cm</t>
  </si>
  <si>
    <t>18,5+4</t>
  </si>
  <si>
    <t>938902102R00</t>
  </si>
  <si>
    <t>Čištění příkop.nezpev.š.do 40cm,objem do 0,30 m3/m</t>
  </si>
  <si>
    <t>936124112R00</t>
  </si>
  <si>
    <t>Zřízení lavice stabilní se zabetonováním noh</t>
  </si>
  <si>
    <t>74910301R</t>
  </si>
  <si>
    <t>Lavička bez opěradla 1600x420x450 mm , upěvnění šrouby, kovová žárově zinkovaná</t>
  </si>
  <si>
    <t>Kompaktní lavička vynikající svým moderním vzhledem. Tělo je tvořeno z tvarových profilů jekl cca 80x30 mm. Předností lavičky je odolnost vůči vandalismu a vnějším vlivům. Kotvení lavičky šrouby nebo možnost verze k zabetonování.Bezúdržbová lavička.</t>
  </si>
  <si>
    <t>Ocelová konstrukce lavičky je vyrobena z velmi kvalitní oceli žárově zinkované.</t>
  </si>
  <si>
    <t>Vnější ochrana lavičky je zajištěna zinkem.</t>
  </si>
  <si>
    <t>966631111R00</t>
  </si>
  <si>
    <t>Odstranění trubkového nástavce včetně značky</t>
  </si>
  <si>
    <t>Pro přesun značky začátek a konec obce</t>
  </si>
  <si>
    <t>966006215R00</t>
  </si>
  <si>
    <t>Odstranění  sloupků dopravních značek z Al patek</t>
  </si>
  <si>
    <t>979084214R00</t>
  </si>
  <si>
    <t>Vodorovná doprava vybour. hmot po suchu do 2 km</t>
  </si>
  <si>
    <t>46,7+93,72</t>
  </si>
  <si>
    <t>979087213R00</t>
  </si>
  <si>
    <t>Nakládání vybour.hmot na dop.prostředky-komunikace</t>
  </si>
  <si>
    <t>998223011R00</t>
  </si>
  <si>
    <t>Přesun hmot, pozemní komunikace, kryt dlážděný</t>
  </si>
  <si>
    <t>6,26+98,25+145,04+2212,8+195,6+1,39</t>
  </si>
  <si>
    <t>460200111RT1</t>
  </si>
  <si>
    <t>Výkop kabelové rýhy 35/30 cm, hornina 1, strojní výkop rýh</t>
  </si>
  <si>
    <t>pro drenáž:225</t>
  </si>
  <si>
    <t>OCELOVÁ LAVIČKA</t>
  </si>
  <si>
    <t/>
  </si>
  <si>
    <t>SUM</t>
  </si>
  <si>
    <t>POPUZIV</t>
  </si>
  <si>
    <t>END</t>
  </si>
  <si>
    <t xml:space="preserve"> </t>
  </si>
  <si>
    <t>Dílčí položkový rozpočet</t>
  </si>
  <si>
    <t xml:space="preserve">Dílčí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</si>
</sst>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" zoomScaleNormal="100" zoomScaleSheetLayoutView="75" workbookViewId="0">
      <selection activeCell="N20" sqref="N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411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hidden="1" customHeight="1" x14ac:dyDescent="0.2">
      <c r="A3" s="4"/>
      <c r="B3" s="83" t="s">
        <v>42</v>
      </c>
      <c r="C3" s="84"/>
      <c r="D3" s="219"/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410</v>
      </c>
      <c r="E11" s="230"/>
      <c r="F11" s="230"/>
      <c r="G11" s="230"/>
      <c r="H11" s="28" t="s">
        <v>33</v>
      </c>
      <c r="I11" s="94" t="s">
        <v>410</v>
      </c>
      <c r="J11" s="11"/>
    </row>
    <row r="12" spans="1:15" ht="15.75" customHeight="1" x14ac:dyDescent="0.2">
      <c r="A12" s="4"/>
      <c r="B12" s="41"/>
      <c r="C12" s="26"/>
      <c r="D12" s="217" t="s">
        <v>410</v>
      </c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410</v>
      </c>
      <c r="D13" s="218" t="s">
        <v>410</v>
      </c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SUMIF(F47:F56,A16,I47:I56)+SUMIF(F47:F56,"PSU",I47:I56)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SUMIF(F47:F56,A17,I47:I56)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SUMIF(F47:F56,A18,I47:I56)</f>
        <v>0</v>
      </c>
      <c r="J18" s="210"/>
    </row>
    <row r="19" spans="1:10" ht="23.25" customHeight="1" x14ac:dyDescent="0.2">
      <c r="A19" s="141" t="s">
        <v>72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SUMIF(F47:F56,A19,I47:I56)</f>
        <v>0</v>
      </c>
      <c r="J19" s="210"/>
    </row>
    <row r="20" spans="1:10" ht="23.25" customHeight="1" x14ac:dyDescent="0.2">
      <c r="A20" s="141" t="s">
        <v>73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SUMIF(F47:F56,A20,I47:I56)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44137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34" t="s">
        <v>45</v>
      </c>
      <c r="D39" s="235"/>
      <c r="E39" s="235"/>
      <c r="F39" s="108">
        <f>'Rozpočet Pol'!AC219</f>
        <v>0</v>
      </c>
      <c r="G39" s="109">
        <f>'Rozpočet Pol'!AD219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48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52</v>
      </c>
      <c r="C47" s="241" t="s">
        <v>53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54</v>
      </c>
      <c r="C48" s="224" t="s">
        <v>55</v>
      </c>
      <c r="D48" s="225"/>
      <c r="E48" s="225"/>
      <c r="F48" s="134" t="s">
        <v>23</v>
      </c>
      <c r="G48" s="135"/>
      <c r="H48" s="135"/>
      <c r="I48" s="223">
        <f>'Rozpočet Pol'!G95</f>
        <v>0</v>
      </c>
      <c r="J48" s="223"/>
    </row>
    <row r="49" spans="1:10" ht="25.5" customHeight="1" x14ac:dyDescent="0.2">
      <c r="A49" s="122"/>
      <c r="B49" s="124" t="s">
        <v>56</v>
      </c>
      <c r="C49" s="224" t="s">
        <v>57</v>
      </c>
      <c r="D49" s="225"/>
      <c r="E49" s="225"/>
      <c r="F49" s="134" t="s">
        <v>23</v>
      </c>
      <c r="G49" s="135"/>
      <c r="H49" s="135"/>
      <c r="I49" s="223">
        <f>'Rozpočet Pol'!G102</f>
        <v>0</v>
      </c>
      <c r="J49" s="223"/>
    </row>
    <row r="50" spans="1:10" ht="25.5" customHeight="1" x14ac:dyDescent="0.2">
      <c r="A50" s="122"/>
      <c r="B50" s="124" t="s">
        <v>58</v>
      </c>
      <c r="C50" s="224" t="s">
        <v>59</v>
      </c>
      <c r="D50" s="225"/>
      <c r="E50" s="225"/>
      <c r="F50" s="134" t="s">
        <v>23</v>
      </c>
      <c r="G50" s="135"/>
      <c r="H50" s="135"/>
      <c r="I50" s="223">
        <f>'Rozpočet Pol'!G111</f>
        <v>0</v>
      </c>
      <c r="J50" s="223"/>
    </row>
    <row r="51" spans="1:10" ht="25.5" customHeight="1" x14ac:dyDescent="0.2">
      <c r="A51" s="122"/>
      <c r="B51" s="124" t="s">
        <v>60</v>
      </c>
      <c r="C51" s="224" t="s">
        <v>61</v>
      </c>
      <c r="D51" s="225"/>
      <c r="E51" s="225"/>
      <c r="F51" s="134" t="s">
        <v>23</v>
      </c>
      <c r="G51" s="135"/>
      <c r="H51" s="135"/>
      <c r="I51" s="223">
        <f>'Rozpočet Pol'!G158</f>
        <v>0</v>
      </c>
      <c r="J51" s="223"/>
    </row>
    <row r="52" spans="1:10" ht="25.5" customHeight="1" x14ac:dyDescent="0.2">
      <c r="A52" s="122"/>
      <c r="B52" s="124" t="s">
        <v>62</v>
      </c>
      <c r="C52" s="224" t="s">
        <v>63</v>
      </c>
      <c r="D52" s="225"/>
      <c r="E52" s="225"/>
      <c r="F52" s="134" t="s">
        <v>23</v>
      </c>
      <c r="G52" s="135"/>
      <c r="H52" s="135"/>
      <c r="I52" s="223">
        <f>'Rozpočet Pol'!G196</f>
        <v>0</v>
      </c>
      <c r="J52" s="223"/>
    </row>
    <row r="53" spans="1:10" ht="25.5" customHeight="1" x14ac:dyDescent="0.2">
      <c r="A53" s="122"/>
      <c r="B53" s="124" t="s">
        <v>64</v>
      </c>
      <c r="C53" s="224" t="s">
        <v>65</v>
      </c>
      <c r="D53" s="225"/>
      <c r="E53" s="225"/>
      <c r="F53" s="134" t="s">
        <v>23</v>
      </c>
      <c r="G53" s="135"/>
      <c r="H53" s="135"/>
      <c r="I53" s="223">
        <f>'Rozpočet Pol'!G204</f>
        <v>0</v>
      </c>
      <c r="J53" s="223"/>
    </row>
    <row r="54" spans="1:10" ht="25.5" customHeight="1" x14ac:dyDescent="0.2">
      <c r="A54" s="122"/>
      <c r="B54" s="124" t="s">
        <v>66</v>
      </c>
      <c r="C54" s="224" t="s">
        <v>67</v>
      </c>
      <c r="D54" s="225"/>
      <c r="E54" s="225"/>
      <c r="F54" s="134" t="s">
        <v>23</v>
      </c>
      <c r="G54" s="135"/>
      <c r="H54" s="135"/>
      <c r="I54" s="223">
        <f>'Rozpočet Pol'!G208</f>
        <v>0</v>
      </c>
      <c r="J54" s="223"/>
    </row>
    <row r="55" spans="1:10" ht="25.5" customHeight="1" x14ac:dyDescent="0.2">
      <c r="A55" s="122"/>
      <c r="B55" s="124" t="s">
        <v>68</v>
      </c>
      <c r="C55" s="224" t="s">
        <v>69</v>
      </c>
      <c r="D55" s="225"/>
      <c r="E55" s="225"/>
      <c r="F55" s="134" t="s">
        <v>23</v>
      </c>
      <c r="G55" s="135"/>
      <c r="H55" s="135"/>
      <c r="I55" s="223">
        <f>'Rozpočet Pol'!G212</f>
        <v>0</v>
      </c>
      <c r="J55" s="223"/>
    </row>
    <row r="56" spans="1:10" ht="25.5" customHeight="1" x14ac:dyDescent="0.2">
      <c r="A56" s="122"/>
      <c r="B56" s="131" t="s">
        <v>70</v>
      </c>
      <c r="C56" s="244" t="s">
        <v>71</v>
      </c>
      <c r="D56" s="245"/>
      <c r="E56" s="245"/>
      <c r="F56" s="136" t="s">
        <v>25</v>
      </c>
      <c r="G56" s="137"/>
      <c r="H56" s="137"/>
      <c r="I56" s="243">
        <f>'Rozpočet Pol'!G215</f>
        <v>0</v>
      </c>
      <c r="J56" s="243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/>
      <c r="H57" s="139"/>
      <c r="I57" s="246">
        <f>SUM(I47:I56)</f>
        <v>0</v>
      </c>
      <c r="J57" s="24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9"/>
  <sheetViews>
    <sheetView tabSelected="1"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412</v>
      </c>
      <c r="B1" s="256"/>
      <c r="C1" s="256"/>
      <c r="D1" s="256"/>
      <c r="E1" s="256"/>
      <c r="F1" s="256"/>
      <c r="G1" s="256"/>
      <c r="AE1" t="s">
        <v>75</v>
      </c>
    </row>
    <row r="2" spans="1:60" ht="24.95" customHeight="1" x14ac:dyDescent="0.2">
      <c r="A2" s="145" t="s">
        <v>74</v>
      </c>
      <c r="B2" s="143"/>
      <c r="C2" s="257" t="s">
        <v>45</v>
      </c>
      <c r="D2" s="258"/>
      <c r="E2" s="258"/>
      <c r="F2" s="258"/>
      <c r="G2" s="259"/>
      <c r="AE2" t="s">
        <v>76</v>
      </c>
    </row>
    <row r="3" spans="1:60" ht="24.95" hidden="1" customHeight="1" x14ac:dyDescent="0.2">
      <c r="A3" s="146" t="s">
        <v>7</v>
      </c>
      <c r="B3" s="144"/>
      <c r="C3" s="260"/>
      <c r="D3" s="261"/>
      <c r="E3" s="261"/>
      <c r="F3" s="261"/>
      <c r="G3" s="262"/>
      <c r="AE3" t="s">
        <v>77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78</v>
      </c>
    </row>
    <row r="5" spans="1:60" hidden="1" x14ac:dyDescent="0.2">
      <c r="A5" s="147" t="s">
        <v>79</v>
      </c>
      <c r="B5" s="148"/>
      <c r="C5" s="149"/>
      <c r="D5" s="150"/>
      <c r="E5" s="150"/>
      <c r="F5" s="150"/>
      <c r="G5" s="151"/>
      <c r="AE5" t="s">
        <v>80</v>
      </c>
    </row>
    <row r="7" spans="1:60" ht="38.25" x14ac:dyDescent="0.2">
      <c r="A7" s="157" t="s">
        <v>81</v>
      </c>
      <c r="B7" s="158" t="s">
        <v>82</v>
      </c>
      <c r="C7" s="158" t="s">
        <v>83</v>
      </c>
      <c r="D7" s="157" t="s">
        <v>84</v>
      </c>
      <c r="E7" s="157" t="s">
        <v>85</v>
      </c>
      <c r="F7" s="152" t="s">
        <v>86</v>
      </c>
      <c r="G7" s="174" t="s">
        <v>28</v>
      </c>
      <c r="H7" s="175" t="s">
        <v>29</v>
      </c>
      <c r="I7" s="175" t="s">
        <v>87</v>
      </c>
      <c r="J7" s="175" t="s">
        <v>30</v>
      </c>
      <c r="K7" s="175" t="s">
        <v>88</v>
      </c>
      <c r="L7" s="175" t="s">
        <v>89</v>
      </c>
      <c r="M7" s="175" t="s">
        <v>90</v>
      </c>
      <c r="N7" s="175" t="s">
        <v>91</v>
      </c>
      <c r="O7" s="175" t="s">
        <v>92</v>
      </c>
      <c r="P7" s="175" t="s">
        <v>93</v>
      </c>
      <c r="Q7" s="175" t="s">
        <v>94</v>
      </c>
      <c r="R7" s="175" t="s">
        <v>95</v>
      </c>
      <c r="S7" s="175" t="s">
        <v>96</v>
      </c>
      <c r="T7" s="175" t="s">
        <v>97</v>
      </c>
      <c r="U7" s="160" t="s">
        <v>98</v>
      </c>
    </row>
    <row r="8" spans="1:60" x14ac:dyDescent="0.2">
      <c r="A8" s="176" t="s">
        <v>99</v>
      </c>
      <c r="B8" s="177" t="s">
        <v>52</v>
      </c>
      <c r="C8" s="178" t="s">
        <v>53</v>
      </c>
      <c r="D8" s="159"/>
      <c r="E8" s="179"/>
      <c r="F8" s="180"/>
      <c r="G8" s="180">
        <f>SUMIF(AE9:AE94,"&lt;&gt;NOR",G9:G94)</f>
        <v>0</v>
      </c>
      <c r="H8" s="180"/>
      <c r="I8" s="180">
        <f>SUM(I9:I94)</f>
        <v>0</v>
      </c>
      <c r="J8" s="180"/>
      <c r="K8" s="180">
        <f>SUM(K9:K94)</f>
        <v>0</v>
      </c>
      <c r="L8" s="180"/>
      <c r="M8" s="180">
        <f>SUM(M9:M94)</f>
        <v>0</v>
      </c>
      <c r="N8" s="159"/>
      <c r="O8" s="159">
        <f>SUM(O9:O94)</f>
        <v>6.2616999999999985</v>
      </c>
      <c r="P8" s="159"/>
      <c r="Q8" s="159">
        <f>SUM(Q9:Q94)</f>
        <v>140.41775000000001</v>
      </c>
      <c r="R8" s="159"/>
      <c r="S8" s="159"/>
      <c r="T8" s="176"/>
      <c r="U8" s="159">
        <f>SUM(U9:U94)</f>
        <v>1056.8599999999999</v>
      </c>
      <c r="AE8" t="s">
        <v>100</v>
      </c>
    </row>
    <row r="9" spans="1:60" outlineLevel="1" x14ac:dyDescent="0.2">
      <c r="A9" s="154">
        <v>1</v>
      </c>
      <c r="B9" s="161" t="s">
        <v>101</v>
      </c>
      <c r="C9" s="192" t="s">
        <v>102</v>
      </c>
      <c r="D9" s="163" t="s">
        <v>103</v>
      </c>
      <c r="E9" s="168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0.88</v>
      </c>
      <c r="U9" s="163">
        <f>ROUND(E9*T9,2)</f>
        <v>0.88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1" t="s">
        <v>105</v>
      </c>
      <c r="C10" s="192" t="s">
        <v>106</v>
      </c>
      <c r="D10" s="163" t="s">
        <v>107</v>
      </c>
      <c r="E10" s="168">
        <v>8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21</v>
      </c>
      <c r="M10" s="172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2.1160000000000001</v>
      </c>
      <c r="U10" s="163">
        <f>ROUND(E10*T10,2)</f>
        <v>16.93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108</v>
      </c>
      <c r="D11" s="165"/>
      <c r="E11" s="169">
        <v>8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109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1" t="s">
        <v>110</v>
      </c>
      <c r="C12" s="192" t="s">
        <v>111</v>
      </c>
      <c r="D12" s="163" t="s">
        <v>112</v>
      </c>
      <c r="E12" s="168">
        <v>5.92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1</v>
      </c>
      <c r="O12" s="163">
        <f>ROUND(E12*N12,5)</f>
        <v>5.92</v>
      </c>
      <c r="P12" s="163">
        <v>0</v>
      </c>
      <c r="Q12" s="163">
        <f>ROUND(E12*P12,5)</f>
        <v>0</v>
      </c>
      <c r="R12" s="163"/>
      <c r="S12" s="163"/>
      <c r="T12" s="164">
        <v>0</v>
      </c>
      <c r="U12" s="163">
        <f>ROUND(E12*T12,2)</f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251" t="s">
        <v>114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115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Obrovnání nátoku do retenční nádrže a odtokové šachty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116</v>
      </c>
      <c r="D14" s="165"/>
      <c r="E14" s="169">
        <v>5.92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1" t="s">
        <v>117</v>
      </c>
      <c r="C15" s="192" t="s">
        <v>118</v>
      </c>
      <c r="D15" s="163" t="s">
        <v>103</v>
      </c>
      <c r="E15" s="168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5.0000000000000002E-5</v>
      </c>
      <c r="O15" s="163">
        <f>ROUND(E15*N15,5)</f>
        <v>5.0000000000000002E-5</v>
      </c>
      <c r="P15" s="163">
        <v>0</v>
      </c>
      <c r="Q15" s="163">
        <f>ROUND(E15*P15,5)</f>
        <v>0</v>
      </c>
      <c r="R15" s="163"/>
      <c r="S15" s="163"/>
      <c r="T15" s="164">
        <v>1.655</v>
      </c>
      <c r="U15" s="163">
        <f>ROUND(E15*T15,2)</f>
        <v>1.66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104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5</v>
      </c>
      <c r="B16" s="161" t="s">
        <v>119</v>
      </c>
      <c r="C16" s="192" t="s">
        <v>120</v>
      </c>
      <c r="D16" s="163" t="s">
        <v>121</v>
      </c>
      <c r="E16" s="168">
        <v>0.06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111</v>
      </c>
      <c r="U16" s="163">
        <f>ROUND(E16*T16,2)</f>
        <v>6.66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193" t="s">
        <v>122</v>
      </c>
      <c r="D17" s="165"/>
      <c r="E17" s="169">
        <v>0.06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109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6</v>
      </c>
      <c r="B18" s="161" t="s">
        <v>123</v>
      </c>
      <c r="C18" s="192" t="s">
        <v>124</v>
      </c>
      <c r="D18" s="163" t="s">
        <v>107</v>
      </c>
      <c r="E18" s="168">
        <v>80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3">
        <v>0</v>
      </c>
      <c r="O18" s="163">
        <f>ROUND(E18*N18,5)</f>
        <v>0</v>
      </c>
      <c r="P18" s="163">
        <v>0</v>
      </c>
      <c r="Q18" s="163">
        <f>ROUND(E18*P18,5)</f>
        <v>0</v>
      </c>
      <c r="R18" s="163"/>
      <c r="S18" s="163"/>
      <c r="T18" s="164">
        <v>0.17199999999999999</v>
      </c>
      <c r="U18" s="163">
        <f>ROUND(E18*T18,2)</f>
        <v>13.76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104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125</v>
      </c>
      <c r="D19" s="165"/>
      <c r="E19" s="169">
        <v>80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109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7</v>
      </c>
      <c r="B20" s="161" t="s">
        <v>126</v>
      </c>
      <c r="C20" s="192" t="s">
        <v>127</v>
      </c>
      <c r="D20" s="163" t="s">
        <v>107</v>
      </c>
      <c r="E20" s="168">
        <v>80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5.0000000000000002E-5</v>
      </c>
      <c r="O20" s="163">
        <f>ROUND(E20*N20,5)</f>
        <v>4.0000000000000001E-3</v>
      </c>
      <c r="P20" s="163">
        <v>0</v>
      </c>
      <c r="Q20" s="163">
        <f>ROUND(E20*P20,5)</f>
        <v>0</v>
      </c>
      <c r="R20" s="163"/>
      <c r="S20" s="163"/>
      <c r="T20" s="164">
        <v>0.03</v>
      </c>
      <c r="U20" s="163">
        <f>ROUND(E20*T20,2)</f>
        <v>2.4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8</v>
      </c>
      <c r="B21" s="161" t="s">
        <v>128</v>
      </c>
      <c r="C21" s="192" t="s">
        <v>129</v>
      </c>
      <c r="D21" s="163" t="s">
        <v>130</v>
      </c>
      <c r="E21" s="168">
        <v>4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63">
        <v>1.0699999999999999E-2</v>
      </c>
      <c r="O21" s="163">
        <f>ROUND(E21*N21,5)</f>
        <v>4.2799999999999998E-2</v>
      </c>
      <c r="P21" s="163">
        <v>0</v>
      </c>
      <c r="Q21" s="163">
        <f>ROUND(E21*P21,5)</f>
        <v>0</v>
      </c>
      <c r="R21" s="163"/>
      <c r="S21" s="163"/>
      <c r="T21" s="164">
        <v>0.90800000000000003</v>
      </c>
      <c r="U21" s="163">
        <f>ROUND(E21*T21,2)</f>
        <v>3.63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104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9</v>
      </c>
      <c r="B22" s="161" t="s">
        <v>131</v>
      </c>
      <c r="C22" s="192" t="s">
        <v>132</v>
      </c>
      <c r="D22" s="163" t="s">
        <v>133</v>
      </c>
      <c r="E22" s="168">
        <v>2244.6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1.34E-2</v>
      </c>
      <c r="U22" s="163">
        <f>ROUND(E22*T22,2)</f>
        <v>30.08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251" t="s">
        <v>134</v>
      </c>
      <c r="D23" s="252"/>
      <c r="E23" s="253"/>
      <c r="F23" s="254"/>
      <c r="G23" s="255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115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6" t="str">
        <f>C23</f>
        <v>V předpokládané tl. 30 cm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135</v>
      </c>
      <c r="D24" s="165"/>
      <c r="E24" s="169">
        <v>2244.6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109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10</v>
      </c>
      <c r="B25" s="161" t="s">
        <v>136</v>
      </c>
      <c r="C25" s="192" t="s">
        <v>137</v>
      </c>
      <c r="D25" s="163" t="s">
        <v>107</v>
      </c>
      <c r="E25" s="168">
        <v>4612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0.04</v>
      </c>
      <c r="U25" s="163">
        <f>ROUND(E25*T25,2)</f>
        <v>184.48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138</v>
      </c>
      <c r="D26" s="165"/>
      <c r="E26" s="169">
        <v>4000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193" t="s">
        <v>139</v>
      </c>
      <c r="D27" s="165"/>
      <c r="E27" s="169">
        <v>612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109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11</v>
      </c>
      <c r="B28" s="161" t="s">
        <v>140</v>
      </c>
      <c r="C28" s="192" t="s">
        <v>141</v>
      </c>
      <c r="D28" s="163" t="s">
        <v>107</v>
      </c>
      <c r="E28" s="168">
        <v>629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0.13</v>
      </c>
      <c r="U28" s="163">
        <f>ROUND(E28*T28,2)</f>
        <v>81.77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142</v>
      </c>
      <c r="D29" s="165"/>
      <c r="E29" s="169">
        <v>479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109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193" t="s">
        <v>143</v>
      </c>
      <c r="D30" s="165"/>
      <c r="E30" s="169">
        <v>150</v>
      </c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109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12</v>
      </c>
      <c r="B31" s="161" t="s">
        <v>144</v>
      </c>
      <c r="C31" s="192" t="s">
        <v>145</v>
      </c>
      <c r="D31" s="163" t="s">
        <v>107</v>
      </c>
      <c r="E31" s="168">
        <v>150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0.19</v>
      </c>
      <c r="U31" s="163">
        <f>ROUND(E31*T31,2)</f>
        <v>28.5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13</v>
      </c>
      <c r="B32" s="161" t="s">
        <v>146</v>
      </c>
      <c r="C32" s="192" t="s">
        <v>147</v>
      </c>
      <c r="D32" s="163" t="s">
        <v>133</v>
      </c>
      <c r="E32" s="168">
        <v>130.9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0.20399999999999999</v>
      </c>
      <c r="U32" s="163">
        <f>ROUND(E32*T32,2)</f>
        <v>26.7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104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148</v>
      </c>
      <c r="D33" s="165"/>
      <c r="E33" s="169">
        <v>130.9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109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14</v>
      </c>
      <c r="B34" s="161" t="s">
        <v>149</v>
      </c>
      <c r="C34" s="192" t="s">
        <v>150</v>
      </c>
      <c r="D34" s="163" t="s">
        <v>133</v>
      </c>
      <c r="E34" s="168">
        <v>1476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7.8E-2</v>
      </c>
      <c r="U34" s="163">
        <f>ROUND(E34*T34,2)</f>
        <v>115.13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151</v>
      </c>
      <c r="D35" s="165"/>
      <c r="E35" s="169">
        <v>972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109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152</v>
      </c>
      <c r="D36" s="165"/>
      <c r="E36" s="169">
        <v>90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109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3" t="s">
        <v>153</v>
      </c>
      <c r="D37" s="165"/>
      <c r="E37" s="169">
        <v>33.75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109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154</v>
      </c>
      <c r="D38" s="165"/>
      <c r="E38" s="169">
        <v>110.25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109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155</v>
      </c>
      <c r="D39" s="165"/>
      <c r="E39" s="169">
        <v>270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109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15</v>
      </c>
      <c r="B40" s="161" t="s">
        <v>156</v>
      </c>
      <c r="C40" s="192" t="s">
        <v>157</v>
      </c>
      <c r="D40" s="163" t="s">
        <v>107</v>
      </c>
      <c r="E40" s="168">
        <v>743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0.107</v>
      </c>
      <c r="U40" s="163">
        <f>ROUND(E40*T40,2)</f>
        <v>79.5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158</v>
      </c>
      <c r="D41" s="165"/>
      <c r="E41" s="169">
        <v>450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109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159</v>
      </c>
      <c r="D42" s="165"/>
      <c r="E42" s="169">
        <v>53.6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193" t="s">
        <v>160</v>
      </c>
      <c r="D43" s="165"/>
      <c r="E43" s="169">
        <v>143.4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109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161</v>
      </c>
      <c r="D44" s="165"/>
      <c r="E44" s="169">
        <v>96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109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16</v>
      </c>
      <c r="B45" s="161" t="s">
        <v>162</v>
      </c>
      <c r="C45" s="192" t="s">
        <v>163</v>
      </c>
      <c r="D45" s="163" t="s">
        <v>133</v>
      </c>
      <c r="E45" s="168">
        <v>1000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1.0999999999999999E-2</v>
      </c>
      <c r="U45" s="163">
        <f>ROUND(E45*T45,2)</f>
        <v>11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104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17</v>
      </c>
      <c r="B46" s="161" t="s">
        <v>164</v>
      </c>
      <c r="C46" s="192" t="s">
        <v>165</v>
      </c>
      <c r="D46" s="163" t="s">
        <v>133</v>
      </c>
      <c r="E46" s="168">
        <v>277.7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0.31</v>
      </c>
      <c r="U46" s="163">
        <f>ROUND(E46*T46,2)</f>
        <v>86.09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104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3" t="s">
        <v>166</v>
      </c>
      <c r="D47" s="165"/>
      <c r="E47" s="169">
        <v>227.7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109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167</v>
      </c>
      <c r="D48" s="165"/>
      <c r="E48" s="169">
        <v>50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109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18</v>
      </c>
      <c r="B49" s="161" t="s">
        <v>168</v>
      </c>
      <c r="C49" s="192" t="s">
        <v>169</v>
      </c>
      <c r="D49" s="163" t="s">
        <v>133</v>
      </c>
      <c r="E49" s="168">
        <v>1000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5.2999999999999999E-2</v>
      </c>
      <c r="U49" s="163">
        <f>ROUND(E49*T49,2)</f>
        <v>53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104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19</v>
      </c>
      <c r="B50" s="161" t="s">
        <v>170</v>
      </c>
      <c r="C50" s="192" t="s">
        <v>171</v>
      </c>
      <c r="D50" s="163" t="s">
        <v>133</v>
      </c>
      <c r="E50" s="168">
        <v>285.27499999999998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5.3999999999999999E-2</v>
      </c>
      <c r="U50" s="163">
        <f>ROUND(E50*T50,2)</f>
        <v>15.4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251" t="s">
        <v>172</v>
      </c>
      <c r="D51" s="252"/>
      <c r="E51" s="253"/>
      <c r="F51" s="254"/>
      <c r="G51" s="255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115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6" t="str">
        <f>C51</f>
        <v>V místě budoucí komunikace u parcel A1 až A2, chodník, zasakovací nádrž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193" t="s">
        <v>173</v>
      </c>
      <c r="D52" s="165"/>
      <c r="E52" s="169">
        <v>174.125</v>
      </c>
      <c r="F52" s="172"/>
      <c r="G52" s="172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109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193" t="s">
        <v>174</v>
      </c>
      <c r="D53" s="165"/>
      <c r="E53" s="169">
        <v>30.15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109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175</v>
      </c>
      <c r="D54" s="165"/>
      <c r="E54" s="169">
        <v>81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109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20</v>
      </c>
      <c r="B55" s="161" t="s">
        <v>176</v>
      </c>
      <c r="C55" s="192" t="s">
        <v>177</v>
      </c>
      <c r="D55" s="163" t="s">
        <v>107</v>
      </c>
      <c r="E55" s="168">
        <v>1700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2.9000000000000001E-2</v>
      </c>
      <c r="U55" s="163">
        <f>ROUND(E55*T55,2)</f>
        <v>49.3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104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178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>C56</f>
        <v>Hutnění: E=45 MPa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193" t="s">
        <v>179</v>
      </c>
      <c r="D57" s="165"/>
      <c r="E57" s="169">
        <v>1458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109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180</v>
      </c>
      <c r="D58" s="165"/>
      <c r="E58" s="169">
        <v>242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109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21</v>
      </c>
      <c r="B59" s="161" t="s">
        <v>181</v>
      </c>
      <c r="C59" s="192" t="s">
        <v>182</v>
      </c>
      <c r="D59" s="163" t="s">
        <v>133</v>
      </c>
      <c r="E59" s="168">
        <v>1000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3.1E-2</v>
      </c>
      <c r="U59" s="163">
        <f>ROUND(E59*T59,2)</f>
        <v>31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251" t="s">
        <v>183</v>
      </c>
      <c r="D60" s="252"/>
      <c r="E60" s="253"/>
      <c r="F60" s="254"/>
      <c r="G60" s="255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115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6" t="str">
        <f>C60</f>
        <v>Především na parcely A1, A2, B1, B2</v>
      </c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193" t="s">
        <v>184</v>
      </c>
      <c r="D61" s="165"/>
      <c r="E61" s="169">
        <v>1000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109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22</v>
      </c>
      <c r="B62" s="161" t="s">
        <v>185</v>
      </c>
      <c r="C62" s="192" t="s">
        <v>186</v>
      </c>
      <c r="D62" s="163" t="s">
        <v>107</v>
      </c>
      <c r="E62" s="168">
        <v>4000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1.2999999999999999E-2</v>
      </c>
      <c r="U62" s="163">
        <f>ROUND(E62*T62,2)</f>
        <v>52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104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251" t="s">
        <v>187</v>
      </c>
      <c r="D63" s="252"/>
      <c r="E63" s="253"/>
      <c r="F63" s="254"/>
      <c r="G63" s="255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115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6" t="str">
        <f>C63</f>
        <v>Na parcelách A1,A2,B1,B2</v>
      </c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23</v>
      </c>
      <c r="B64" s="161" t="s">
        <v>188</v>
      </c>
      <c r="C64" s="192" t="s">
        <v>189</v>
      </c>
      <c r="D64" s="163" t="s">
        <v>107</v>
      </c>
      <c r="E64" s="168">
        <v>118.5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1.2E-2</v>
      </c>
      <c r="U64" s="163">
        <f>ROUND(E64*T64,2)</f>
        <v>1.42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251" t="s">
        <v>190</v>
      </c>
      <c r="D65" s="252"/>
      <c r="E65" s="253"/>
      <c r="F65" s="254"/>
      <c r="G65" s="255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115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6" t="str">
        <f>C65</f>
        <v>Retenční nádrž</v>
      </c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191</v>
      </c>
      <c r="D66" s="165"/>
      <c r="E66" s="169">
        <v>87.5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109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192</v>
      </c>
      <c r="D67" s="165"/>
      <c r="E67" s="169">
        <v>31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109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24</v>
      </c>
      <c r="B68" s="161" t="s">
        <v>193</v>
      </c>
      <c r="C68" s="192" t="s">
        <v>194</v>
      </c>
      <c r="D68" s="163" t="s">
        <v>103</v>
      </c>
      <c r="E68" s="168">
        <v>1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0.74199999999999999</v>
      </c>
      <c r="U68" s="163">
        <f>ROUND(E68*T68,2)</f>
        <v>0.74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104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25</v>
      </c>
      <c r="B69" s="161" t="s">
        <v>195</v>
      </c>
      <c r="C69" s="192" t="s">
        <v>196</v>
      </c>
      <c r="D69" s="163" t="s">
        <v>107</v>
      </c>
      <c r="E69" s="168">
        <v>424.52499999999998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</v>
      </c>
      <c r="O69" s="163">
        <f>ROUND(E69*N69,5)</f>
        <v>0</v>
      </c>
      <c r="P69" s="163">
        <v>0.11</v>
      </c>
      <c r="Q69" s="163">
        <f>ROUND(E69*P69,5)</f>
        <v>46.697749999999999</v>
      </c>
      <c r="R69" s="163"/>
      <c r="S69" s="163"/>
      <c r="T69" s="164">
        <v>4.2999999999999997E-2</v>
      </c>
      <c r="U69" s="163">
        <f>ROUND(E69*T69,2)</f>
        <v>18.25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104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251" t="s">
        <v>197</v>
      </c>
      <c r="D70" s="252"/>
      <c r="E70" s="253"/>
      <c r="F70" s="254"/>
      <c r="G70" s="255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115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Odfrézování živičného krytu na stávající vozovce v přístupové uličce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198</v>
      </c>
      <c r="D71" s="165"/>
      <c r="E71" s="169">
        <v>284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109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199</v>
      </c>
      <c r="D72" s="165"/>
      <c r="E72" s="169">
        <v>140.52500000000001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109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26</v>
      </c>
      <c r="B73" s="161" t="s">
        <v>200</v>
      </c>
      <c r="C73" s="192" t="s">
        <v>201</v>
      </c>
      <c r="D73" s="163" t="s">
        <v>107</v>
      </c>
      <c r="E73" s="168">
        <v>284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0</v>
      </c>
      <c r="O73" s="163">
        <f>ROUND(E73*N73,5)</f>
        <v>0</v>
      </c>
      <c r="P73" s="163">
        <v>0.33</v>
      </c>
      <c r="Q73" s="163">
        <f>ROUND(E73*P73,5)</f>
        <v>93.72</v>
      </c>
      <c r="R73" s="163"/>
      <c r="S73" s="163"/>
      <c r="T73" s="164">
        <v>4.0500000000000001E-2</v>
      </c>
      <c r="U73" s="163">
        <f>ROUND(E73*T73,2)</f>
        <v>11.5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104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202</v>
      </c>
      <c r="D74" s="165"/>
      <c r="E74" s="169">
        <v>284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109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27</v>
      </c>
      <c r="B75" s="161" t="s">
        <v>203</v>
      </c>
      <c r="C75" s="192" t="s">
        <v>204</v>
      </c>
      <c r="D75" s="163" t="s">
        <v>107</v>
      </c>
      <c r="E75" s="168">
        <v>909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0.06</v>
      </c>
      <c r="U75" s="163">
        <f>ROUND(E75*T75,2)</f>
        <v>54.54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205</v>
      </c>
      <c r="D76" s="165"/>
      <c r="E76" s="169">
        <v>759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109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206</v>
      </c>
      <c r="D77" s="165"/>
      <c r="E77" s="169">
        <v>150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109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28</v>
      </c>
      <c r="B78" s="161" t="s">
        <v>207</v>
      </c>
      <c r="C78" s="192" t="s">
        <v>208</v>
      </c>
      <c r="D78" s="163" t="s">
        <v>107</v>
      </c>
      <c r="E78" s="168">
        <v>150</v>
      </c>
      <c r="F78" s="171"/>
      <c r="G78" s="172">
        <f t="shared" ref="G78:G93" si="0">ROUND(E78*F78,2)</f>
        <v>0</v>
      </c>
      <c r="H78" s="171"/>
      <c r="I78" s="172">
        <f t="shared" ref="I78:I93" si="1">ROUND(E78*H78,2)</f>
        <v>0</v>
      </c>
      <c r="J78" s="171"/>
      <c r="K78" s="172">
        <f t="shared" ref="K78:K93" si="2">ROUND(E78*J78,2)</f>
        <v>0</v>
      </c>
      <c r="L78" s="172">
        <v>21</v>
      </c>
      <c r="M78" s="172">
        <f t="shared" ref="M78:M93" si="3">G78*(1+L78/100)</f>
        <v>0</v>
      </c>
      <c r="N78" s="163">
        <v>0</v>
      </c>
      <c r="O78" s="163">
        <f t="shared" ref="O78:O93" si="4">ROUND(E78*N78,5)</f>
        <v>0</v>
      </c>
      <c r="P78" s="163">
        <v>0</v>
      </c>
      <c r="Q78" s="163">
        <f t="shared" ref="Q78:Q93" si="5">ROUND(E78*P78,5)</f>
        <v>0</v>
      </c>
      <c r="R78" s="163"/>
      <c r="S78" s="163"/>
      <c r="T78" s="164">
        <v>9.7000000000000003E-2</v>
      </c>
      <c r="U78" s="163">
        <f t="shared" ref="U78:U93" si="6">ROUND(E78*T78,2)</f>
        <v>14.55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104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29</v>
      </c>
      <c r="B79" s="161" t="s">
        <v>209</v>
      </c>
      <c r="C79" s="192" t="s">
        <v>210</v>
      </c>
      <c r="D79" s="163" t="s">
        <v>103</v>
      </c>
      <c r="E79" s="168">
        <v>13</v>
      </c>
      <c r="F79" s="171"/>
      <c r="G79" s="172">
        <f t="shared" si="0"/>
        <v>0</v>
      </c>
      <c r="H79" s="171"/>
      <c r="I79" s="172">
        <f t="shared" si="1"/>
        <v>0</v>
      </c>
      <c r="J79" s="171"/>
      <c r="K79" s="172">
        <f t="shared" si="2"/>
        <v>0</v>
      </c>
      <c r="L79" s="172">
        <v>21</v>
      </c>
      <c r="M79" s="172">
        <f t="shared" si="3"/>
        <v>0</v>
      </c>
      <c r="N79" s="163">
        <v>0</v>
      </c>
      <c r="O79" s="163">
        <f t="shared" si="4"/>
        <v>0</v>
      </c>
      <c r="P79" s="163">
        <v>0</v>
      </c>
      <c r="Q79" s="163">
        <f t="shared" si="5"/>
        <v>0</v>
      </c>
      <c r="R79" s="163"/>
      <c r="S79" s="163"/>
      <c r="T79" s="164">
        <v>1.2849999999999999</v>
      </c>
      <c r="U79" s="163">
        <f t="shared" si="6"/>
        <v>16.71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104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30</v>
      </c>
      <c r="B80" s="161" t="s">
        <v>211</v>
      </c>
      <c r="C80" s="192" t="s">
        <v>212</v>
      </c>
      <c r="D80" s="163" t="s">
        <v>103</v>
      </c>
      <c r="E80" s="168">
        <v>20</v>
      </c>
      <c r="F80" s="171"/>
      <c r="G80" s="172">
        <f t="shared" si="0"/>
        <v>0</v>
      </c>
      <c r="H80" s="171"/>
      <c r="I80" s="172">
        <f t="shared" si="1"/>
        <v>0</v>
      </c>
      <c r="J80" s="171"/>
      <c r="K80" s="172">
        <f t="shared" si="2"/>
        <v>0</v>
      </c>
      <c r="L80" s="172">
        <v>21</v>
      </c>
      <c r="M80" s="172">
        <f t="shared" si="3"/>
        <v>0</v>
      </c>
      <c r="N80" s="163">
        <v>0</v>
      </c>
      <c r="O80" s="163">
        <f t="shared" si="4"/>
        <v>0</v>
      </c>
      <c r="P80" s="163">
        <v>0</v>
      </c>
      <c r="Q80" s="163">
        <f t="shared" si="5"/>
        <v>0</v>
      </c>
      <c r="R80" s="163"/>
      <c r="S80" s="163"/>
      <c r="T80" s="164">
        <v>0.24199999999999999</v>
      </c>
      <c r="U80" s="163">
        <f t="shared" si="6"/>
        <v>4.84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104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31</v>
      </c>
      <c r="B81" s="161" t="s">
        <v>213</v>
      </c>
      <c r="C81" s="192" t="s">
        <v>214</v>
      </c>
      <c r="D81" s="163" t="s">
        <v>103</v>
      </c>
      <c r="E81" s="168">
        <v>13</v>
      </c>
      <c r="F81" s="171"/>
      <c r="G81" s="172">
        <f t="shared" si="0"/>
        <v>0</v>
      </c>
      <c r="H81" s="171"/>
      <c r="I81" s="172">
        <f t="shared" si="1"/>
        <v>0</v>
      </c>
      <c r="J81" s="171"/>
      <c r="K81" s="172">
        <f t="shared" si="2"/>
        <v>0</v>
      </c>
      <c r="L81" s="172">
        <v>21</v>
      </c>
      <c r="M81" s="172">
        <f t="shared" si="3"/>
        <v>0</v>
      </c>
      <c r="N81" s="163">
        <v>0</v>
      </c>
      <c r="O81" s="163">
        <f t="shared" si="4"/>
        <v>0</v>
      </c>
      <c r="P81" s="163">
        <v>0</v>
      </c>
      <c r="Q81" s="163">
        <f t="shared" si="5"/>
        <v>0</v>
      </c>
      <c r="R81" s="163"/>
      <c r="S81" s="163"/>
      <c r="T81" s="164">
        <v>0.747</v>
      </c>
      <c r="U81" s="163">
        <f t="shared" si="6"/>
        <v>9.7100000000000009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104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32</v>
      </c>
      <c r="B82" s="161" t="s">
        <v>215</v>
      </c>
      <c r="C82" s="192" t="s">
        <v>216</v>
      </c>
      <c r="D82" s="163" t="s">
        <v>103</v>
      </c>
      <c r="E82" s="168">
        <v>20</v>
      </c>
      <c r="F82" s="171"/>
      <c r="G82" s="172">
        <f t="shared" si="0"/>
        <v>0</v>
      </c>
      <c r="H82" s="171"/>
      <c r="I82" s="172">
        <f t="shared" si="1"/>
        <v>0</v>
      </c>
      <c r="J82" s="171"/>
      <c r="K82" s="172">
        <f t="shared" si="2"/>
        <v>0</v>
      </c>
      <c r="L82" s="172">
        <v>21</v>
      </c>
      <c r="M82" s="172">
        <f t="shared" si="3"/>
        <v>0</v>
      </c>
      <c r="N82" s="163">
        <v>0</v>
      </c>
      <c r="O82" s="163">
        <f t="shared" si="4"/>
        <v>0</v>
      </c>
      <c r="P82" s="163">
        <v>0</v>
      </c>
      <c r="Q82" s="163">
        <f t="shared" si="5"/>
        <v>0</v>
      </c>
      <c r="R82" s="163"/>
      <c r="S82" s="163"/>
      <c r="T82" s="164">
        <v>0.16200000000000001</v>
      </c>
      <c r="U82" s="163">
        <f t="shared" si="6"/>
        <v>3.24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104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33</v>
      </c>
      <c r="B83" s="161" t="s">
        <v>217</v>
      </c>
      <c r="C83" s="192" t="s">
        <v>218</v>
      </c>
      <c r="D83" s="163" t="s">
        <v>103</v>
      </c>
      <c r="E83" s="168">
        <v>8</v>
      </c>
      <c r="F83" s="171"/>
      <c r="G83" s="172">
        <f t="shared" si="0"/>
        <v>0</v>
      </c>
      <c r="H83" s="171"/>
      <c r="I83" s="172">
        <f t="shared" si="1"/>
        <v>0</v>
      </c>
      <c r="J83" s="171"/>
      <c r="K83" s="172">
        <f t="shared" si="2"/>
        <v>0</v>
      </c>
      <c r="L83" s="172">
        <v>21</v>
      </c>
      <c r="M83" s="172">
        <f t="shared" si="3"/>
        <v>0</v>
      </c>
      <c r="N83" s="163">
        <v>8.0000000000000002E-3</v>
      </c>
      <c r="O83" s="163">
        <f t="shared" si="4"/>
        <v>6.4000000000000001E-2</v>
      </c>
      <c r="P83" s="163">
        <v>0</v>
      </c>
      <c r="Q83" s="163">
        <f t="shared" si="5"/>
        <v>0</v>
      </c>
      <c r="R83" s="163"/>
      <c r="S83" s="163"/>
      <c r="T83" s="164">
        <v>0</v>
      </c>
      <c r="U83" s="163">
        <f t="shared" si="6"/>
        <v>0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113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>
        <v>34</v>
      </c>
      <c r="B84" s="161" t="s">
        <v>219</v>
      </c>
      <c r="C84" s="192" t="s">
        <v>220</v>
      </c>
      <c r="D84" s="163" t="s">
        <v>103</v>
      </c>
      <c r="E84" s="168">
        <v>5</v>
      </c>
      <c r="F84" s="171"/>
      <c r="G84" s="172">
        <f t="shared" si="0"/>
        <v>0</v>
      </c>
      <c r="H84" s="171"/>
      <c r="I84" s="172">
        <f t="shared" si="1"/>
        <v>0</v>
      </c>
      <c r="J84" s="171"/>
      <c r="K84" s="172">
        <f t="shared" si="2"/>
        <v>0</v>
      </c>
      <c r="L84" s="172">
        <v>21</v>
      </c>
      <c r="M84" s="172">
        <f t="shared" si="3"/>
        <v>0</v>
      </c>
      <c r="N84" s="163">
        <v>0.01</v>
      </c>
      <c r="O84" s="163">
        <f t="shared" si="4"/>
        <v>0.05</v>
      </c>
      <c r="P84" s="163">
        <v>0</v>
      </c>
      <c r="Q84" s="163">
        <f t="shared" si="5"/>
        <v>0</v>
      </c>
      <c r="R84" s="163"/>
      <c r="S84" s="163"/>
      <c r="T84" s="164">
        <v>0</v>
      </c>
      <c r="U84" s="163">
        <f t="shared" si="6"/>
        <v>0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113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>
        <v>35</v>
      </c>
      <c r="B85" s="161" t="s">
        <v>221</v>
      </c>
      <c r="C85" s="192" t="s">
        <v>222</v>
      </c>
      <c r="D85" s="163" t="s">
        <v>103</v>
      </c>
      <c r="E85" s="168">
        <v>10</v>
      </c>
      <c r="F85" s="171"/>
      <c r="G85" s="172">
        <f t="shared" si="0"/>
        <v>0</v>
      </c>
      <c r="H85" s="171"/>
      <c r="I85" s="172">
        <f t="shared" si="1"/>
        <v>0</v>
      </c>
      <c r="J85" s="171"/>
      <c r="K85" s="172">
        <f t="shared" si="2"/>
        <v>0</v>
      </c>
      <c r="L85" s="172">
        <v>21</v>
      </c>
      <c r="M85" s="172">
        <f t="shared" si="3"/>
        <v>0</v>
      </c>
      <c r="N85" s="163">
        <v>3.0000000000000001E-3</v>
      </c>
      <c r="O85" s="163">
        <f t="shared" si="4"/>
        <v>0.03</v>
      </c>
      <c r="P85" s="163">
        <v>0</v>
      </c>
      <c r="Q85" s="163">
        <f t="shared" si="5"/>
        <v>0</v>
      </c>
      <c r="R85" s="163"/>
      <c r="S85" s="163"/>
      <c r="T85" s="164">
        <v>0</v>
      </c>
      <c r="U85" s="163">
        <f t="shared" si="6"/>
        <v>0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36</v>
      </c>
      <c r="B86" s="161" t="s">
        <v>223</v>
      </c>
      <c r="C86" s="192" t="s">
        <v>224</v>
      </c>
      <c r="D86" s="163" t="s">
        <v>103</v>
      </c>
      <c r="E86" s="168">
        <v>10</v>
      </c>
      <c r="F86" s="171"/>
      <c r="G86" s="172">
        <f t="shared" si="0"/>
        <v>0</v>
      </c>
      <c r="H86" s="171"/>
      <c r="I86" s="172">
        <f t="shared" si="1"/>
        <v>0</v>
      </c>
      <c r="J86" s="171"/>
      <c r="K86" s="172">
        <f t="shared" si="2"/>
        <v>0</v>
      </c>
      <c r="L86" s="172">
        <v>21</v>
      </c>
      <c r="M86" s="172">
        <f t="shared" si="3"/>
        <v>0</v>
      </c>
      <c r="N86" s="163">
        <v>2E-3</v>
      </c>
      <c r="O86" s="163">
        <f t="shared" si="4"/>
        <v>0.02</v>
      </c>
      <c r="P86" s="163">
        <v>0</v>
      </c>
      <c r="Q86" s="163">
        <f t="shared" si="5"/>
        <v>0</v>
      </c>
      <c r="R86" s="163"/>
      <c r="S86" s="163"/>
      <c r="T86" s="164">
        <v>0</v>
      </c>
      <c r="U86" s="163">
        <f t="shared" si="6"/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113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37</v>
      </c>
      <c r="B87" s="161" t="s">
        <v>225</v>
      </c>
      <c r="C87" s="192" t="s">
        <v>226</v>
      </c>
      <c r="D87" s="163" t="s">
        <v>103</v>
      </c>
      <c r="E87" s="168">
        <v>15</v>
      </c>
      <c r="F87" s="171"/>
      <c r="G87" s="172">
        <f t="shared" si="0"/>
        <v>0</v>
      </c>
      <c r="H87" s="171"/>
      <c r="I87" s="172">
        <f t="shared" si="1"/>
        <v>0</v>
      </c>
      <c r="J87" s="171"/>
      <c r="K87" s="172">
        <f t="shared" si="2"/>
        <v>0</v>
      </c>
      <c r="L87" s="172">
        <v>21</v>
      </c>
      <c r="M87" s="172">
        <f t="shared" si="3"/>
        <v>0</v>
      </c>
      <c r="N87" s="163">
        <v>2E-3</v>
      </c>
      <c r="O87" s="163">
        <f t="shared" si="4"/>
        <v>0.03</v>
      </c>
      <c r="P87" s="163">
        <v>0</v>
      </c>
      <c r="Q87" s="163">
        <f t="shared" si="5"/>
        <v>0</v>
      </c>
      <c r="R87" s="163"/>
      <c r="S87" s="163"/>
      <c r="T87" s="164">
        <v>0</v>
      </c>
      <c r="U87" s="163">
        <f t="shared" si="6"/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38</v>
      </c>
      <c r="B88" s="161" t="s">
        <v>227</v>
      </c>
      <c r="C88" s="192" t="s">
        <v>228</v>
      </c>
      <c r="D88" s="163" t="s">
        <v>103</v>
      </c>
      <c r="E88" s="168">
        <v>15</v>
      </c>
      <c r="F88" s="171"/>
      <c r="G88" s="172">
        <f t="shared" si="0"/>
        <v>0</v>
      </c>
      <c r="H88" s="171"/>
      <c r="I88" s="172">
        <f t="shared" si="1"/>
        <v>0</v>
      </c>
      <c r="J88" s="171"/>
      <c r="K88" s="172">
        <f t="shared" si="2"/>
        <v>0</v>
      </c>
      <c r="L88" s="172">
        <v>21</v>
      </c>
      <c r="M88" s="172">
        <f t="shared" si="3"/>
        <v>0</v>
      </c>
      <c r="N88" s="163">
        <v>1E-3</v>
      </c>
      <c r="O88" s="163">
        <f t="shared" si="4"/>
        <v>1.4999999999999999E-2</v>
      </c>
      <c r="P88" s="163">
        <v>0</v>
      </c>
      <c r="Q88" s="163">
        <f t="shared" si="5"/>
        <v>0</v>
      </c>
      <c r="R88" s="163"/>
      <c r="S88" s="163"/>
      <c r="T88" s="164">
        <v>0</v>
      </c>
      <c r="U88" s="163">
        <f t="shared" si="6"/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113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39</v>
      </c>
      <c r="B89" s="161" t="s">
        <v>229</v>
      </c>
      <c r="C89" s="192" t="s">
        <v>230</v>
      </c>
      <c r="D89" s="163" t="s">
        <v>103</v>
      </c>
      <c r="E89" s="168">
        <v>20</v>
      </c>
      <c r="F89" s="171"/>
      <c r="G89" s="172">
        <f t="shared" si="0"/>
        <v>0</v>
      </c>
      <c r="H89" s="171"/>
      <c r="I89" s="172">
        <f t="shared" si="1"/>
        <v>0</v>
      </c>
      <c r="J89" s="171"/>
      <c r="K89" s="172">
        <f t="shared" si="2"/>
        <v>0</v>
      </c>
      <c r="L89" s="172">
        <v>21</v>
      </c>
      <c r="M89" s="172">
        <f t="shared" si="3"/>
        <v>0</v>
      </c>
      <c r="N89" s="163">
        <v>4.0000000000000001E-3</v>
      </c>
      <c r="O89" s="163">
        <f t="shared" si="4"/>
        <v>0.08</v>
      </c>
      <c r="P89" s="163">
        <v>0</v>
      </c>
      <c r="Q89" s="163">
        <f t="shared" si="5"/>
        <v>0</v>
      </c>
      <c r="R89" s="163"/>
      <c r="S89" s="163"/>
      <c r="T89" s="164">
        <v>0</v>
      </c>
      <c r="U89" s="163">
        <f t="shared" si="6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113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40</v>
      </c>
      <c r="B90" s="161" t="s">
        <v>231</v>
      </c>
      <c r="C90" s="192" t="s">
        <v>232</v>
      </c>
      <c r="D90" s="163" t="s">
        <v>103</v>
      </c>
      <c r="E90" s="168">
        <v>13</v>
      </c>
      <c r="F90" s="171"/>
      <c r="G90" s="172">
        <f t="shared" si="0"/>
        <v>0</v>
      </c>
      <c r="H90" s="171"/>
      <c r="I90" s="172">
        <f t="shared" si="1"/>
        <v>0</v>
      </c>
      <c r="J90" s="171"/>
      <c r="K90" s="172">
        <f t="shared" si="2"/>
        <v>0</v>
      </c>
      <c r="L90" s="172">
        <v>21</v>
      </c>
      <c r="M90" s="172">
        <f t="shared" si="3"/>
        <v>0</v>
      </c>
      <c r="N90" s="163">
        <v>4.4999999999999999E-4</v>
      </c>
      <c r="O90" s="163">
        <f t="shared" si="4"/>
        <v>5.8500000000000002E-3</v>
      </c>
      <c r="P90" s="163">
        <v>0</v>
      </c>
      <c r="Q90" s="163">
        <f t="shared" si="5"/>
        <v>0</v>
      </c>
      <c r="R90" s="163"/>
      <c r="S90" s="163"/>
      <c r="T90" s="164">
        <v>0.57099999999999995</v>
      </c>
      <c r="U90" s="163">
        <f t="shared" si="6"/>
        <v>7.42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104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41</v>
      </c>
      <c r="B91" s="161" t="s">
        <v>233</v>
      </c>
      <c r="C91" s="192" t="s">
        <v>234</v>
      </c>
      <c r="D91" s="163" t="s">
        <v>103</v>
      </c>
      <c r="E91" s="168">
        <v>50</v>
      </c>
      <c r="F91" s="171"/>
      <c r="G91" s="172">
        <f t="shared" si="0"/>
        <v>0</v>
      </c>
      <c r="H91" s="171"/>
      <c r="I91" s="172">
        <f t="shared" si="1"/>
        <v>0</v>
      </c>
      <c r="J91" s="171"/>
      <c r="K91" s="172">
        <f t="shared" si="2"/>
        <v>0</v>
      </c>
      <c r="L91" s="172">
        <v>21</v>
      </c>
      <c r="M91" s="172">
        <f t="shared" si="3"/>
        <v>0</v>
      </c>
      <c r="N91" s="163">
        <v>0</v>
      </c>
      <c r="O91" s="163">
        <f t="shared" si="4"/>
        <v>0</v>
      </c>
      <c r="P91" s="163">
        <v>0</v>
      </c>
      <c r="Q91" s="163">
        <f t="shared" si="5"/>
        <v>0</v>
      </c>
      <c r="R91" s="163"/>
      <c r="S91" s="163"/>
      <c r="T91" s="164">
        <v>6.6000000000000003E-2</v>
      </c>
      <c r="U91" s="163">
        <f t="shared" si="6"/>
        <v>3.3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104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42</v>
      </c>
      <c r="B92" s="161" t="s">
        <v>235</v>
      </c>
      <c r="C92" s="192" t="s">
        <v>236</v>
      </c>
      <c r="D92" s="163" t="s">
        <v>107</v>
      </c>
      <c r="E92" s="168">
        <v>100</v>
      </c>
      <c r="F92" s="171"/>
      <c r="G92" s="172">
        <f t="shared" si="0"/>
        <v>0</v>
      </c>
      <c r="H92" s="171"/>
      <c r="I92" s="172">
        <f t="shared" si="1"/>
        <v>0</v>
      </c>
      <c r="J92" s="171"/>
      <c r="K92" s="172">
        <f t="shared" si="2"/>
        <v>0</v>
      </c>
      <c r="L92" s="172">
        <v>21</v>
      </c>
      <c r="M92" s="172">
        <f t="shared" si="3"/>
        <v>0</v>
      </c>
      <c r="N92" s="163">
        <v>0</v>
      </c>
      <c r="O92" s="163">
        <f t="shared" si="4"/>
        <v>0</v>
      </c>
      <c r="P92" s="163">
        <v>0</v>
      </c>
      <c r="Q92" s="163">
        <f t="shared" si="5"/>
        <v>0</v>
      </c>
      <c r="R92" s="163"/>
      <c r="S92" s="163"/>
      <c r="T92" s="164">
        <v>0.16</v>
      </c>
      <c r="U92" s="163">
        <f t="shared" si="6"/>
        <v>16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104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43</v>
      </c>
      <c r="B93" s="161" t="s">
        <v>237</v>
      </c>
      <c r="C93" s="192" t="s">
        <v>238</v>
      </c>
      <c r="D93" s="163" t="s">
        <v>133</v>
      </c>
      <c r="E93" s="168">
        <v>23.625</v>
      </c>
      <c r="F93" s="171"/>
      <c r="G93" s="172">
        <f t="shared" si="0"/>
        <v>0</v>
      </c>
      <c r="H93" s="171"/>
      <c r="I93" s="172">
        <f t="shared" si="1"/>
        <v>0</v>
      </c>
      <c r="J93" s="171"/>
      <c r="K93" s="172">
        <f t="shared" si="2"/>
        <v>0</v>
      </c>
      <c r="L93" s="172">
        <v>21</v>
      </c>
      <c r="M93" s="172">
        <f t="shared" si="3"/>
        <v>0</v>
      </c>
      <c r="N93" s="163">
        <v>0</v>
      </c>
      <c r="O93" s="163">
        <f t="shared" si="4"/>
        <v>0</v>
      </c>
      <c r="P93" s="163">
        <v>0</v>
      </c>
      <c r="Q93" s="163">
        <f t="shared" si="5"/>
        <v>0</v>
      </c>
      <c r="R93" s="163"/>
      <c r="S93" s="163"/>
      <c r="T93" s="164">
        <v>0.20200000000000001</v>
      </c>
      <c r="U93" s="163">
        <f t="shared" si="6"/>
        <v>4.7699999999999996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104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193" t="s">
        <v>239</v>
      </c>
      <c r="D94" s="165"/>
      <c r="E94" s="169">
        <v>23.625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109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55" t="s">
        <v>99</v>
      </c>
      <c r="B95" s="162" t="s">
        <v>54</v>
      </c>
      <c r="C95" s="194" t="s">
        <v>55</v>
      </c>
      <c r="D95" s="166"/>
      <c r="E95" s="170"/>
      <c r="F95" s="173"/>
      <c r="G95" s="173">
        <f>SUMIF(AE96:AE101,"&lt;&gt;NOR",G96:G101)</f>
        <v>0</v>
      </c>
      <c r="H95" s="173"/>
      <c r="I95" s="173">
        <f>SUM(I96:I101)</f>
        <v>0</v>
      </c>
      <c r="J95" s="173"/>
      <c r="K95" s="173">
        <f>SUM(K96:K101)</f>
        <v>0</v>
      </c>
      <c r="L95" s="173"/>
      <c r="M95" s="173">
        <f>SUM(M96:M101)</f>
        <v>0</v>
      </c>
      <c r="N95" s="166"/>
      <c r="O95" s="166">
        <f>SUM(O96:O101)</f>
        <v>98.24691</v>
      </c>
      <c r="P95" s="166"/>
      <c r="Q95" s="166">
        <f>SUM(Q96:Q101)</f>
        <v>0</v>
      </c>
      <c r="R95" s="166"/>
      <c r="S95" s="166"/>
      <c r="T95" s="167"/>
      <c r="U95" s="166">
        <f>SUM(U96:U101)</f>
        <v>190.06</v>
      </c>
      <c r="AE95" t="s">
        <v>100</v>
      </c>
    </row>
    <row r="96" spans="1:60" ht="22.5" outlineLevel="1" x14ac:dyDescent="0.2">
      <c r="A96" s="154">
        <v>44</v>
      </c>
      <c r="B96" s="161" t="s">
        <v>240</v>
      </c>
      <c r="C96" s="192" t="s">
        <v>241</v>
      </c>
      <c r="D96" s="163" t="s">
        <v>130</v>
      </c>
      <c r="E96" s="168">
        <v>225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63">
        <v>0.43625000000000003</v>
      </c>
      <c r="O96" s="163">
        <f>ROUND(E96*N96,5)</f>
        <v>98.15625</v>
      </c>
      <c r="P96" s="163">
        <v>0</v>
      </c>
      <c r="Q96" s="163">
        <f>ROUND(E96*P96,5)</f>
        <v>0</v>
      </c>
      <c r="R96" s="163"/>
      <c r="S96" s="163"/>
      <c r="T96" s="164">
        <v>0.78363000000000005</v>
      </c>
      <c r="U96" s="163">
        <f>ROUND(E96*T96,2)</f>
        <v>176.32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242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251" t="s">
        <v>243</v>
      </c>
      <c r="D97" s="252"/>
      <c r="E97" s="253"/>
      <c r="F97" s="254"/>
      <c r="G97" s="255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115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6" t="str">
        <f>C97</f>
        <v>Obsyp štěrkem fr. 16-32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45</v>
      </c>
      <c r="B98" s="161" t="s">
        <v>244</v>
      </c>
      <c r="C98" s="192" t="s">
        <v>245</v>
      </c>
      <c r="D98" s="163" t="s">
        <v>107</v>
      </c>
      <c r="E98" s="168">
        <v>183.15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21</v>
      </c>
      <c r="M98" s="172">
        <f>G98*(1+L98/100)</f>
        <v>0</v>
      </c>
      <c r="N98" s="163">
        <v>1.8000000000000001E-4</v>
      </c>
      <c r="O98" s="163">
        <f>ROUND(E98*N98,5)</f>
        <v>3.2969999999999999E-2</v>
      </c>
      <c r="P98" s="163">
        <v>0</v>
      </c>
      <c r="Q98" s="163">
        <f>ROUND(E98*P98,5)</f>
        <v>0</v>
      </c>
      <c r="R98" s="163"/>
      <c r="S98" s="163"/>
      <c r="T98" s="164">
        <v>7.4999999999999997E-2</v>
      </c>
      <c r="U98" s="163">
        <f>ROUND(E98*T98,2)</f>
        <v>13.74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104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1"/>
      <c r="C99" s="193" t="s">
        <v>246</v>
      </c>
      <c r="D99" s="165"/>
      <c r="E99" s="169">
        <v>183.15</v>
      </c>
      <c r="F99" s="172"/>
      <c r="G99" s="172"/>
      <c r="H99" s="172"/>
      <c r="I99" s="172"/>
      <c r="J99" s="172"/>
      <c r="K99" s="172"/>
      <c r="L99" s="172"/>
      <c r="M99" s="172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109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46</v>
      </c>
      <c r="B100" s="161" t="s">
        <v>247</v>
      </c>
      <c r="C100" s="192" t="s">
        <v>248</v>
      </c>
      <c r="D100" s="163" t="s">
        <v>107</v>
      </c>
      <c r="E100" s="168">
        <v>192.3075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63">
        <v>2.9999999999999997E-4</v>
      </c>
      <c r="O100" s="163">
        <f>ROUND(E100*N100,5)</f>
        <v>5.7689999999999998E-2</v>
      </c>
      <c r="P100" s="163">
        <v>0</v>
      </c>
      <c r="Q100" s="163">
        <f>ROUND(E100*P100,5)</f>
        <v>0</v>
      </c>
      <c r="R100" s="163"/>
      <c r="S100" s="163"/>
      <c r="T100" s="164">
        <v>0</v>
      </c>
      <c r="U100" s="163">
        <f>ROUND(E100*T100,2)</f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113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193" t="s">
        <v>249</v>
      </c>
      <c r="D101" s="165"/>
      <c r="E101" s="169">
        <v>192.3075</v>
      </c>
      <c r="F101" s="172"/>
      <c r="G101" s="172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109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55" t="s">
        <v>99</v>
      </c>
      <c r="B102" s="162" t="s">
        <v>56</v>
      </c>
      <c r="C102" s="194" t="s">
        <v>57</v>
      </c>
      <c r="D102" s="166"/>
      <c r="E102" s="170"/>
      <c r="F102" s="173"/>
      <c r="G102" s="173">
        <f>SUMIF(AE103:AE110,"&lt;&gt;NOR",G103:G110)</f>
        <v>0</v>
      </c>
      <c r="H102" s="173"/>
      <c r="I102" s="173">
        <f>SUM(I103:I110)</f>
        <v>0</v>
      </c>
      <c r="J102" s="173"/>
      <c r="K102" s="173">
        <f>SUM(K103:K110)</f>
        <v>0</v>
      </c>
      <c r="L102" s="173"/>
      <c r="M102" s="173">
        <f>SUM(M103:M110)</f>
        <v>0</v>
      </c>
      <c r="N102" s="166"/>
      <c r="O102" s="166">
        <f>SUM(O103:O110)</f>
        <v>145.03913</v>
      </c>
      <c r="P102" s="166"/>
      <c r="Q102" s="166">
        <f>SUM(Q103:Q110)</f>
        <v>0</v>
      </c>
      <c r="R102" s="166"/>
      <c r="S102" s="166"/>
      <c r="T102" s="167"/>
      <c r="U102" s="166">
        <f>SUM(U103:U110)</f>
        <v>10.16</v>
      </c>
      <c r="AE102" t="s">
        <v>100</v>
      </c>
    </row>
    <row r="103" spans="1:60" outlineLevel="1" x14ac:dyDescent="0.2">
      <c r="A103" s="154">
        <v>47</v>
      </c>
      <c r="B103" s="161" t="s">
        <v>250</v>
      </c>
      <c r="C103" s="192" t="s">
        <v>251</v>
      </c>
      <c r="D103" s="163" t="s">
        <v>107</v>
      </c>
      <c r="E103" s="168">
        <v>13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0.20200000000000001</v>
      </c>
      <c r="O103" s="163">
        <f>ROUND(E103*N103,5)</f>
        <v>2.6259999999999999</v>
      </c>
      <c r="P103" s="163">
        <v>0</v>
      </c>
      <c r="Q103" s="163">
        <f>ROUND(E103*P103,5)</f>
        <v>0</v>
      </c>
      <c r="R103" s="163"/>
      <c r="S103" s="163"/>
      <c r="T103" s="164">
        <v>0.105</v>
      </c>
      <c r="U103" s="163">
        <f>ROUND(E103*T103,2)</f>
        <v>1.37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104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48</v>
      </c>
      <c r="B104" s="161" t="s">
        <v>252</v>
      </c>
      <c r="C104" s="192" t="s">
        <v>253</v>
      </c>
      <c r="D104" s="163" t="s">
        <v>133</v>
      </c>
      <c r="E104" s="168">
        <v>16.5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63">
        <v>1.89</v>
      </c>
      <c r="O104" s="163">
        <f>ROUND(E104*N104,5)</f>
        <v>31.184999999999999</v>
      </c>
      <c r="P104" s="163">
        <v>0</v>
      </c>
      <c r="Q104" s="163">
        <f>ROUND(E104*P104,5)</f>
        <v>0</v>
      </c>
      <c r="R104" s="163"/>
      <c r="S104" s="163"/>
      <c r="T104" s="164">
        <v>0.115</v>
      </c>
      <c r="U104" s="163">
        <f>ROUND(E104*T104,2)</f>
        <v>1.9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251" t="s">
        <v>254</v>
      </c>
      <c r="D105" s="252"/>
      <c r="E105" s="253"/>
      <c r="F105" s="254"/>
      <c r="G105" s="255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115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6" t="str">
        <f>C105</f>
        <v>Pro retenční a zasakovací nádrž</v>
      </c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3" t="s">
        <v>255</v>
      </c>
      <c r="D106" s="165"/>
      <c r="E106" s="169">
        <v>16.5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109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49</v>
      </c>
      <c r="B107" s="161" t="s">
        <v>256</v>
      </c>
      <c r="C107" s="192" t="s">
        <v>257</v>
      </c>
      <c r="D107" s="163" t="s">
        <v>133</v>
      </c>
      <c r="E107" s="168">
        <v>52.5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1.89</v>
      </c>
      <c r="O107" s="163">
        <f>ROUND(E107*N107,5)</f>
        <v>99.224999999999994</v>
      </c>
      <c r="P107" s="163">
        <v>0</v>
      </c>
      <c r="Q107" s="163">
        <f>ROUND(E107*P107,5)</f>
        <v>0</v>
      </c>
      <c r="R107" s="163"/>
      <c r="S107" s="163"/>
      <c r="T107" s="164">
        <v>0.115</v>
      </c>
      <c r="U107" s="163">
        <f>ROUND(E107*T107,2)</f>
        <v>6.04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104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258</v>
      </c>
      <c r="D108" s="165"/>
      <c r="E108" s="169">
        <v>52.5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109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50</v>
      </c>
      <c r="B109" s="161" t="s">
        <v>259</v>
      </c>
      <c r="C109" s="192" t="s">
        <v>260</v>
      </c>
      <c r="D109" s="163" t="s">
        <v>133</v>
      </c>
      <c r="E109" s="168">
        <v>5.75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63">
        <v>2.0874999999999999</v>
      </c>
      <c r="O109" s="163">
        <f>ROUND(E109*N109,5)</f>
        <v>12.003130000000001</v>
      </c>
      <c r="P109" s="163">
        <v>0</v>
      </c>
      <c r="Q109" s="163">
        <f>ROUND(E109*P109,5)</f>
        <v>0</v>
      </c>
      <c r="R109" s="163"/>
      <c r="S109" s="163"/>
      <c r="T109" s="164">
        <v>0.14699999999999999</v>
      </c>
      <c r="U109" s="163">
        <f>ROUND(E109*T109,2)</f>
        <v>0.85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104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193" t="s">
        <v>261</v>
      </c>
      <c r="D110" s="165"/>
      <c r="E110" s="169">
        <v>5.75</v>
      </c>
      <c r="F110" s="172"/>
      <c r="G110" s="172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109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x14ac:dyDescent="0.2">
      <c r="A111" s="155" t="s">
        <v>99</v>
      </c>
      <c r="B111" s="162" t="s">
        <v>58</v>
      </c>
      <c r="C111" s="194" t="s">
        <v>59</v>
      </c>
      <c r="D111" s="166"/>
      <c r="E111" s="170"/>
      <c r="F111" s="173"/>
      <c r="G111" s="173">
        <f>SUMIF(AE112:AE157,"&lt;&gt;NOR",G112:G157)</f>
        <v>0</v>
      </c>
      <c r="H111" s="173"/>
      <c r="I111" s="173">
        <f>SUM(I112:I157)</f>
        <v>0</v>
      </c>
      <c r="J111" s="173"/>
      <c r="K111" s="173">
        <f>SUM(K112:K157)</f>
        <v>0</v>
      </c>
      <c r="L111" s="173"/>
      <c r="M111" s="173">
        <f>SUM(M112:M157)</f>
        <v>0</v>
      </c>
      <c r="N111" s="166"/>
      <c r="O111" s="166">
        <f>SUM(O112:O157)</f>
        <v>2212.8023500000008</v>
      </c>
      <c r="P111" s="166"/>
      <c r="Q111" s="166">
        <f>SUM(Q112:Q157)</f>
        <v>0</v>
      </c>
      <c r="R111" s="166"/>
      <c r="S111" s="166"/>
      <c r="T111" s="167"/>
      <c r="U111" s="166">
        <f>SUM(U112:U157)</f>
        <v>371.47000000000008</v>
      </c>
      <c r="AE111" t="s">
        <v>100</v>
      </c>
    </row>
    <row r="112" spans="1:60" ht="22.5" outlineLevel="1" x14ac:dyDescent="0.2">
      <c r="A112" s="154">
        <v>51</v>
      </c>
      <c r="B112" s="161" t="s">
        <v>262</v>
      </c>
      <c r="C112" s="192" t="s">
        <v>263</v>
      </c>
      <c r="D112" s="163" t="s">
        <v>107</v>
      </c>
      <c r="E112" s="168">
        <v>2115.9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63">
        <v>0.3024</v>
      </c>
      <c r="O112" s="163">
        <f>ROUND(E112*N112,5)</f>
        <v>639.84816000000001</v>
      </c>
      <c r="P112" s="163">
        <v>0</v>
      </c>
      <c r="Q112" s="163">
        <f>ROUND(E112*P112,5)</f>
        <v>0</v>
      </c>
      <c r="R112" s="163"/>
      <c r="S112" s="163"/>
      <c r="T112" s="164">
        <v>2.5000000000000001E-2</v>
      </c>
      <c r="U112" s="163">
        <f>ROUND(E112*T112,2)</f>
        <v>52.9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104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1"/>
      <c r="C113" s="193" t="s">
        <v>264</v>
      </c>
      <c r="D113" s="165"/>
      <c r="E113" s="169">
        <v>1592</v>
      </c>
      <c r="F113" s="172"/>
      <c r="G113" s="172"/>
      <c r="H113" s="172"/>
      <c r="I113" s="172"/>
      <c r="J113" s="172"/>
      <c r="K113" s="172"/>
      <c r="L113" s="172"/>
      <c r="M113" s="172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109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1"/>
      <c r="C114" s="193" t="s">
        <v>265</v>
      </c>
      <c r="D114" s="165"/>
      <c r="E114" s="169">
        <v>228.9</v>
      </c>
      <c r="F114" s="172"/>
      <c r="G114" s="172"/>
      <c r="H114" s="172"/>
      <c r="I114" s="172"/>
      <c r="J114" s="172"/>
      <c r="K114" s="172"/>
      <c r="L114" s="172"/>
      <c r="M114" s="172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109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1"/>
      <c r="C115" s="193" t="s">
        <v>266</v>
      </c>
      <c r="D115" s="165"/>
      <c r="E115" s="169">
        <v>295</v>
      </c>
      <c r="F115" s="172"/>
      <c r="G115" s="172"/>
      <c r="H115" s="172"/>
      <c r="I115" s="172"/>
      <c r="J115" s="172"/>
      <c r="K115" s="172"/>
      <c r="L115" s="172"/>
      <c r="M115" s="172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109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54">
        <v>52</v>
      </c>
      <c r="B116" s="161" t="s">
        <v>267</v>
      </c>
      <c r="C116" s="192" t="s">
        <v>268</v>
      </c>
      <c r="D116" s="163" t="s">
        <v>112</v>
      </c>
      <c r="E116" s="168">
        <v>5</v>
      </c>
      <c r="F116" s="171"/>
      <c r="G116" s="172">
        <f>ROUND(E116*F116,2)</f>
        <v>0</v>
      </c>
      <c r="H116" s="171"/>
      <c r="I116" s="172">
        <f>ROUND(E116*H116,2)</f>
        <v>0</v>
      </c>
      <c r="J116" s="171"/>
      <c r="K116" s="172">
        <f>ROUND(E116*J116,2)</f>
        <v>0</v>
      </c>
      <c r="L116" s="172">
        <v>21</v>
      </c>
      <c r="M116" s="172">
        <f>G116*(1+L116/100)</f>
        <v>0</v>
      </c>
      <c r="N116" s="163">
        <v>1</v>
      </c>
      <c r="O116" s="163">
        <f>ROUND(E116*N116,5)</f>
        <v>5</v>
      </c>
      <c r="P116" s="163">
        <v>0</v>
      </c>
      <c r="Q116" s="163">
        <f>ROUND(E116*P116,5)</f>
        <v>0</v>
      </c>
      <c r="R116" s="163"/>
      <c r="S116" s="163"/>
      <c r="T116" s="164">
        <v>0.40600000000000003</v>
      </c>
      <c r="U116" s="163">
        <f>ROUND(E116*T116,2)</f>
        <v>2.0299999999999998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104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1"/>
      <c r="C117" s="193" t="s">
        <v>269</v>
      </c>
      <c r="D117" s="165"/>
      <c r="E117" s="169">
        <v>3.6</v>
      </c>
      <c r="F117" s="172"/>
      <c r="G117" s="172"/>
      <c r="H117" s="172"/>
      <c r="I117" s="172"/>
      <c r="J117" s="172"/>
      <c r="K117" s="172"/>
      <c r="L117" s="172"/>
      <c r="M117" s="172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109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1"/>
      <c r="C118" s="193" t="s">
        <v>270</v>
      </c>
      <c r="D118" s="165"/>
      <c r="E118" s="169">
        <v>1.4</v>
      </c>
      <c r="F118" s="172"/>
      <c r="G118" s="172"/>
      <c r="H118" s="172"/>
      <c r="I118" s="172"/>
      <c r="J118" s="172"/>
      <c r="K118" s="172"/>
      <c r="L118" s="172"/>
      <c r="M118" s="172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109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54">
        <v>53</v>
      </c>
      <c r="B119" s="161" t="s">
        <v>271</v>
      </c>
      <c r="C119" s="192" t="s">
        <v>272</v>
      </c>
      <c r="D119" s="163" t="s">
        <v>107</v>
      </c>
      <c r="E119" s="168">
        <v>2029.83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63">
        <v>0.441</v>
      </c>
      <c r="O119" s="163">
        <f>ROUND(E119*N119,5)</f>
        <v>895.15503000000001</v>
      </c>
      <c r="P119" s="163">
        <v>0</v>
      </c>
      <c r="Q119" s="163">
        <f>ROUND(E119*P119,5)</f>
        <v>0</v>
      </c>
      <c r="R119" s="163"/>
      <c r="S119" s="163"/>
      <c r="T119" s="164">
        <v>2.9000000000000001E-2</v>
      </c>
      <c r="U119" s="163">
        <f>ROUND(E119*T119,2)</f>
        <v>58.87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104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1"/>
      <c r="C120" s="193" t="s">
        <v>273</v>
      </c>
      <c r="D120" s="165"/>
      <c r="E120" s="169">
        <v>1778.04</v>
      </c>
      <c r="F120" s="172"/>
      <c r="G120" s="172"/>
      <c r="H120" s="172"/>
      <c r="I120" s="172"/>
      <c r="J120" s="172"/>
      <c r="K120" s="172"/>
      <c r="L120" s="172"/>
      <c r="M120" s="172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109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1"/>
      <c r="C121" s="193" t="s">
        <v>274</v>
      </c>
      <c r="D121" s="165"/>
      <c r="E121" s="169">
        <v>251.79</v>
      </c>
      <c r="F121" s="172"/>
      <c r="G121" s="172"/>
      <c r="H121" s="172"/>
      <c r="I121" s="172"/>
      <c r="J121" s="172"/>
      <c r="K121" s="172"/>
      <c r="L121" s="172"/>
      <c r="M121" s="172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109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ht="22.5" outlineLevel="1" x14ac:dyDescent="0.2">
      <c r="A122" s="154">
        <v>54</v>
      </c>
      <c r="B122" s="161" t="s">
        <v>275</v>
      </c>
      <c r="C122" s="192" t="s">
        <v>276</v>
      </c>
      <c r="D122" s="163" t="s">
        <v>107</v>
      </c>
      <c r="E122" s="168">
        <v>2195.4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21</v>
      </c>
      <c r="M122" s="172">
        <f>G122*(1+L122/100)</f>
        <v>0</v>
      </c>
      <c r="N122" s="163">
        <v>0.10373</v>
      </c>
      <c r="O122" s="163">
        <f>ROUND(E122*N122,5)</f>
        <v>227.72883999999999</v>
      </c>
      <c r="P122" s="163">
        <v>0</v>
      </c>
      <c r="Q122" s="163">
        <f>ROUND(E122*P122,5)</f>
        <v>0</v>
      </c>
      <c r="R122" s="163"/>
      <c r="S122" s="163"/>
      <c r="T122" s="164">
        <v>1.4999999999999999E-2</v>
      </c>
      <c r="U122" s="163">
        <f>ROUND(E122*T122,2)</f>
        <v>32.93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104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1"/>
      <c r="C123" s="193" t="s">
        <v>277</v>
      </c>
      <c r="D123" s="165"/>
      <c r="E123" s="169">
        <v>1592</v>
      </c>
      <c r="F123" s="172"/>
      <c r="G123" s="172"/>
      <c r="H123" s="172"/>
      <c r="I123" s="172"/>
      <c r="J123" s="172"/>
      <c r="K123" s="172"/>
      <c r="L123" s="172"/>
      <c r="M123" s="172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109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1"/>
      <c r="C124" s="193" t="s">
        <v>278</v>
      </c>
      <c r="D124" s="165"/>
      <c r="E124" s="169">
        <v>24.4</v>
      </c>
      <c r="F124" s="172"/>
      <c r="G124" s="172"/>
      <c r="H124" s="172"/>
      <c r="I124" s="172"/>
      <c r="J124" s="172"/>
      <c r="K124" s="172"/>
      <c r="L124" s="172"/>
      <c r="M124" s="172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109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1"/>
      <c r="C125" s="193" t="s">
        <v>279</v>
      </c>
      <c r="D125" s="165"/>
      <c r="E125" s="169">
        <v>284</v>
      </c>
      <c r="F125" s="172"/>
      <c r="G125" s="172"/>
      <c r="H125" s="172"/>
      <c r="I125" s="172"/>
      <c r="J125" s="172"/>
      <c r="K125" s="172"/>
      <c r="L125" s="172"/>
      <c r="M125" s="172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109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1"/>
      <c r="C126" s="193" t="s">
        <v>280</v>
      </c>
      <c r="D126" s="165"/>
      <c r="E126" s="169">
        <v>295</v>
      </c>
      <c r="F126" s="172"/>
      <c r="G126" s="172"/>
      <c r="H126" s="172"/>
      <c r="I126" s="172"/>
      <c r="J126" s="172"/>
      <c r="K126" s="172"/>
      <c r="L126" s="172"/>
      <c r="M126" s="172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109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54">
        <v>55</v>
      </c>
      <c r="B127" s="161" t="s">
        <v>281</v>
      </c>
      <c r="C127" s="192" t="s">
        <v>282</v>
      </c>
      <c r="D127" s="163" t="s">
        <v>107</v>
      </c>
      <c r="E127" s="168">
        <v>1592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0</v>
      </c>
      <c r="N127" s="163">
        <v>0.21099999999999999</v>
      </c>
      <c r="O127" s="163">
        <f>ROUND(E127*N127,5)</f>
        <v>335.91199999999998</v>
      </c>
      <c r="P127" s="163">
        <v>0</v>
      </c>
      <c r="Q127" s="163">
        <f>ROUND(E127*P127,5)</f>
        <v>0</v>
      </c>
      <c r="R127" s="163"/>
      <c r="S127" s="163"/>
      <c r="T127" s="164">
        <v>3.2000000000000001E-2</v>
      </c>
      <c r="U127" s="163">
        <f>ROUND(E127*T127,2)</f>
        <v>50.94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104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>
        <v>56</v>
      </c>
      <c r="B128" s="161" t="s">
        <v>283</v>
      </c>
      <c r="C128" s="192" t="s">
        <v>284</v>
      </c>
      <c r="D128" s="163" t="s">
        <v>107</v>
      </c>
      <c r="E128" s="168">
        <v>1592</v>
      </c>
      <c r="F128" s="171"/>
      <c r="G128" s="172">
        <f>ROUND(E128*F128,2)</f>
        <v>0</v>
      </c>
      <c r="H128" s="171"/>
      <c r="I128" s="172">
        <f>ROUND(E128*H128,2)</f>
        <v>0</v>
      </c>
      <c r="J128" s="171"/>
      <c r="K128" s="172">
        <f>ROUND(E128*J128,2)</f>
        <v>0</v>
      </c>
      <c r="L128" s="172">
        <v>21</v>
      </c>
      <c r="M128" s="172">
        <f>G128*(1+L128/100)</f>
        <v>0</v>
      </c>
      <c r="N128" s="163">
        <v>6.0999999999999997E-4</v>
      </c>
      <c r="O128" s="163">
        <f>ROUND(E128*N128,5)</f>
        <v>0.97111999999999998</v>
      </c>
      <c r="P128" s="163">
        <v>0</v>
      </c>
      <c r="Q128" s="163">
        <f>ROUND(E128*P128,5)</f>
        <v>0</v>
      </c>
      <c r="R128" s="163"/>
      <c r="S128" s="163"/>
      <c r="T128" s="164">
        <v>2E-3</v>
      </c>
      <c r="U128" s="163">
        <f>ROUND(E128*T128,2)</f>
        <v>3.18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104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57</v>
      </c>
      <c r="B129" s="161" t="s">
        <v>285</v>
      </c>
      <c r="C129" s="192" t="s">
        <v>286</v>
      </c>
      <c r="D129" s="163" t="s">
        <v>107</v>
      </c>
      <c r="E129" s="168">
        <v>228.9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63">
        <v>7.3899999999999993E-2</v>
      </c>
      <c r="O129" s="163">
        <f>ROUND(E129*N129,5)</f>
        <v>16.915710000000001</v>
      </c>
      <c r="P129" s="163">
        <v>0</v>
      </c>
      <c r="Q129" s="163">
        <f>ROUND(E129*P129,5)</f>
        <v>0</v>
      </c>
      <c r="R129" s="163"/>
      <c r="S129" s="163"/>
      <c r="T129" s="164">
        <v>0.47799999999999998</v>
      </c>
      <c r="U129" s="163">
        <f>ROUND(E129*T129,2)</f>
        <v>109.41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104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1"/>
      <c r="C130" s="193" t="s">
        <v>287</v>
      </c>
      <c r="D130" s="165"/>
      <c r="E130" s="169">
        <v>223.3</v>
      </c>
      <c r="F130" s="172"/>
      <c r="G130" s="172"/>
      <c r="H130" s="172"/>
      <c r="I130" s="172"/>
      <c r="J130" s="172"/>
      <c r="K130" s="172"/>
      <c r="L130" s="172"/>
      <c r="M130" s="172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109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1"/>
      <c r="C131" s="193" t="s">
        <v>288</v>
      </c>
      <c r="D131" s="165"/>
      <c r="E131" s="169">
        <v>5.6</v>
      </c>
      <c r="F131" s="172"/>
      <c r="G131" s="172"/>
      <c r="H131" s="172"/>
      <c r="I131" s="172"/>
      <c r="J131" s="172"/>
      <c r="K131" s="172"/>
      <c r="L131" s="172"/>
      <c r="M131" s="172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109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ht="22.5" outlineLevel="1" x14ac:dyDescent="0.2">
      <c r="A132" s="154">
        <v>58</v>
      </c>
      <c r="B132" s="161" t="s">
        <v>289</v>
      </c>
      <c r="C132" s="192" t="s">
        <v>290</v>
      </c>
      <c r="D132" s="163" t="s">
        <v>107</v>
      </c>
      <c r="E132" s="168">
        <v>224.80500000000001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63">
        <v>0.152</v>
      </c>
      <c r="O132" s="163">
        <f>ROUND(E132*N132,5)</f>
        <v>34.170360000000002</v>
      </c>
      <c r="P132" s="163">
        <v>0</v>
      </c>
      <c r="Q132" s="163">
        <f>ROUND(E132*P132,5)</f>
        <v>0</v>
      </c>
      <c r="R132" s="163"/>
      <c r="S132" s="163"/>
      <c r="T132" s="164">
        <v>0</v>
      </c>
      <c r="U132" s="163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113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1"/>
      <c r="C133" s="193" t="s">
        <v>291</v>
      </c>
      <c r="D133" s="165"/>
      <c r="E133" s="169">
        <v>224.80500000000001</v>
      </c>
      <c r="F133" s="172"/>
      <c r="G133" s="172"/>
      <c r="H133" s="172"/>
      <c r="I133" s="172"/>
      <c r="J133" s="172"/>
      <c r="K133" s="172"/>
      <c r="L133" s="172"/>
      <c r="M133" s="172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109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59</v>
      </c>
      <c r="B134" s="161" t="s">
        <v>292</v>
      </c>
      <c r="C134" s="192" t="s">
        <v>293</v>
      </c>
      <c r="D134" s="163" t="s">
        <v>107</v>
      </c>
      <c r="E134" s="168">
        <v>14.8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63">
        <v>0</v>
      </c>
      <c r="O134" s="163">
        <f>ROUND(E134*N134,5)</f>
        <v>0</v>
      </c>
      <c r="P134" s="163">
        <v>0</v>
      </c>
      <c r="Q134" s="163">
        <f>ROUND(E134*P134,5)</f>
        <v>0</v>
      </c>
      <c r="R134" s="163"/>
      <c r="S134" s="163"/>
      <c r="T134" s="164">
        <v>0.06</v>
      </c>
      <c r="U134" s="163">
        <f>ROUND(E134*T134,2)</f>
        <v>0.89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104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1"/>
      <c r="C135" s="193" t="s">
        <v>294</v>
      </c>
      <c r="D135" s="165"/>
      <c r="E135" s="169">
        <v>14.8</v>
      </c>
      <c r="F135" s="172"/>
      <c r="G135" s="172"/>
      <c r="H135" s="172"/>
      <c r="I135" s="172"/>
      <c r="J135" s="172"/>
      <c r="K135" s="172"/>
      <c r="L135" s="172"/>
      <c r="M135" s="172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109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60</v>
      </c>
      <c r="B136" s="161" t="s">
        <v>295</v>
      </c>
      <c r="C136" s="192" t="s">
        <v>296</v>
      </c>
      <c r="D136" s="163" t="s">
        <v>107</v>
      </c>
      <c r="E136" s="168">
        <v>15.54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63">
        <v>0.152</v>
      </c>
      <c r="O136" s="163">
        <f>ROUND(E136*N136,5)</f>
        <v>2.3620800000000002</v>
      </c>
      <c r="P136" s="163">
        <v>0</v>
      </c>
      <c r="Q136" s="163">
        <f>ROUND(E136*P136,5)</f>
        <v>0</v>
      </c>
      <c r="R136" s="163"/>
      <c r="S136" s="163"/>
      <c r="T136" s="164">
        <v>0</v>
      </c>
      <c r="U136" s="163">
        <f>ROUND(E136*T136,2)</f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113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1"/>
      <c r="C137" s="193" t="s">
        <v>297</v>
      </c>
      <c r="D137" s="165"/>
      <c r="E137" s="169">
        <v>15.54</v>
      </c>
      <c r="F137" s="172"/>
      <c r="G137" s="172"/>
      <c r="H137" s="172"/>
      <c r="I137" s="172"/>
      <c r="J137" s="172"/>
      <c r="K137" s="172"/>
      <c r="L137" s="172"/>
      <c r="M137" s="172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109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ht="22.5" outlineLevel="1" x14ac:dyDescent="0.2">
      <c r="A138" s="154">
        <v>61</v>
      </c>
      <c r="B138" s="161" t="s">
        <v>298</v>
      </c>
      <c r="C138" s="192" t="s">
        <v>299</v>
      </c>
      <c r="D138" s="163" t="s">
        <v>107</v>
      </c>
      <c r="E138" s="168">
        <v>83.75</v>
      </c>
      <c r="F138" s="171"/>
      <c r="G138" s="172">
        <f>ROUND(E138*F138,2)</f>
        <v>0</v>
      </c>
      <c r="H138" s="171"/>
      <c r="I138" s="172">
        <f>ROUND(E138*H138,2)</f>
        <v>0</v>
      </c>
      <c r="J138" s="171"/>
      <c r="K138" s="172">
        <f>ROUND(E138*J138,2)</f>
        <v>0</v>
      </c>
      <c r="L138" s="172">
        <v>21</v>
      </c>
      <c r="M138" s="172">
        <f>G138*(1+L138/100)</f>
        <v>0</v>
      </c>
      <c r="N138" s="163">
        <v>0.378</v>
      </c>
      <c r="O138" s="163">
        <f>ROUND(E138*N138,5)</f>
        <v>31.657499999999999</v>
      </c>
      <c r="P138" s="163">
        <v>0</v>
      </c>
      <c r="Q138" s="163">
        <f>ROUND(E138*P138,5)</f>
        <v>0</v>
      </c>
      <c r="R138" s="163"/>
      <c r="S138" s="163"/>
      <c r="T138" s="164">
        <v>2.5999999999999999E-2</v>
      </c>
      <c r="U138" s="163">
        <f>ROUND(E138*T138,2)</f>
        <v>2.1800000000000002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104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1"/>
      <c r="C139" s="193" t="s">
        <v>300</v>
      </c>
      <c r="D139" s="165"/>
      <c r="E139" s="169">
        <v>83.75</v>
      </c>
      <c r="F139" s="172"/>
      <c r="G139" s="172"/>
      <c r="H139" s="172"/>
      <c r="I139" s="172"/>
      <c r="J139" s="172"/>
      <c r="K139" s="172"/>
      <c r="L139" s="172"/>
      <c r="M139" s="172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109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62</v>
      </c>
      <c r="B140" s="161" t="s">
        <v>301</v>
      </c>
      <c r="C140" s="192" t="s">
        <v>302</v>
      </c>
      <c r="D140" s="163" t="s">
        <v>107</v>
      </c>
      <c r="E140" s="168">
        <v>67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21</v>
      </c>
      <c r="M140" s="172">
        <f>G140*(1+L140/100)</f>
        <v>0</v>
      </c>
      <c r="N140" s="163">
        <v>7.3899999999999993E-2</v>
      </c>
      <c r="O140" s="163">
        <f>ROUND(E140*N140,5)</f>
        <v>4.9512999999999998</v>
      </c>
      <c r="P140" s="163">
        <v>0</v>
      </c>
      <c r="Q140" s="163">
        <f>ROUND(E140*P140,5)</f>
        <v>0</v>
      </c>
      <c r="R140" s="163"/>
      <c r="S140" s="163"/>
      <c r="T140" s="164">
        <v>0.45200000000000001</v>
      </c>
      <c r="U140" s="163">
        <f>ROUND(E140*T140,2)</f>
        <v>30.28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104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1"/>
      <c r="C141" s="193" t="s">
        <v>303</v>
      </c>
      <c r="D141" s="165"/>
      <c r="E141" s="169">
        <v>67</v>
      </c>
      <c r="F141" s="172"/>
      <c r="G141" s="172"/>
      <c r="H141" s="172"/>
      <c r="I141" s="172"/>
      <c r="J141" s="172"/>
      <c r="K141" s="172"/>
      <c r="L141" s="172"/>
      <c r="M141" s="172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109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>
        <v>63</v>
      </c>
      <c r="B142" s="161" t="s">
        <v>304</v>
      </c>
      <c r="C142" s="192" t="s">
        <v>305</v>
      </c>
      <c r="D142" s="163" t="s">
        <v>107</v>
      </c>
      <c r="E142" s="168">
        <v>69.45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63">
        <v>0.113</v>
      </c>
      <c r="O142" s="163">
        <f>ROUND(E142*N142,5)</f>
        <v>7.8478500000000002</v>
      </c>
      <c r="P142" s="163">
        <v>0</v>
      </c>
      <c r="Q142" s="163">
        <f>ROUND(E142*P142,5)</f>
        <v>0</v>
      </c>
      <c r="R142" s="163"/>
      <c r="S142" s="163"/>
      <c r="T142" s="164">
        <v>0</v>
      </c>
      <c r="U142" s="163">
        <f>ROUND(E142*T142,2)</f>
        <v>0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113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1"/>
      <c r="C143" s="193" t="s">
        <v>306</v>
      </c>
      <c r="D143" s="165"/>
      <c r="E143" s="169">
        <v>69.45</v>
      </c>
      <c r="F143" s="172"/>
      <c r="G143" s="172"/>
      <c r="H143" s="172"/>
      <c r="I143" s="172"/>
      <c r="J143" s="172"/>
      <c r="K143" s="172"/>
      <c r="L143" s="172"/>
      <c r="M143" s="172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109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64</v>
      </c>
      <c r="B144" s="161" t="s">
        <v>307</v>
      </c>
      <c r="C144" s="192" t="s">
        <v>308</v>
      </c>
      <c r="D144" s="163" t="s">
        <v>107</v>
      </c>
      <c r="E144" s="168">
        <v>0.8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21</v>
      </c>
      <c r="M144" s="172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5.5E-2</v>
      </c>
      <c r="U144" s="163">
        <f>ROUND(E144*T144,2)</f>
        <v>0.04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104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1"/>
      <c r="C145" s="193" t="s">
        <v>309</v>
      </c>
      <c r="D145" s="165"/>
      <c r="E145" s="169">
        <v>0.8</v>
      </c>
      <c r="F145" s="172"/>
      <c r="G145" s="172"/>
      <c r="H145" s="172"/>
      <c r="I145" s="172"/>
      <c r="J145" s="172"/>
      <c r="K145" s="172"/>
      <c r="L145" s="172"/>
      <c r="M145" s="172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109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>
        <v>65</v>
      </c>
      <c r="B146" s="161" t="s">
        <v>310</v>
      </c>
      <c r="C146" s="192" t="s">
        <v>311</v>
      </c>
      <c r="D146" s="163" t="s">
        <v>107</v>
      </c>
      <c r="E146" s="168">
        <v>0.9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21</v>
      </c>
      <c r="M146" s="172">
        <f>G146*(1+L146/100)</f>
        <v>0</v>
      </c>
      <c r="N146" s="163">
        <v>0.13600000000000001</v>
      </c>
      <c r="O146" s="163">
        <f>ROUND(E146*N146,5)</f>
        <v>0.12239999999999999</v>
      </c>
      <c r="P146" s="163">
        <v>0</v>
      </c>
      <c r="Q146" s="163">
        <f>ROUND(E146*P146,5)</f>
        <v>0</v>
      </c>
      <c r="R146" s="163"/>
      <c r="S146" s="163"/>
      <c r="T146" s="164">
        <v>0</v>
      </c>
      <c r="U146" s="163">
        <f>ROUND(E146*T146,2)</f>
        <v>0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113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1"/>
      <c r="C147" s="251" t="s">
        <v>312</v>
      </c>
      <c r="D147" s="252"/>
      <c r="E147" s="253"/>
      <c r="F147" s="254"/>
      <c r="G147" s="255"/>
      <c r="H147" s="172"/>
      <c r="I147" s="172"/>
      <c r="J147" s="172"/>
      <c r="K147" s="172"/>
      <c r="L147" s="172"/>
      <c r="M147" s="172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115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6" t="str">
        <f>C147</f>
        <v>Pro realizaci varovných a signálních pásů pro nevidomé</v>
      </c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54">
        <v>66</v>
      </c>
      <c r="B148" s="161" t="s">
        <v>313</v>
      </c>
      <c r="C148" s="192" t="s">
        <v>314</v>
      </c>
      <c r="D148" s="163" t="s">
        <v>103</v>
      </c>
      <c r="E148" s="168">
        <v>11</v>
      </c>
      <c r="F148" s="171"/>
      <c r="G148" s="172">
        <f>ROUND(E148*F148,2)</f>
        <v>0</v>
      </c>
      <c r="H148" s="171"/>
      <c r="I148" s="172">
        <f>ROUND(E148*H148,2)</f>
        <v>0</v>
      </c>
      <c r="J148" s="171"/>
      <c r="K148" s="172">
        <f>ROUND(E148*J148,2)</f>
        <v>0</v>
      </c>
      <c r="L148" s="172">
        <v>21</v>
      </c>
      <c r="M148" s="172">
        <f>G148*(1+L148/100)</f>
        <v>0</v>
      </c>
      <c r="N148" s="163">
        <v>0.23813999999999999</v>
      </c>
      <c r="O148" s="163">
        <f>ROUND(E148*N148,5)</f>
        <v>2.6195400000000002</v>
      </c>
      <c r="P148" s="163">
        <v>0</v>
      </c>
      <c r="Q148" s="163">
        <f>ROUND(E148*P148,5)</f>
        <v>0</v>
      </c>
      <c r="R148" s="163"/>
      <c r="S148" s="163"/>
      <c r="T148" s="164">
        <v>0.24782000000000001</v>
      </c>
      <c r="U148" s="163">
        <f>ROUND(E148*T148,2)</f>
        <v>2.73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ht="33.75" outlineLevel="1" x14ac:dyDescent="0.2">
      <c r="A149" s="154"/>
      <c r="B149" s="161"/>
      <c r="C149" s="251" t="s">
        <v>315</v>
      </c>
      <c r="D149" s="252"/>
      <c r="E149" s="253"/>
      <c r="F149" s="254"/>
      <c r="G149" s="255"/>
      <c r="H149" s="172"/>
      <c r="I149" s="172"/>
      <c r="J149" s="172"/>
      <c r="K149" s="172"/>
      <c r="L149" s="172"/>
      <c r="M149" s="172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115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6" t="str">
        <f>C149</f>
        <v>Sjezd ze silnice v místě silničního příkopu - nahrazení propustku. započítat včetně litinové mříže, včetně dodávky a osazení do betonového lože doporučeného výrobcem žlabu pro předepsané zatížení. Včetně systémové vpusti (1 ks) se zaústěním do dešťové kanalizace</v>
      </c>
      <c r="BB149" s="153"/>
      <c r="BC149" s="153"/>
      <c r="BD149" s="153"/>
      <c r="BE149" s="153"/>
      <c r="BF149" s="153"/>
      <c r="BG149" s="153"/>
      <c r="BH149" s="153"/>
    </row>
    <row r="150" spans="1:60" ht="22.5" outlineLevel="1" x14ac:dyDescent="0.2">
      <c r="A150" s="154">
        <v>67</v>
      </c>
      <c r="B150" s="161" t="s">
        <v>316</v>
      </c>
      <c r="C150" s="192" t="s">
        <v>317</v>
      </c>
      <c r="D150" s="163" t="s">
        <v>107</v>
      </c>
      <c r="E150" s="168">
        <v>13</v>
      </c>
      <c r="F150" s="171"/>
      <c r="G150" s="172">
        <f>ROUND(E150*F150,2)</f>
        <v>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0</v>
      </c>
      <c r="N150" s="163">
        <v>0.31387999999999999</v>
      </c>
      <c r="O150" s="163">
        <f>ROUND(E150*N150,5)</f>
        <v>4.0804400000000003</v>
      </c>
      <c r="P150" s="163">
        <v>0</v>
      </c>
      <c r="Q150" s="163">
        <f>ROUND(E150*P150,5)</f>
        <v>0</v>
      </c>
      <c r="R150" s="163"/>
      <c r="S150" s="163"/>
      <c r="T150" s="164">
        <v>1.1439999999999999</v>
      </c>
      <c r="U150" s="163">
        <f>ROUND(E150*T150,2)</f>
        <v>14.87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104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1"/>
      <c r="C151" s="193" t="s">
        <v>318</v>
      </c>
      <c r="D151" s="165"/>
      <c r="E151" s="169">
        <v>13</v>
      </c>
      <c r="F151" s="172"/>
      <c r="G151" s="172"/>
      <c r="H151" s="172"/>
      <c r="I151" s="172"/>
      <c r="J151" s="172"/>
      <c r="K151" s="172"/>
      <c r="L151" s="172"/>
      <c r="M151" s="172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109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>
        <v>68</v>
      </c>
      <c r="B152" s="161" t="s">
        <v>319</v>
      </c>
      <c r="C152" s="192" t="s">
        <v>320</v>
      </c>
      <c r="D152" s="163" t="s">
        <v>112</v>
      </c>
      <c r="E152" s="168">
        <v>3.4125000000000001</v>
      </c>
      <c r="F152" s="171"/>
      <c r="G152" s="172">
        <f>ROUND(E152*F152,2)</f>
        <v>0</v>
      </c>
      <c r="H152" s="171"/>
      <c r="I152" s="172">
        <f>ROUND(E152*H152,2)</f>
        <v>0</v>
      </c>
      <c r="J152" s="171"/>
      <c r="K152" s="172">
        <f>ROUND(E152*J152,2)</f>
        <v>0</v>
      </c>
      <c r="L152" s="172">
        <v>21</v>
      </c>
      <c r="M152" s="172">
        <f>G152*(1+L152/100)</f>
        <v>0</v>
      </c>
      <c r="N152" s="163">
        <v>1</v>
      </c>
      <c r="O152" s="163">
        <f>ROUND(E152*N152,5)</f>
        <v>3.4125000000000001</v>
      </c>
      <c r="P152" s="163">
        <v>0</v>
      </c>
      <c r="Q152" s="163">
        <f>ROUND(E152*P152,5)</f>
        <v>0</v>
      </c>
      <c r="R152" s="163"/>
      <c r="S152" s="163"/>
      <c r="T152" s="164">
        <v>0</v>
      </c>
      <c r="U152" s="163">
        <f>ROUND(E152*T152,2)</f>
        <v>0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113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1"/>
      <c r="C153" s="193" t="s">
        <v>321</v>
      </c>
      <c r="D153" s="165"/>
      <c r="E153" s="169">
        <v>3.4125000000000001</v>
      </c>
      <c r="F153" s="172"/>
      <c r="G153" s="172"/>
      <c r="H153" s="172"/>
      <c r="I153" s="172"/>
      <c r="J153" s="172"/>
      <c r="K153" s="172"/>
      <c r="L153" s="172"/>
      <c r="M153" s="172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109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>
        <v>69</v>
      </c>
      <c r="B154" s="161" t="s">
        <v>322</v>
      </c>
      <c r="C154" s="192" t="s">
        <v>323</v>
      </c>
      <c r="D154" s="163" t="s">
        <v>107</v>
      </c>
      <c r="E154" s="168">
        <v>144</v>
      </c>
      <c r="F154" s="171"/>
      <c r="G154" s="172">
        <f>ROUND(E154*F154,2)</f>
        <v>0</v>
      </c>
      <c r="H154" s="171"/>
      <c r="I154" s="172">
        <f>ROUND(E154*H154,2)</f>
        <v>0</v>
      </c>
      <c r="J154" s="171"/>
      <c r="K154" s="172">
        <f>ROUND(E154*J154,2)</f>
        <v>0</v>
      </c>
      <c r="L154" s="172">
        <v>21</v>
      </c>
      <c r="M154" s="172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7.0999999999999994E-2</v>
      </c>
      <c r="U154" s="163">
        <f>ROUND(E154*T154,2)</f>
        <v>10.220000000000001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104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/>
      <c r="B155" s="161"/>
      <c r="C155" s="193" t="s">
        <v>324</v>
      </c>
      <c r="D155" s="165"/>
      <c r="E155" s="169">
        <v>144</v>
      </c>
      <c r="F155" s="172"/>
      <c r="G155" s="172"/>
      <c r="H155" s="172"/>
      <c r="I155" s="172"/>
      <c r="J155" s="172"/>
      <c r="K155" s="172"/>
      <c r="L155" s="172"/>
      <c r="M155" s="172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109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>
        <v>70</v>
      </c>
      <c r="B156" s="161" t="s">
        <v>247</v>
      </c>
      <c r="C156" s="192" t="s">
        <v>248</v>
      </c>
      <c r="D156" s="163" t="s">
        <v>107</v>
      </c>
      <c r="E156" s="168">
        <v>158.4</v>
      </c>
      <c r="F156" s="171"/>
      <c r="G156" s="172">
        <f>ROUND(E156*F156,2)</f>
        <v>0</v>
      </c>
      <c r="H156" s="171"/>
      <c r="I156" s="172">
        <f>ROUND(E156*H156,2)</f>
        <v>0</v>
      </c>
      <c r="J156" s="171"/>
      <c r="K156" s="172">
        <f>ROUND(E156*J156,2)</f>
        <v>0</v>
      </c>
      <c r="L156" s="172">
        <v>21</v>
      </c>
      <c r="M156" s="172">
        <f>G156*(1+L156/100)</f>
        <v>0</v>
      </c>
      <c r="N156" s="163">
        <v>2.9999999999999997E-4</v>
      </c>
      <c r="O156" s="163">
        <f>ROUND(E156*N156,5)</f>
        <v>4.752E-2</v>
      </c>
      <c r="P156" s="163">
        <v>0</v>
      </c>
      <c r="Q156" s="163">
        <f>ROUND(E156*P156,5)</f>
        <v>0</v>
      </c>
      <c r="R156" s="163"/>
      <c r="S156" s="163"/>
      <c r="T156" s="164">
        <v>0</v>
      </c>
      <c r="U156" s="163">
        <f>ROUND(E156*T156,2)</f>
        <v>0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113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1"/>
      <c r="C157" s="193" t="s">
        <v>325</v>
      </c>
      <c r="D157" s="165"/>
      <c r="E157" s="169">
        <v>158.4</v>
      </c>
      <c r="F157" s="172"/>
      <c r="G157" s="172"/>
      <c r="H157" s="172"/>
      <c r="I157" s="172"/>
      <c r="J157" s="172"/>
      <c r="K157" s="172"/>
      <c r="L157" s="172"/>
      <c r="M157" s="172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109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x14ac:dyDescent="0.2">
      <c r="A158" s="155" t="s">
        <v>99</v>
      </c>
      <c r="B158" s="162" t="s">
        <v>60</v>
      </c>
      <c r="C158" s="194" t="s">
        <v>61</v>
      </c>
      <c r="D158" s="166"/>
      <c r="E158" s="170"/>
      <c r="F158" s="173"/>
      <c r="G158" s="173">
        <f>SUMIF(AE159:AE195,"&lt;&gt;NOR",G159:G195)</f>
        <v>0</v>
      </c>
      <c r="H158" s="173"/>
      <c r="I158" s="173">
        <f>SUM(I159:I195)</f>
        <v>0</v>
      </c>
      <c r="J158" s="173"/>
      <c r="K158" s="173">
        <f>SUM(K159:K195)</f>
        <v>0</v>
      </c>
      <c r="L158" s="173"/>
      <c r="M158" s="173">
        <f>SUM(M159:M195)</f>
        <v>0</v>
      </c>
      <c r="N158" s="166"/>
      <c r="O158" s="166">
        <f>SUM(O159:O195)</f>
        <v>195.59524999999996</v>
      </c>
      <c r="P158" s="166"/>
      <c r="Q158" s="166">
        <f>SUM(Q159:Q195)</f>
        <v>0</v>
      </c>
      <c r="R158" s="166"/>
      <c r="S158" s="166"/>
      <c r="T158" s="167"/>
      <c r="U158" s="166">
        <f>SUM(U159:U195)</f>
        <v>263.95000000000005</v>
      </c>
      <c r="AE158" t="s">
        <v>100</v>
      </c>
    </row>
    <row r="159" spans="1:60" outlineLevel="1" x14ac:dyDescent="0.2">
      <c r="A159" s="154">
        <v>71</v>
      </c>
      <c r="B159" s="161" t="s">
        <v>326</v>
      </c>
      <c r="C159" s="192" t="s">
        <v>327</v>
      </c>
      <c r="D159" s="163" t="s">
        <v>103</v>
      </c>
      <c r="E159" s="168">
        <v>7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63">
        <v>0.1133</v>
      </c>
      <c r="O159" s="163">
        <f>ROUND(E159*N159,5)</f>
        <v>0.79310000000000003</v>
      </c>
      <c r="P159" s="163">
        <v>0</v>
      </c>
      <c r="Q159" s="163">
        <f>ROUND(E159*P159,5)</f>
        <v>0</v>
      </c>
      <c r="R159" s="163"/>
      <c r="S159" s="163"/>
      <c r="T159" s="164">
        <v>0.91800000000000004</v>
      </c>
      <c r="U159" s="163">
        <f>ROUND(E159*T159,2)</f>
        <v>6.43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104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1"/>
      <c r="C160" s="251" t="s">
        <v>328</v>
      </c>
      <c r="D160" s="252"/>
      <c r="E160" s="253"/>
      <c r="F160" s="254"/>
      <c r="G160" s="255"/>
      <c r="H160" s="172"/>
      <c r="I160" s="172"/>
      <c r="J160" s="172"/>
      <c r="K160" s="172"/>
      <c r="L160" s="172"/>
      <c r="M160" s="172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115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6" t="str">
        <f>C160</f>
        <v>Dvě značky jsou stávající demontované - začátek a konec obce</v>
      </c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>
        <v>72</v>
      </c>
      <c r="B161" s="161" t="s">
        <v>329</v>
      </c>
      <c r="C161" s="192" t="s">
        <v>330</v>
      </c>
      <c r="D161" s="163" t="s">
        <v>103</v>
      </c>
      <c r="E161" s="168">
        <v>1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63">
        <v>5.1000000000000004E-3</v>
      </c>
      <c r="O161" s="163">
        <f>ROUND(E161*N161,5)</f>
        <v>5.1000000000000004E-3</v>
      </c>
      <c r="P161" s="163">
        <v>0</v>
      </c>
      <c r="Q161" s="163">
        <f>ROUND(E161*P161,5)</f>
        <v>0</v>
      </c>
      <c r="R161" s="163"/>
      <c r="S161" s="163"/>
      <c r="T161" s="164">
        <v>0</v>
      </c>
      <c r="U161" s="163">
        <f>ROUND(E161*T161,2)</f>
        <v>0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113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>
        <v>73</v>
      </c>
      <c r="B162" s="161" t="s">
        <v>331</v>
      </c>
      <c r="C162" s="192" t="s">
        <v>332</v>
      </c>
      <c r="D162" s="163" t="s">
        <v>103</v>
      </c>
      <c r="E162" s="168">
        <v>4</v>
      </c>
      <c r="F162" s="171"/>
      <c r="G162" s="172">
        <f>ROUND(E162*F162,2)</f>
        <v>0</v>
      </c>
      <c r="H162" s="171"/>
      <c r="I162" s="172">
        <f>ROUND(E162*H162,2)</f>
        <v>0</v>
      </c>
      <c r="J162" s="171"/>
      <c r="K162" s="172">
        <f>ROUND(E162*J162,2)</f>
        <v>0</v>
      </c>
      <c r="L162" s="172">
        <v>21</v>
      </c>
      <c r="M162" s="172">
        <f>G162*(1+L162/100)</f>
        <v>0</v>
      </c>
      <c r="N162" s="163">
        <v>8.0000000000000002E-3</v>
      </c>
      <c r="O162" s="163">
        <f>ROUND(E162*N162,5)</f>
        <v>3.2000000000000001E-2</v>
      </c>
      <c r="P162" s="163">
        <v>0</v>
      </c>
      <c r="Q162" s="163">
        <f>ROUND(E162*P162,5)</f>
        <v>0</v>
      </c>
      <c r="R162" s="163"/>
      <c r="S162" s="163"/>
      <c r="T162" s="164">
        <v>0</v>
      </c>
      <c r="U162" s="163">
        <f>ROUND(E162*T162,2)</f>
        <v>0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113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>
        <v>74</v>
      </c>
      <c r="B163" s="161" t="s">
        <v>333</v>
      </c>
      <c r="C163" s="192" t="s">
        <v>334</v>
      </c>
      <c r="D163" s="163" t="s">
        <v>103</v>
      </c>
      <c r="E163" s="168">
        <v>6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63">
        <v>6.6000000000000003E-2</v>
      </c>
      <c r="O163" s="163">
        <f>ROUND(E163*N163,5)</f>
        <v>0.39600000000000002</v>
      </c>
      <c r="P163" s="163">
        <v>0</v>
      </c>
      <c r="Q163" s="163">
        <f>ROUND(E163*P163,5)</f>
        <v>0</v>
      </c>
      <c r="R163" s="163"/>
      <c r="S163" s="163"/>
      <c r="T163" s="164">
        <v>0.17</v>
      </c>
      <c r="U163" s="163">
        <f>ROUND(E163*T163,2)</f>
        <v>1.02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104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>
        <v>75</v>
      </c>
      <c r="B164" s="161" t="s">
        <v>335</v>
      </c>
      <c r="C164" s="192" t="s">
        <v>336</v>
      </c>
      <c r="D164" s="163" t="s">
        <v>103</v>
      </c>
      <c r="E164" s="168">
        <v>180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21</v>
      </c>
      <c r="M164" s="172">
        <f>G164*(1+L164/100)</f>
        <v>0</v>
      </c>
      <c r="N164" s="163">
        <v>0</v>
      </c>
      <c r="O164" s="163">
        <f>ROUND(E164*N164,5)</f>
        <v>0</v>
      </c>
      <c r="P164" s="163">
        <v>0</v>
      </c>
      <c r="Q164" s="163">
        <f>ROUND(E164*P164,5)</f>
        <v>0</v>
      </c>
      <c r="R164" s="163"/>
      <c r="S164" s="163"/>
      <c r="T164" s="164">
        <v>0</v>
      </c>
      <c r="U164" s="163">
        <f>ROUND(E164*T164,2)</f>
        <v>0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104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1"/>
      <c r="C165" s="193" t="s">
        <v>337</v>
      </c>
      <c r="D165" s="165"/>
      <c r="E165" s="169">
        <v>180</v>
      </c>
      <c r="F165" s="172"/>
      <c r="G165" s="172"/>
      <c r="H165" s="172"/>
      <c r="I165" s="172"/>
      <c r="J165" s="172"/>
      <c r="K165" s="172"/>
      <c r="L165" s="172"/>
      <c r="M165" s="172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109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>
        <v>76</v>
      </c>
      <c r="B166" s="161" t="s">
        <v>338</v>
      </c>
      <c r="C166" s="192" t="s">
        <v>339</v>
      </c>
      <c r="D166" s="163" t="s">
        <v>340</v>
      </c>
      <c r="E166" s="168">
        <v>1</v>
      </c>
      <c r="F166" s="171"/>
      <c r="G166" s="172">
        <f>ROUND(E166*F166,2)</f>
        <v>0</v>
      </c>
      <c r="H166" s="171"/>
      <c r="I166" s="172">
        <f>ROUND(E166*H166,2)</f>
        <v>0</v>
      </c>
      <c r="J166" s="171"/>
      <c r="K166" s="172">
        <f>ROUND(E166*J166,2)</f>
        <v>0</v>
      </c>
      <c r="L166" s="172">
        <v>21</v>
      </c>
      <c r="M166" s="172">
        <f>G166*(1+L166/100)</f>
        <v>0</v>
      </c>
      <c r="N166" s="163">
        <v>4.4999999999999997E-3</v>
      </c>
      <c r="O166" s="163">
        <f>ROUND(E166*N166,5)</f>
        <v>4.4999999999999997E-3</v>
      </c>
      <c r="P166" s="163">
        <v>0</v>
      </c>
      <c r="Q166" s="163">
        <f>ROUND(E166*P166,5)</f>
        <v>0</v>
      </c>
      <c r="R166" s="163"/>
      <c r="S166" s="163"/>
      <c r="T166" s="164">
        <v>0.15</v>
      </c>
      <c r="U166" s="163">
        <f>ROUND(E166*T166,2)</f>
        <v>0.15</v>
      </c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104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>
        <v>77</v>
      </c>
      <c r="B167" s="161" t="s">
        <v>341</v>
      </c>
      <c r="C167" s="192" t="s">
        <v>342</v>
      </c>
      <c r="D167" s="163" t="s">
        <v>340</v>
      </c>
      <c r="E167" s="168">
        <v>30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63">
        <v>0</v>
      </c>
      <c r="O167" s="163">
        <f>ROUND(E167*N167,5)</f>
        <v>0</v>
      </c>
      <c r="P167" s="163">
        <v>0</v>
      </c>
      <c r="Q167" s="163">
        <f>ROUND(E167*P167,5)</f>
        <v>0</v>
      </c>
      <c r="R167" s="163"/>
      <c r="S167" s="163"/>
      <c r="T167" s="164">
        <v>0</v>
      </c>
      <c r="U167" s="163">
        <f>ROUND(E167*T167,2)</f>
        <v>0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104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>
        <v>78</v>
      </c>
      <c r="B168" s="161" t="s">
        <v>343</v>
      </c>
      <c r="C168" s="192" t="s">
        <v>344</v>
      </c>
      <c r="D168" s="163" t="s">
        <v>107</v>
      </c>
      <c r="E168" s="168">
        <v>15</v>
      </c>
      <c r="F168" s="171"/>
      <c r="G168" s="172">
        <f>ROUND(E168*F168,2)</f>
        <v>0</v>
      </c>
      <c r="H168" s="171"/>
      <c r="I168" s="172">
        <f>ROUND(E168*H168,2)</f>
        <v>0</v>
      </c>
      <c r="J168" s="171"/>
      <c r="K168" s="172">
        <f>ROUND(E168*J168,2)</f>
        <v>0</v>
      </c>
      <c r="L168" s="172">
        <v>21</v>
      </c>
      <c r="M168" s="172">
        <f>G168*(1+L168/100)</f>
        <v>0</v>
      </c>
      <c r="N168" s="163">
        <v>1.3999999999999999E-4</v>
      </c>
      <c r="O168" s="163">
        <f>ROUND(E168*N168,5)</f>
        <v>2.0999999999999999E-3</v>
      </c>
      <c r="P168" s="163">
        <v>0</v>
      </c>
      <c r="Q168" s="163">
        <f>ROUND(E168*P168,5)</f>
        <v>0</v>
      </c>
      <c r="R168" s="163"/>
      <c r="S168" s="163"/>
      <c r="T168" s="164">
        <v>0.72299999999999998</v>
      </c>
      <c r="U168" s="163">
        <f>ROUND(E168*T168,2)</f>
        <v>10.85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104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1"/>
      <c r="C169" s="251" t="s">
        <v>345</v>
      </c>
      <c r="D169" s="252"/>
      <c r="E169" s="253"/>
      <c r="F169" s="254"/>
      <c r="G169" s="255"/>
      <c r="H169" s="172"/>
      <c r="I169" s="172"/>
      <c r="J169" s="172"/>
      <c r="K169" s="172"/>
      <c r="L169" s="172"/>
      <c r="M169" s="172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115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6" t="str">
        <f>C169</f>
        <v>Vyznační parkovacího stání vč. symbolu vozíčkáře</v>
      </c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1"/>
      <c r="C170" s="193" t="s">
        <v>346</v>
      </c>
      <c r="D170" s="165"/>
      <c r="E170" s="169">
        <v>1.25</v>
      </c>
      <c r="F170" s="172"/>
      <c r="G170" s="172"/>
      <c r="H170" s="172"/>
      <c r="I170" s="172"/>
      <c r="J170" s="172"/>
      <c r="K170" s="172"/>
      <c r="L170" s="172"/>
      <c r="M170" s="172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109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1"/>
      <c r="C171" s="193" t="s">
        <v>347</v>
      </c>
      <c r="D171" s="165"/>
      <c r="E171" s="169">
        <v>12.25</v>
      </c>
      <c r="F171" s="172"/>
      <c r="G171" s="172"/>
      <c r="H171" s="172"/>
      <c r="I171" s="172"/>
      <c r="J171" s="172"/>
      <c r="K171" s="172"/>
      <c r="L171" s="172"/>
      <c r="M171" s="172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109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1"/>
      <c r="C172" s="193" t="s">
        <v>348</v>
      </c>
      <c r="D172" s="165"/>
      <c r="E172" s="169">
        <v>1.5</v>
      </c>
      <c r="F172" s="172"/>
      <c r="G172" s="172"/>
      <c r="H172" s="172"/>
      <c r="I172" s="172"/>
      <c r="J172" s="172"/>
      <c r="K172" s="172"/>
      <c r="L172" s="172"/>
      <c r="M172" s="172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109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ht="22.5" outlineLevel="1" x14ac:dyDescent="0.2">
      <c r="A173" s="154">
        <v>79</v>
      </c>
      <c r="B173" s="161" t="s">
        <v>349</v>
      </c>
      <c r="C173" s="192" t="s">
        <v>350</v>
      </c>
      <c r="D173" s="163" t="s">
        <v>130</v>
      </c>
      <c r="E173" s="168">
        <v>69.5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21</v>
      </c>
      <c r="M173" s="172">
        <f>G173*(1+L173/100)</f>
        <v>0</v>
      </c>
      <c r="N173" s="163">
        <v>0.19189000000000001</v>
      </c>
      <c r="O173" s="163">
        <f>ROUND(E173*N173,5)</f>
        <v>13.336360000000001</v>
      </c>
      <c r="P173" s="163">
        <v>0</v>
      </c>
      <c r="Q173" s="163">
        <f>ROUND(E173*P173,5)</f>
        <v>0</v>
      </c>
      <c r="R173" s="163"/>
      <c r="S173" s="163"/>
      <c r="T173" s="164">
        <v>0.16200000000000001</v>
      </c>
      <c r="U173" s="163">
        <f>ROUND(E173*T173,2)</f>
        <v>11.26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104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1"/>
      <c r="C174" s="193" t="s">
        <v>351</v>
      </c>
      <c r="D174" s="165"/>
      <c r="E174" s="169">
        <v>69.5</v>
      </c>
      <c r="F174" s="172"/>
      <c r="G174" s="172"/>
      <c r="H174" s="172"/>
      <c r="I174" s="172"/>
      <c r="J174" s="172"/>
      <c r="K174" s="172"/>
      <c r="L174" s="172"/>
      <c r="M174" s="172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109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ht="22.5" outlineLevel="1" x14ac:dyDescent="0.2">
      <c r="A175" s="154">
        <v>80</v>
      </c>
      <c r="B175" s="161" t="s">
        <v>352</v>
      </c>
      <c r="C175" s="192" t="s">
        <v>353</v>
      </c>
      <c r="D175" s="163" t="s">
        <v>130</v>
      </c>
      <c r="E175" s="168">
        <v>375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21</v>
      </c>
      <c r="M175" s="172">
        <f>G175*(1+L175/100)</f>
        <v>0</v>
      </c>
      <c r="N175" s="163">
        <v>0.26980999999999999</v>
      </c>
      <c r="O175" s="163">
        <f>ROUND(E175*N175,5)</f>
        <v>101.17874999999999</v>
      </c>
      <c r="P175" s="163">
        <v>0</v>
      </c>
      <c r="Q175" s="163">
        <f>ROUND(E175*P175,5)</f>
        <v>0</v>
      </c>
      <c r="R175" s="163"/>
      <c r="S175" s="163"/>
      <c r="T175" s="164">
        <v>0.27200000000000002</v>
      </c>
      <c r="U175" s="163">
        <f>ROUND(E175*T175,2)</f>
        <v>102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104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1"/>
      <c r="C176" s="193" t="s">
        <v>354</v>
      </c>
      <c r="D176" s="165"/>
      <c r="E176" s="169">
        <v>34</v>
      </c>
      <c r="F176" s="172"/>
      <c r="G176" s="172"/>
      <c r="H176" s="172"/>
      <c r="I176" s="172"/>
      <c r="J176" s="172"/>
      <c r="K176" s="172"/>
      <c r="L176" s="172"/>
      <c r="M176" s="172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109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1"/>
      <c r="C177" s="193" t="s">
        <v>355</v>
      </c>
      <c r="D177" s="165"/>
      <c r="E177" s="169">
        <v>33</v>
      </c>
      <c r="F177" s="172"/>
      <c r="G177" s="172"/>
      <c r="H177" s="172"/>
      <c r="I177" s="172"/>
      <c r="J177" s="172"/>
      <c r="K177" s="172"/>
      <c r="L177" s="172"/>
      <c r="M177" s="172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109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1"/>
      <c r="C178" s="193" t="s">
        <v>356</v>
      </c>
      <c r="D178" s="165"/>
      <c r="E178" s="169">
        <v>75.5</v>
      </c>
      <c r="F178" s="172"/>
      <c r="G178" s="172"/>
      <c r="H178" s="172"/>
      <c r="I178" s="172"/>
      <c r="J178" s="172"/>
      <c r="K178" s="172"/>
      <c r="L178" s="172"/>
      <c r="M178" s="172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109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1"/>
      <c r="C179" s="193" t="s">
        <v>357</v>
      </c>
      <c r="D179" s="165"/>
      <c r="E179" s="169">
        <v>48.5</v>
      </c>
      <c r="F179" s="172"/>
      <c r="G179" s="172"/>
      <c r="H179" s="172"/>
      <c r="I179" s="172"/>
      <c r="J179" s="172"/>
      <c r="K179" s="172"/>
      <c r="L179" s="172"/>
      <c r="M179" s="172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109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/>
      <c r="B180" s="161"/>
      <c r="C180" s="193" t="s">
        <v>358</v>
      </c>
      <c r="D180" s="165"/>
      <c r="E180" s="169">
        <v>75</v>
      </c>
      <c r="F180" s="172"/>
      <c r="G180" s="172"/>
      <c r="H180" s="172"/>
      <c r="I180" s="172"/>
      <c r="J180" s="172"/>
      <c r="K180" s="172"/>
      <c r="L180" s="172"/>
      <c r="M180" s="172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109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1"/>
      <c r="C181" s="193" t="s">
        <v>359</v>
      </c>
      <c r="D181" s="165"/>
      <c r="E181" s="169">
        <v>34.5</v>
      </c>
      <c r="F181" s="172"/>
      <c r="G181" s="172"/>
      <c r="H181" s="172"/>
      <c r="I181" s="172"/>
      <c r="J181" s="172"/>
      <c r="K181" s="172"/>
      <c r="L181" s="172"/>
      <c r="M181" s="172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109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1"/>
      <c r="C182" s="193" t="s">
        <v>360</v>
      </c>
      <c r="D182" s="165"/>
      <c r="E182" s="169">
        <v>74.5</v>
      </c>
      <c r="F182" s="172"/>
      <c r="G182" s="172"/>
      <c r="H182" s="172"/>
      <c r="I182" s="172"/>
      <c r="J182" s="172"/>
      <c r="K182" s="172"/>
      <c r="L182" s="172"/>
      <c r="M182" s="172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109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ht="22.5" outlineLevel="1" x14ac:dyDescent="0.2">
      <c r="A183" s="154">
        <v>81</v>
      </c>
      <c r="B183" s="161" t="s">
        <v>361</v>
      </c>
      <c r="C183" s="192" t="s">
        <v>362</v>
      </c>
      <c r="D183" s="163" t="s">
        <v>130</v>
      </c>
      <c r="E183" s="168">
        <v>40.56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21</v>
      </c>
      <c r="M183" s="172">
        <f>G183*(1+L183/100)</f>
        <v>0</v>
      </c>
      <c r="N183" s="163">
        <v>0.28123999999999999</v>
      </c>
      <c r="O183" s="163">
        <f>ROUND(E183*N183,5)</f>
        <v>11.40709</v>
      </c>
      <c r="P183" s="163">
        <v>0</v>
      </c>
      <c r="Q183" s="163">
        <f>ROUND(E183*P183,5)</f>
        <v>0</v>
      </c>
      <c r="R183" s="163"/>
      <c r="S183" s="163"/>
      <c r="T183" s="164">
        <v>0.27200000000000002</v>
      </c>
      <c r="U183" s="163">
        <f>ROUND(E183*T183,2)</f>
        <v>11.03</v>
      </c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104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1"/>
      <c r="C184" s="193" t="s">
        <v>363</v>
      </c>
      <c r="D184" s="165"/>
      <c r="E184" s="169">
        <v>40.56</v>
      </c>
      <c r="F184" s="172"/>
      <c r="G184" s="172"/>
      <c r="H184" s="172"/>
      <c r="I184" s="172"/>
      <c r="J184" s="172"/>
      <c r="K184" s="172"/>
      <c r="L184" s="172"/>
      <c r="M184" s="172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109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ht="22.5" outlineLevel="1" x14ac:dyDescent="0.2">
      <c r="A185" s="154">
        <v>82</v>
      </c>
      <c r="B185" s="161" t="s">
        <v>364</v>
      </c>
      <c r="C185" s="192" t="s">
        <v>365</v>
      </c>
      <c r="D185" s="163" t="s">
        <v>130</v>
      </c>
      <c r="E185" s="168">
        <v>133.5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21</v>
      </c>
      <c r="M185" s="172">
        <f>G185*(1+L185/100)</f>
        <v>0</v>
      </c>
      <c r="N185" s="163">
        <v>0.19520000000000001</v>
      </c>
      <c r="O185" s="163">
        <f>ROUND(E185*N185,5)</f>
        <v>26.059200000000001</v>
      </c>
      <c r="P185" s="163">
        <v>0</v>
      </c>
      <c r="Q185" s="163">
        <f>ROUND(E185*P185,5)</f>
        <v>0</v>
      </c>
      <c r="R185" s="163"/>
      <c r="S185" s="163"/>
      <c r="T185" s="164">
        <v>0.27200000000000002</v>
      </c>
      <c r="U185" s="163">
        <f>ROUND(E185*T185,2)</f>
        <v>36.31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104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1"/>
      <c r="C186" s="193" t="s">
        <v>366</v>
      </c>
      <c r="D186" s="165"/>
      <c r="E186" s="169">
        <v>59.5</v>
      </c>
      <c r="F186" s="172"/>
      <c r="G186" s="172"/>
      <c r="H186" s="172"/>
      <c r="I186" s="172"/>
      <c r="J186" s="172"/>
      <c r="K186" s="172"/>
      <c r="L186" s="172"/>
      <c r="M186" s="172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109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1"/>
      <c r="C187" s="193" t="s">
        <v>367</v>
      </c>
      <c r="D187" s="165"/>
      <c r="E187" s="169">
        <v>44</v>
      </c>
      <c r="F187" s="172"/>
      <c r="G187" s="172"/>
      <c r="H187" s="172"/>
      <c r="I187" s="172"/>
      <c r="J187" s="172"/>
      <c r="K187" s="172"/>
      <c r="L187" s="172"/>
      <c r="M187" s="172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109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1"/>
      <c r="C188" s="193" t="s">
        <v>368</v>
      </c>
      <c r="D188" s="165"/>
      <c r="E188" s="169">
        <v>30</v>
      </c>
      <c r="F188" s="172"/>
      <c r="G188" s="172"/>
      <c r="H188" s="172"/>
      <c r="I188" s="172"/>
      <c r="J188" s="172"/>
      <c r="K188" s="172"/>
      <c r="L188" s="172"/>
      <c r="M188" s="172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109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ht="22.5" outlineLevel="1" x14ac:dyDescent="0.2">
      <c r="A189" s="154">
        <v>83</v>
      </c>
      <c r="B189" s="161" t="s">
        <v>369</v>
      </c>
      <c r="C189" s="192" t="s">
        <v>370</v>
      </c>
      <c r="D189" s="163" t="s">
        <v>130</v>
      </c>
      <c r="E189" s="168">
        <v>6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21</v>
      </c>
      <c r="M189" s="172">
        <f>G189*(1+L189/100)</f>
        <v>0</v>
      </c>
      <c r="N189" s="163">
        <v>0.19520000000000001</v>
      </c>
      <c r="O189" s="163">
        <f>ROUND(E189*N189,5)</f>
        <v>1.1712</v>
      </c>
      <c r="P189" s="163">
        <v>0</v>
      </c>
      <c r="Q189" s="163">
        <f>ROUND(E189*P189,5)</f>
        <v>0</v>
      </c>
      <c r="R189" s="163"/>
      <c r="S189" s="163"/>
      <c r="T189" s="164">
        <v>0.27200000000000002</v>
      </c>
      <c r="U189" s="163">
        <f>ROUND(E189*T189,2)</f>
        <v>1.63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104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2.5" outlineLevel="1" x14ac:dyDescent="0.2">
      <c r="A190" s="154">
        <v>84</v>
      </c>
      <c r="B190" s="161" t="s">
        <v>371</v>
      </c>
      <c r="C190" s="192" t="s">
        <v>372</v>
      </c>
      <c r="D190" s="163" t="s">
        <v>130</v>
      </c>
      <c r="E190" s="168">
        <v>249.5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63">
        <v>0.11359</v>
      </c>
      <c r="O190" s="163">
        <f>ROUND(E190*N190,5)</f>
        <v>28.340710000000001</v>
      </c>
      <c r="P190" s="163">
        <v>0</v>
      </c>
      <c r="Q190" s="163">
        <f>ROUND(E190*P190,5)</f>
        <v>0</v>
      </c>
      <c r="R190" s="163"/>
      <c r="S190" s="163"/>
      <c r="T190" s="164">
        <v>0.26</v>
      </c>
      <c r="U190" s="163">
        <f>ROUND(E190*T190,2)</f>
        <v>64.87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104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1"/>
      <c r="C191" s="193" t="s">
        <v>373</v>
      </c>
      <c r="D191" s="165"/>
      <c r="E191" s="169">
        <v>152.5</v>
      </c>
      <c r="F191" s="172"/>
      <c r="G191" s="172"/>
      <c r="H191" s="172"/>
      <c r="I191" s="172"/>
      <c r="J191" s="172"/>
      <c r="K191" s="172"/>
      <c r="L191" s="172"/>
      <c r="M191" s="172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109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1"/>
      <c r="C192" s="193" t="s">
        <v>374</v>
      </c>
      <c r="D192" s="165"/>
      <c r="E192" s="169">
        <v>97</v>
      </c>
      <c r="F192" s="172"/>
      <c r="G192" s="172"/>
      <c r="H192" s="172"/>
      <c r="I192" s="172"/>
      <c r="J192" s="172"/>
      <c r="K192" s="172"/>
      <c r="L192" s="172"/>
      <c r="M192" s="172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109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54">
        <v>85</v>
      </c>
      <c r="B193" s="161" t="s">
        <v>375</v>
      </c>
      <c r="C193" s="192" t="s">
        <v>376</v>
      </c>
      <c r="D193" s="163" t="s">
        <v>103</v>
      </c>
      <c r="E193" s="168">
        <v>2</v>
      </c>
      <c r="F193" s="171"/>
      <c r="G193" s="172">
        <f>ROUND(E193*F193,2)</f>
        <v>0</v>
      </c>
      <c r="H193" s="171"/>
      <c r="I193" s="172">
        <f>ROUND(E193*H193,2)</f>
        <v>0</v>
      </c>
      <c r="J193" s="171"/>
      <c r="K193" s="172">
        <f>ROUND(E193*J193,2)</f>
        <v>0</v>
      </c>
      <c r="L193" s="172">
        <v>21</v>
      </c>
      <c r="M193" s="172">
        <f>G193*(1+L193/100)</f>
        <v>0</v>
      </c>
      <c r="N193" s="163">
        <v>6.4345699999999999</v>
      </c>
      <c r="O193" s="163">
        <f>ROUND(E193*N193,5)</f>
        <v>12.86914</v>
      </c>
      <c r="P193" s="163">
        <v>0</v>
      </c>
      <c r="Q193" s="163">
        <f>ROUND(E193*P193,5)</f>
        <v>0</v>
      </c>
      <c r="R193" s="163"/>
      <c r="S193" s="163"/>
      <c r="T193" s="164">
        <v>8.5809999999999995</v>
      </c>
      <c r="U193" s="163">
        <f>ROUND(E193*T193,2)</f>
        <v>17.16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104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>
        <v>86</v>
      </c>
      <c r="B194" s="161" t="s">
        <v>377</v>
      </c>
      <c r="C194" s="192" t="s">
        <v>378</v>
      </c>
      <c r="D194" s="163" t="s">
        <v>130</v>
      </c>
      <c r="E194" s="168">
        <v>22.5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5.5E-2</v>
      </c>
      <c r="U194" s="163">
        <f>ROUND(E194*T194,2)</f>
        <v>1.24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104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1"/>
      <c r="C195" s="193" t="s">
        <v>379</v>
      </c>
      <c r="D195" s="165"/>
      <c r="E195" s="169">
        <v>22.5</v>
      </c>
      <c r="F195" s="172"/>
      <c r="G195" s="172"/>
      <c r="H195" s="172"/>
      <c r="I195" s="172"/>
      <c r="J195" s="172"/>
      <c r="K195" s="172"/>
      <c r="L195" s="172"/>
      <c r="M195" s="172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109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x14ac:dyDescent="0.2">
      <c r="A196" s="155" t="s">
        <v>99</v>
      </c>
      <c r="B196" s="162" t="s">
        <v>62</v>
      </c>
      <c r="C196" s="194" t="s">
        <v>63</v>
      </c>
      <c r="D196" s="166"/>
      <c r="E196" s="170"/>
      <c r="F196" s="173"/>
      <c r="G196" s="173">
        <f>SUMIF(AE197:AE203,"&lt;&gt;NOR",G197:G203)</f>
        <v>0</v>
      </c>
      <c r="H196" s="173"/>
      <c r="I196" s="173">
        <f>SUM(I197:I203)</f>
        <v>0</v>
      </c>
      <c r="J196" s="173"/>
      <c r="K196" s="173">
        <f>SUM(K197:K203)</f>
        <v>0</v>
      </c>
      <c r="L196" s="173"/>
      <c r="M196" s="173">
        <f>SUM(M197:M203)</f>
        <v>0</v>
      </c>
      <c r="N196" s="166"/>
      <c r="O196" s="166">
        <f>SUM(O197:O203)</f>
        <v>1.389</v>
      </c>
      <c r="P196" s="166"/>
      <c r="Q196" s="166">
        <f>SUM(Q197:Q203)</f>
        <v>0</v>
      </c>
      <c r="R196" s="166"/>
      <c r="S196" s="166"/>
      <c r="T196" s="167"/>
      <c r="U196" s="166">
        <f>SUM(U197:U203)</f>
        <v>8.15</v>
      </c>
      <c r="AE196" t="s">
        <v>100</v>
      </c>
    </row>
    <row r="197" spans="1:60" outlineLevel="1" x14ac:dyDescent="0.2">
      <c r="A197" s="154">
        <v>87</v>
      </c>
      <c r="B197" s="161" t="s">
        <v>380</v>
      </c>
      <c r="C197" s="192" t="s">
        <v>381</v>
      </c>
      <c r="D197" s="163" t="s">
        <v>130</v>
      </c>
      <c r="E197" s="168">
        <v>30</v>
      </c>
      <c r="F197" s="171"/>
      <c r="G197" s="172">
        <f>ROUND(E197*F197,2)</f>
        <v>0</v>
      </c>
      <c r="H197" s="171"/>
      <c r="I197" s="172">
        <f>ROUND(E197*H197,2)</f>
        <v>0</v>
      </c>
      <c r="J197" s="171"/>
      <c r="K197" s="172">
        <f>ROUND(E197*J197,2)</f>
        <v>0</v>
      </c>
      <c r="L197" s="172">
        <v>21</v>
      </c>
      <c r="M197" s="172">
        <f>G197*(1+L197/100)</f>
        <v>0</v>
      </c>
      <c r="N197" s="163">
        <v>0</v>
      </c>
      <c r="O197" s="163">
        <f>ROUND(E197*N197,5)</f>
        <v>0</v>
      </c>
      <c r="P197" s="163">
        <v>0</v>
      </c>
      <c r="Q197" s="163">
        <f>ROUND(E197*P197,5)</f>
        <v>0</v>
      </c>
      <c r="R197" s="163"/>
      <c r="S197" s="163"/>
      <c r="T197" s="164">
        <v>1.4E-2</v>
      </c>
      <c r="U197" s="163">
        <f>ROUND(E197*T197,2)</f>
        <v>0.42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104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>
        <v>88</v>
      </c>
      <c r="B198" s="161" t="s">
        <v>382</v>
      </c>
      <c r="C198" s="192" t="s">
        <v>383</v>
      </c>
      <c r="D198" s="163" t="s">
        <v>103</v>
      </c>
      <c r="E198" s="168">
        <v>3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63">
        <v>0.4</v>
      </c>
      <c r="O198" s="163">
        <f>ROUND(E198*N198,5)</f>
        <v>1.2</v>
      </c>
      <c r="P198" s="163">
        <v>0</v>
      </c>
      <c r="Q198" s="163">
        <f>ROUND(E198*P198,5)</f>
        <v>0</v>
      </c>
      <c r="R198" s="163"/>
      <c r="S198" s="163"/>
      <c r="T198" s="164">
        <v>2.5750000000000002</v>
      </c>
      <c r="U198" s="163">
        <f>ROUND(E198*T198,2)</f>
        <v>7.73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104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54">
        <v>89</v>
      </c>
      <c r="B199" s="161" t="s">
        <v>384</v>
      </c>
      <c r="C199" s="192" t="s">
        <v>385</v>
      </c>
      <c r="D199" s="163" t="s">
        <v>103</v>
      </c>
      <c r="E199" s="168">
        <v>3</v>
      </c>
      <c r="F199" s="171"/>
      <c r="G199" s="172">
        <f>ROUND(E199*F199,2)</f>
        <v>0</v>
      </c>
      <c r="H199" s="171"/>
      <c r="I199" s="172">
        <f>ROUND(E199*H199,2)</f>
        <v>0</v>
      </c>
      <c r="J199" s="171"/>
      <c r="K199" s="172">
        <f>ROUND(E199*J199,2)</f>
        <v>0</v>
      </c>
      <c r="L199" s="172">
        <v>21</v>
      </c>
      <c r="M199" s="172">
        <f>G199*(1+L199/100)</f>
        <v>0</v>
      </c>
      <c r="N199" s="163">
        <v>6.3E-2</v>
      </c>
      <c r="O199" s="163">
        <f>ROUND(E199*N199,5)</f>
        <v>0.189</v>
      </c>
      <c r="P199" s="163">
        <v>0</v>
      </c>
      <c r="Q199" s="163">
        <f>ROUND(E199*P199,5)</f>
        <v>0</v>
      </c>
      <c r="R199" s="163"/>
      <c r="S199" s="163"/>
      <c r="T199" s="164">
        <v>0</v>
      </c>
      <c r="U199" s="163">
        <f>ROUND(E199*T199,2)</f>
        <v>0</v>
      </c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113</v>
      </c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1"/>
      <c r="C200" s="251" t="s">
        <v>405</v>
      </c>
      <c r="D200" s="252"/>
      <c r="E200" s="253"/>
      <c r="F200" s="254"/>
      <c r="G200" s="255"/>
      <c r="H200" s="172"/>
      <c r="I200" s="172"/>
      <c r="J200" s="172"/>
      <c r="K200" s="172"/>
      <c r="L200" s="172"/>
      <c r="M200" s="172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115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6" t="str">
        <f>C200</f>
        <v>OCELOVÁ LAVIČKA</v>
      </c>
      <c r="BB200" s="153"/>
      <c r="BC200" s="153"/>
      <c r="BD200" s="153"/>
      <c r="BE200" s="153"/>
      <c r="BF200" s="153"/>
      <c r="BG200" s="153"/>
      <c r="BH200" s="153"/>
    </row>
    <row r="201" spans="1:60" ht="33.75" outlineLevel="1" x14ac:dyDescent="0.2">
      <c r="A201" s="154"/>
      <c r="B201" s="161"/>
      <c r="C201" s="251" t="s">
        <v>386</v>
      </c>
      <c r="D201" s="252"/>
      <c r="E201" s="253"/>
      <c r="F201" s="254"/>
      <c r="G201" s="255"/>
      <c r="H201" s="172"/>
      <c r="I201" s="172"/>
      <c r="J201" s="172"/>
      <c r="K201" s="172"/>
      <c r="L201" s="172"/>
      <c r="M201" s="172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115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6" t="str">
        <f>C201</f>
        <v>Kompaktní lavička vynikající svým moderním vzhledem. Tělo je tvořeno z tvarových profilů jekl cca 80x30 mm. Předností lavičky je odolnost vůči vandalismu a vnějším vlivům. Kotvení lavičky šrouby nebo možnost verze k zabetonování.Bezúdržbová lavička.</v>
      </c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1"/>
      <c r="C202" s="251" t="s">
        <v>387</v>
      </c>
      <c r="D202" s="252"/>
      <c r="E202" s="253"/>
      <c r="F202" s="254"/>
      <c r="G202" s="255"/>
      <c r="H202" s="172"/>
      <c r="I202" s="172"/>
      <c r="J202" s="172"/>
      <c r="K202" s="172"/>
      <c r="L202" s="172"/>
      <c r="M202" s="172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115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6" t="str">
        <f>C202</f>
        <v>Ocelová konstrukce lavičky je vyrobena z velmi kvalitní oceli žárově zinkované.</v>
      </c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1"/>
      <c r="C203" s="251" t="s">
        <v>388</v>
      </c>
      <c r="D203" s="252"/>
      <c r="E203" s="253"/>
      <c r="F203" s="254"/>
      <c r="G203" s="255"/>
      <c r="H203" s="172"/>
      <c r="I203" s="172"/>
      <c r="J203" s="172"/>
      <c r="K203" s="172"/>
      <c r="L203" s="172"/>
      <c r="M203" s="172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115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6" t="str">
        <f>C203</f>
        <v>Vnější ochrana lavičky je zajištěna zinkem.</v>
      </c>
      <c r="BB203" s="153"/>
      <c r="BC203" s="153"/>
      <c r="BD203" s="153"/>
      <c r="BE203" s="153"/>
      <c r="BF203" s="153"/>
      <c r="BG203" s="153"/>
      <c r="BH203" s="153"/>
    </row>
    <row r="204" spans="1:60" x14ac:dyDescent="0.2">
      <c r="A204" s="155" t="s">
        <v>99</v>
      </c>
      <c r="B204" s="162" t="s">
        <v>64</v>
      </c>
      <c r="C204" s="194" t="s">
        <v>65</v>
      </c>
      <c r="D204" s="166"/>
      <c r="E204" s="170"/>
      <c r="F204" s="173"/>
      <c r="G204" s="173">
        <f>SUMIF(AE205:AE207,"&lt;&gt;NOR",G205:G207)</f>
        <v>0</v>
      </c>
      <c r="H204" s="173"/>
      <c r="I204" s="173">
        <f>SUM(I205:I207)</f>
        <v>0</v>
      </c>
      <c r="J204" s="173"/>
      <c r="K204" s="173">
        <f>SUM(K205:K207)</f>
        <v>0</v>
      </c>
      <c r="L204" s="173"/>
      <c r="M204" s="173">
        <f>SUM(M205:M207)</f>
        <v>0</v>
      </c>
      <c r="N204" s="166"/>
      <c r="O204" s="166">
        <f>SUM(O205:O207)</f>
        <v>0</v>
      </c>
      <c r="P204" s="166"/>
      <c r="Q204" s="166">
        <f>SUM(Q205:Q207)</f>
        <v>0.01</v>
      </c>
      <c r="R204" s="166"/>
      <c r="S204" s="166"/>
      <c r="T204" s="167"/>
      <c r="U204" s="166">
        <f>SUM(U205:U207)</f>
        <v>1.06</v>
      </c>
      <c r="AE204" t="s">
        <v>100</v>
      </c>
    </row>
    <row r="205" spans="1:60" outlineLevel="1" x14ac:dyDescent="0.2">
      <c r="A205" s="154">
        <v>90</v>
      </c>
      <c r="B205" s="161" t="s">
        <v>389</v>
      </c>
      <c r="C205" s="192" t="s">
        <v>390</v>
      </c>
      <c r="D205" s="163" t="s">
        <v>103</v>
      </c>
      <c r="E205" s="168">
        <v>2</v>
      </c>
      <c r="F205" s="171"/>
      <c r="G205" s="172">
        <f>ROUND(E205*F205,2)</f>
        <v>0</v>
      </c>
      <c r="H205" s="171"/>
      <c r="I205" s="172">
        <f>ROUND(E205*H205,2)</f>
        <v>0</v>
      </c>
      <c r="J205" s="171"/>
      <c r="K205" s="172">
        <f>ROUND(E205*J205,2)</f>
        <v>0</v>
      </c>
      <c r="L205" s="172">
        <v>21</v>
      </c>
      <c r="M205" s="172">
        <f>G205*(1+L205/100)</f>
        <v>0</v>
      </c>
      <c r="N205" s="163">
        <v>0</v>
      </c>
      <c r="O205" s="163">
        <f>ROUND(E205*N205,5)</f>
        <v>0</v>
      </c>
      <c r="P205" s="163">
        <v>5.0000000000000001E-3</v>
      </c>
      <c r="Q205" s="163">
        <f>ROUND(E205*P205,5)</f>
        <v>0.01</v>
      </c>
      <c r="R205" s="163"/>
      <c r="S205" s="163"/>
      <c r="T205" s="164">
        <v>0.28199999999999997</v>
      </c>
      <c r="U205" s="163">
        <f>ROUND(E205*T205,2)</f>
        <v>0.56000000000000005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104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1"/>
      <c r="C206" s="251" t="s">
        <v>391</v>
      </c>
      <c r="D206" s="252"/>
      <c r="E206" s="253"/>
      <c r="F206" s="254"/>
      <c r="G206" s="255"/>
      <c r="H206" s="172"/>
      <c r="I206" s="172"/>
      <c r="J206" s="172"/>
      <c r="K206" s="172"/>
      <c r="L206" s="172"/>
      <c r="M206" s="172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115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6" t="str">
        <f>C206</f>
        <v>Pro přesun značky začátek a konec obce</v>
      </c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>
        <v>91</v>
      </c>
      <c r="B207" s="161" t="s">
        <v>392</v>
      </c>
      <c r="C207" s="192" t="s">
        <v>393</v>
      </c>
      <c r="D207" s="163" t="s">
        <v>103</v>
      </c>
      <c r="E207" s="168">
        <v>2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21</v>
      </c>
      <c r="M207" s="172">
        <f>G207*(1+L207/100)</f>
        <v>0</v>
      </c>
      <c r="N207" s="163">
        <v>0</v>
      </c>
      <c r="O207" s="163">
        <f>ROUND(E207*N207,5)</f>
        <v>0</v>
      </c>
      <c r="P207" s="163">
        <v>0</v>
      </c>
      <c r="Q207" s="163">
        <f>ROUND(E207*P207,5)</f>
        <v>0</v>
      </c>
      <c r="R207" s="163"/>
      <c r="S207" s="163"/>
      <c r="T207" s="164">
        <v>0.25</v>
      </c>
      <c r="U207" s="163">
        <f>ROUND(E207*T207,2)</f>
        <v>0.5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104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x14ac:dyDescent="0.2">
      <c r="A208" s="155" t="s">
        <v>99</v>
      </c>
      <c r="B208" s="162" t="s">
        <v>66</v>
      </c>
      <c r="C208" s="194" t="s">
        <v>67</v>
      </c>
      <c r="D208" s="166"/>
      <c r="E208" s="170"/>
      <c r="F208" s="173"/>
      <c r="G208" s="173">
        <f>SUMIF(AE209:AE211,"&lt;&gt;NOR",G209:G211)</f>
        <v>0</v>
      </c>
      <c r="H208" s="173"/>
      <c r="I208" s="173">
        <f>SUM(I209:I211)</f>
        <v>0</v>
      </c>
      <c r="J208" s="173"/>
      <c r="K208" s="173">
        <f>SUM(K209:K211)</f>
        <v>0</v>
      </c>
      <c r="L208" s="173"/>
      <c r="M208" s="173">
        <f>SUM(M209:M211)</f>
        <v>0</v>
      </c>
      <c r="N208" s="166"/>
      <c r="O208" s="166">
        <f>SUM(O209:O211)</f>
        <v>0</v>
      </c>
      <c r="P208" s="166"/>
      <c r="Q208" s="166">
        <f>SUM(Q209:Q211)</f>
        <v>0</v>
      </c>
      <c r="R208" s="166"/>
      <c r="S208" s="166"/>
      <c r="T208" s="167"/>
      <c r="U208" s="166">
        <f>SUM(U209:U211)</f>
        <v>193.22</v>
      </c>
      <c r="AE208" t="s">
        <v>100</v>
      </c>
    </row>
    <row r="209" spans="1:60" outlineLevel="1" x14ac:dyDescent="0.2">
      <c r="A209" s="154">
        <v>92</v>
      </c>
      <c r="B209" s="161" t="s">
        <v>394</v>
      </c>
      <c r="C209" s="192" t="s">
        <v>395</v>
      </c>
      <c r="D209" s="163" t="s">
        <v>112</v>
      </c>
      <c r="E209" s="168">
        <v>140.41999999999999</v>
      </c>
      <c r="F209" s="171"/>
      <c r="G209" s="172">
        <f>ROUND(E209*F209,2)</f>
        <v>0</v>
      </c>
      <c r="H209" s="171"/>
      <c r="I209" s="172">
        <f>ROUND(E209*H209,2)</f>
        <v>0</v>
      </c>
      <c r="J209" s="171"/>
      <c r="K209" s="172">
        <f>ROUND(E209*J209,2)</f>
        <v>0</v>
      </c>
      <c r="L209" s="172">
        <v>21</v>
      </c>
      <c r="M209" s="172">
        <f>G209*(1+L209/100)</f>
        <v>0</v>
      </c>
      <c r="N209" s="163">
        <v>0</v>
      </c>
      <c r="O209" s="163">
        <f>ROUND(E209*N209,5)</f>
        <v>0</v>
      </c>
      <c r="P209" s="163">
        <v>0</v>
      </c>
      <c r="Q209" s="163">
        <f>ROUND(E209*P209,5)</f>
        <v>0</v>
      </c>
      <c r="R209" s="163"/>
      <c r="S209" s="163"/>
      <c r="T209" s="164">
        <v>0.68799999999999994</v>
      </c>
      <c r="U209" s="163">
        <f>ROUND(E209*T209,2)</f>
        <v>96.61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104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1"/>
      <c r="C210" s="193" t="s">
        <v>396</v>
      </c>
      <c r="D210" s="165"/>
      <c r="E210" s="169">
        <v>140.41999999999999</v>
      </c>
      <c r="F210" s="172"/>
      <c r="G210" s="172"/>
      <c r="H210" s="172"/>
      <c r="I210" s="172"/>
      <c r="J210" s="172"/>
      <c r="K210" s="172"/>
      <c r="L210" s="172"/>
      <c r="M210" s="172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109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ht="22.5" outlineLevel="1" x14ac:dyDescent="0.2">
      <c r="A211" s="154">
        <v>93</v>
      </c>
      <c r="B211" s="161" t="s">
        <v>397</v>
      </c>
      <c r="C211" s="192" t="s">
        <v>398</v>
      </c>
      <c r="D211" s="163" t="s">
        <v>112</v>
      </c>
      <c r="E211" s="168">
        <v>140.41999999999999</v>
      </c>
      <c r="F211" s="171"/>
      <c r="G211" s="172">
        <f>ROUND(E211*F211,2)</f>
        <v>0</v>
      </c>
      <c r="H211" s="171"/>
      <c r="I211" s="172">
        <f>ROUND(E211*H211,2)</f>
        <v>0</v>
      </c>
      <c r="J211" s="171"/>
      <c r="K211" s="172">
        <f>ROUND(E211*J211,2)</f>
        <v>0</v>
      </c>
      <c r="L211" s="172">
        <v>21</v>
      </c>
      <c r="M211" s="172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0.68799999999999994</v>
      </c>
      <c r="U211" s="163">
        <f>ROUND(E211*T211,2)</f>
        <v>96.61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104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x14ac:dyDescent="0.2">
      <c r="A212" s="155" t="s">
        <v>99</v>
      </c>
      <c r="B212" s="162" t="s">
        <v>68</v>
      </c>
      <c r="C212" s="194" t="s">
        <v>69</v>
      </c>
      <c r="D212" s="166"/>
      <c r="E212" s="170"/>
      <c r="F212" s="173"/>
      <c r="G212" s="173">
        <f>SUMIF(AE213:AE214,"&lt;&gt;NOR",G213:G214)</f>
        <v>0</v>
      </c>
      <c r="H212" s="173"/>
      <c r="I212" s="173">
        <f>SUM(I213:I214)</f>
        <v>0</v>
      </c>
      <c r="J212" s="173"/>
      <c r="K212" s="173">
        <f>SUM(K213:K214)</f>
        <v>0</v>
      </c>
      <c r="L212" s="173"/>
      <c r="M212" s="173">
        <f>SUM(M213:M214)</f>
        <v>0</v>
      </c>
      <c r="N212" s="166"/>
      <c r="O212" s="166">
        <f>SUM(O213:O214)</f>
        <v>0</v>
      </c>
      <c r="P212" s="166"/>
      <c r="Q212" s="166">
        <f>SUM(Q213:Q214)</f>
        <v>0</v>
      </c>
      <c r="R212" s="166"/>
      <c r="S212" s="166"/>
      <c r="T212" s="167"/>
      <c r="U212" s="166">
        <f>SUM(U213:U214)</f>
        <v>1037.1400000000001</v>
      </c>
      <c r="AE212" t="s">
        <v>100</v>
      </c>
    </row>
    <row r="213" spans="1:60" outlineLevel="1" x14ac:dyDescent="0.2">
      <c r="A213" s="154">
        <v>94</v>
      </c>
      <c r="B213" s="161" t="s">
        <v>399</v>
      </c>
      <c r="C213" s="192" t="s">
        <v>400</v>
      </c>
      <c r="D213" s="163" t="s">
        <v>112</v>
      </c>
      <c r="E213" s="168">
        <v>2659.34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63">
        <v>0</v>
      </c>
      <c r="O213" s="163">
        <f>ROUND(E213*N213,5)</f>
        <v>0</v>
      </c>
      <c r="P213" s="163">
        <v>0</v>
      </c>
      <c r="Q213" s="163">
        <f>ROUND(E213*P213,5)</f>
        <v>0</v>
      </c>
      <c r="R213" s="163"/>
      <c r="S213" s="163"/>
      <c r="T213" s="164">
        <v>0.39</v>
      </c>
      <c r="U213" s="163">
        <f>ROUND(E213*T213,2)</f>
        <v>1037.1400000000001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104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1"/>
      <c r="C214" s="193" t="s">
        <v>401</v>
      </c>
      <c r="D214" s="165"/>
      <c r="E214" s="169">
        <v>2659.34</v>
      </c>
      <c r="F214" s="172"/>
      <c r="G214" s="172"/>
      <c r="H214" s="172"/>
      <c r="I214" s="172"/>
      <c r="J214" s="172"/>
      <c r="K214" s="172"/>
      <c r="L214" s="172"/>
      <c r="M214" s="172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109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x14ac:dyDescent="0.2">
      <c r="A215" s="155" t="s">
        <v>99</v>
      </c>
      <c r="B215" s="162" t="s">
        <v>70</v>
      </c>
      <c r="C215" s="194" t="s">
        <v>71</v>
      </c>
      <c r="D215" s="166"/>
      <c r="E215" s="170"/>
      <c r="F215" s="173"/>
      <c r="G215" s="173">
        <f>SUMIF(AE216:AE217,"&lt;&gt;NOR",G216:G217)</f>
        <v>0</v>
      </c>
      <c r="H215" s="173"/>
      <c r="I215" s="173">
        <f>SUM(I216:I217)</f>
        <v>0</v>
      </c>
      <c r="J215" s="173"/>
      <c r="K215" s="173">
        <f>SUM(K216:K217)</f>
        <v>0</v>
      </c>
      <c r="L215" s="173"/>
      <c r="M215" s="173">
        <f>SUM(M216:M217)</f>
        <v>0</v>
      </c>
      <c r="N215" s="166"/>
      <c r="O215" s="166">
        <f>SUM(O216:O217)</f>
        <v>0</v>
      </c>
      <c r="P215" s="166"/>
      <c r="Q215" s="166">
        <f>SUM(Q216:Q217)</f>
        <v>0</v>
      </c>
      <c r="R215" s="166"/>
      <c r="S215" s="166"/>
      <c r="T215" s="167"/>
      <c r="U215" s="166">
        <f>SUM(U216:U217)</f>
        <v>5.86</v>
      </c>
      <c r="AE215" t="s">
        <v>100</v>
      </c>
    </row>
    <row r="216" spans="1:60" ht="22.5" outlineLevel="1" x14ac:dyDescent="0.2">
      <c r="A216" s="154">
        <v>95</v>
      </c>
      <c r="B216" s="161" t="s">
        <v>402</v>
      </c>
      <c r="C216" s="192" t="s">
        <v>403</v>
      </c>
      <c r="D216" s="163" t="s">
        <v>130</v>
      </c>
      <c r="E216" s="168">
        <v>225</v>
      </c>
      <c r="F216" s="171"/>
      <c r="G216" s="172">
        <f>ROUND(E216*F216,2)</f>
        <v>0</v>
      </c>
      <c r="H216" s="171"/>
      <c r="I216" s="172">
        <f>ROUND(E216*H216,2)</f>
        <v>0</v>
      </c>
      <c r="J216" s="171"/>
      <c r="K216" s="172">
        <f>ROUND(E216*J216,2)</f>
        <v>0</v>
      </c>
      <c r="L216" s="172">
        <v>21</v>
      </c>
      <c r="M216" s="172">
        <f>G216*(1+L216/100)</f>
        <v>0</v>
      </c>
      <c r="N216" s="163">
        <v>0</v>
      </c>
      <c r="O216" s="163">
        <f>ROUND(E216*N216,5)</f>
        <v>0</v>
      </c>
      <c r="P216" s="163">
        <v>0</v>
      </c>
      <c r="Q216" s="163">
        <f>ROUND(E216*P216,5)</f>
        <v>0</v>
      </c>
      <c r="R216" s="163"/>
      <c r="S216" s="163"/>
      <c r="T216" s="164">
        <v>2.6040000000000001E-2</v>
      </c>
      <c r="U216" s="163">
        <f>ROUND(E216*T216,2)</f>
        <v>5.86</v>
      </c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104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81"/>
      <c r="B217" s="182"/>
      <c r="C217" s="195" t="s">
        <v>404</v>
      </c>
      <c r="D217" s="183"/>
      <c r="E217" s="184">
        <v>225</v>
      </c>
      <c r="F217" s="185"/>
      <c r="G217" s="185"/>
      <c r="H217" s="185"/>
      <c r="I217" s="185"/>
      <c r="J217" s="185"/>
      <c r="K217" s="185"/>
      <c r="L217" s="185"/>
      <c r="M217" s="185"/>
      <c r="N217" s="186"/>
      <c r="O217" s="186"/>
      <c r="P217" s="186"/>
      <c r="Q217" s="186"/>
      <c r="R217" s="186"/>
      <c r="S217" s="186"/>
      <c r="T217" s="187"/>
      <c r="U217" s="186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109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x14ac:dyDescent="0.2">
      <c r="A218" s="6"/>
      <c r="B218" s="7" t="s">
        <v>406</v>
      </c>
      <c r="C218" s="196" t="s">
        <v>406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C218">
        <v>15</v>
      </c>
      <c r="AD218">
        <v>21</v>
      </c>
    </row>
    <row r="219" spans="1:60" x14ac:dyDescent="0.2">
      <c r="A219" s="188"/>
      <c r="B219" s="189">
        <v>26</v>
      </c>
      <c r="C219" s="197" t="s">
        <v>406</v>
      </c>
      <c r="D219" s="190"/>
      <c r="E219" s="190"/>
      <c r="F219" s="190"/>
      <c r="G219" s="191">
        <f>G8+G95+G102+G111+G158+G196+G204+G208+G212+G215</f>
        <v>0</v>
      </c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AC219">
        <f>SUMIF(L7:L217,AC218,G7:G217)</f>
        <v>0</v>
      </c>
      <c r="AD219">
        <f>SUMIF(L7:L217,AD218,G7:G217)</f>
        <v>0</v>
      </c>
      <c r="AE219" t="s">
        <v>407</v>
      </c>
    </row>
    <row r="220" spans="1:60" x14ac:dyDescent="0.2">
      <c r="A220" s="6"/>
      <c r="B220" s="7" t="s">
        <v>406</v>
      </c>
      <c r="C220" s="196" t="s">
        <v>406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6"/>
      <c r="B221" s="7" t="s">
        <v>406</v>
      </c>
      <c r="C221" s="196" t="s">
        <v>406</v>
      </c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A222" s="275">
        <v>33</v>
      </c>
      <c r="B222" s="275"/>
      <c r="C222" s="27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 x14ac:dyDescent="0.2">
      <c r="A223" s="263"/>
      <c r="B223" s="264"/>
      <c r="C223" s="265"/>
      <c r="D223" s="264"/>
      <c r="E223" s="264"/>
      <c r="F223" s="264"/>
      <c r="G223" s="26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E223" t="s">
        <v>408</v>
      </c>
    </row>
    <row r="224" spans="1:60" x14ac:dyDescent="0.2">
      <c r="A224" s="267"/>
      <c r="B224" s="268"/>
      <c r="C224" s="269"/>
      <c r="D224" s="268"/>
      <c r="E224" s="268"/>
      <c r="F224" s="268"/>
      <c r="G224" s="270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267"/>
      <c r="B225" s="268"/>
      <c r="C225" s="269"/>
      <c r="D225" s="268"/>
      <c r="E225" s="268"/>
      <c r="F225" s="268"/>
      <c r="G225" s="270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267"/>
      <c r="B226" s="268"/>
      <c r="C226" s="269"/>
      <c r="D226" s="268"/>
      <c r="E226" s="268"/>
      <c r="F226" s="268"/>
      <c r="G226" s="270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A227" s="271"/>
      <c r="B227" s="272"/>
      <c r="C227" s="273"/>
      <c r="D227" s="272"/>
      <c r="E227" s="272"/>
      <c r="F227" s="272"/>
      <c r="G227" s="274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 x14ac:dyDescent="0.2">
      <c r="A228" s="6"/>
      <c r="B228" s="7" t="s">
        <v>406</v>
      </c>
      <c r="C228" s="196" t="s">
        <v>406</v>
      </c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">
      <c r="C229" s="198"/>
      <c r="AE229" t="s">
        <v>409</v>
      </c>
    </row>
  </sheetData>
  <sheetProtection password="CB51" sheet="1" objects="1" scenarios="1" selectLockedCells="1"/>
  <mergeCells count="25">
    <mergeCell ref="A223:G227"/>
    <mergeCell ref="C200:G200"/>
    <mergeCell ref="C201:G201"/>
    <mergeCell ref="C202:G202"/>
    <mergeCell ref="C203:G203"/>
    <mergeCell ref="C206:G206"/>
    <mergeCell ref="A222:C222"/>
    <mergeCell ref="C169:G169"/>
    <mergeCell ref="C51:G51"/>
    <mergeCell ref="C56:G56"/>
    <mergeCell ref="C60:G60"/>
    <mergeCell ref="C63:G63"/>
    <mergeCell ref="C65:G65"/>
    <mergeCell ref="C70:G70"/>
    <mergeCell ref="C97:G97"/>
    <mergeCell ref="C105:G105"/>
    <mergeCell ref="C147:G147"/>
    <mergeCell ref="C149:G149"/>
    <mergeCell ref="C160:G160"/>
    <mergeCell ref="C23:G23"/>
    <mergeCell ref="A1:G1"/>
    <mergeCell ref="C2:G2"/>
    <mergeCell ref="C3:G3"/>
    <mergeCell ref="C4:G4"/>
    <mergeCell ref="C13:G1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Šťastný Martin Bc.</cp:lastModifiedBy>
  <cp:lastPrinted>2014-02-28T09:52:57Z</cp:lastPrinted>
  <dcterms:created xsi:type="dcterms:W3CDTF">2009-04-08T07:15:50Z</dcterms:created>
  <dcterms:modified xsi:type="dcterms:W3CDTF">2020-11-02T09:29:05Z</dcterms:modified>
</cp:coreProperties>
</file>