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1"/>
  </bookViews>
  <sheets>
    <sheet name="1. Krycí list rozpočtu" sheetId="1" r:id="rId1"/>
    <sheet name="4. Rozpočet s výkazem výměr a p" sheetId="2" r:id="rId2"/>
  </sheets>
  <definedNames/>
  <calcPr fullCalcOnLoad="1"/>
</workbook>
</file>

<file path=xl/sharedStrings.xml><?xml version="1.0" encoding="utf-8"?>
<sst xmlns="http://schemas.openxmlformats.org/spreadsheetml/2006/main" count="177" uniqueCount="146">
  <si>
    <t>ROZPOČET S VÝKAZEM VÝMĚR</t>
  </si>
  <si>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</si>
  <si>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</si>
  <si>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</si>
  <si>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</si>
  <si>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</si>
  <si>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</si>
  <si>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</si>
  <si>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</si>
  <si>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</si>
  <si>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</si>
  <si>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</si>
  <si>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</si>
  <si>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</si>
  <si>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</si>
  <si>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</si>
  <si>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</si>
  <si>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</si>
  <si>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</si>
  <si>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</si>
  <si>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</si>
  <si>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</si>
  <si>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</si>
  <si>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Restaurátorské práce a práce stavebních řemesel   </t>
  </si>
  <si>
    <t>R</t>
  </si>
  <si>
    <t>m2</t>
  </si>
  <si>
    <t>PSV</t>
  </si>
  <si>
    <t xml:space="preserve">Práce a dodávky PSV   </t>
  </si>
  <si>
    <t>m</t>
  </si>
  <si>
    <t>%</t>
  </si>
  <si>
    <t>VRN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</si>
  <si>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</si>
  <si>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</si>
  <si>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</si>
  <si>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</si>
  <si>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</si>
  <si>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030001001</t>
  </si>
  <si>
    <t xml:space="preserve">Mimostaveništní přesun   </t>
  </si>
  <si>
    <t xml:space="preserve">Celkem   </t>
  </si>
  <si>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</si>
  <si>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</si>
  <si>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</si>
  <si>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</si>
  <si>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</si>
  <si>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</si>
  <si>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</si>
  <si>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Dačice</t>
  </si>
  <si>
    <t>IČ</t>
  </si>
  <si>
    <t>DIČ</t>
  </si>
  <si>
    <t>Objednatel</t>
  </si>
  <si>
    <t xml:space="preserve">Město Dačice, Krajířova 27/I, 380 13  Dačice   </t>
  </si>
  <si>
    <t>00246476</t>
  </si>
  <si>
    <t>CZ00246476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</si>
  <si>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</si>
  <si>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</si>
  <si>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</si>
  <si>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</si>
  <si>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</si>
  <si>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</si>
  <si>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</si>
  <si>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</si>
  <si>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</si>
  <si>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</si>
  <si>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</si>
  <si>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</si>
  <si>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</si>
  <si>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</si>
  <si>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</si>
  <si>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</si>
  <si>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</si>
  <si>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</si>
  <si>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</si>
  <si>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</si>
  <si>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</si>
  <si>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13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</si>
  <si>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</si>
  <si>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</si>
  <si>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</si>
  <si>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</si>
  <si>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</si>
  <si>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</si>
  <si>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</si>
  <si>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</si>
  <si>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</si>
  <si>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</si>
  <si>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</si>
  <si>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</si>
  <si>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</si>
  <si>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</si>
  <si>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</si>
  <si>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</si>
  <si>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</si>
  <si>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</si>
  <si>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</si>
  <si>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</si>
  <si>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</si>
  <si>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</si>
  <si>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</si>
  <si>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</si>
  <si>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</si>
  <si>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</si>
  <si>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</si>
  <si>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</si>
  <si>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</si>
  <si>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</si>
  <si>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</si>
  <si>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</si>
  <si>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</si>
  <si>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</si>
  <si>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</si>
  <si>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</si>
  <si>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</si>
  <si>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Objednatel:   </t>
  </si>
  <si>
    <t>Město Dačice, Krajířova 27/I, 380 13  Dačice</t>
  </si>
  <si>
    <t xml:space="preserve">Datum: </t>
  </si>
  <si>
    <t>Stavba:   Dolní Němčice, návesní kaplička</t>
  </si>
  <si>
    <t>Objekt:   odvětrání základového zdiva</t>
  </si>
  <si>
    <t>Dolní Němčice, návesní kaplička</t>
  </si>
  <si>
    <t>odvětrání základového zdiva</t>
  </si>
  <si>
    <t>Zemní práce</t>
  </si>
  <si>
    <t>132201R01</t>
  </si>
  <si>
    <t>132201R02</t>
  </si>
  <si>
    <t>162201R01</t>
  </si>
  <si>
    <t>162601R01</t>
  </si>
  <si>
    <t>Hloubení rýh š do 600 mm v hornině tř. 3 objemu do 100 m3 podél obvodové zdi</t>
  </si>
  <si>
    <t>strojně (3,1+3,1+2,9+2,9)*0,6*0,7</t>
  </si>
  <si>
    <t>m3</t>
  </si>
  <si>
    <t>Ruční dočištění výkopu, vyspravení líce základové zdi cementovou maltou</t>
  </si>
  <si>
    <t>(3,1+3,1+2,9+2,9)*0,7</t>
  </si>
  <si>
    <t>Vodorovné přmístění do 5000m výkopku z horniny tř. 1 až 4</t>
  </si>
  <si>
    <t>Vodorovné přemístění do 20 m výkopku z hornina tř. 1 až 4</t>
  </si>
  <si>
    <t>5,04*0,333</t>
  </si>
  <si>
    <t>zásyp rýh nebo objektů sypaninou</t>
  </si>
  <si>
    <t>5,04*0,666</t>
  </si>
  <si>
    <t>Komunikace pozemní</t>
  </si>
  <si>
    <t>Okapní chodníček z valounů do lože</t>
  </si>
  <si>
    <t>(3,1+3,1+2,9+2,9)*0,5</t>
  </si>
  <si>
    <t>Izolace proti vodě</t>
  </si>
  <si>
    <t>711000R01</t>
  </si>
  <si>
    <t>Instalace odvětrávacího systému (nopové desky) vč. instalace průvětrníků</t>
  </si>
  <si>
    <t>Odvětrání vnějšího líce obvodového zdiva systémem novpových desek (výška nopu min 40 mm) + krycí lišta, vč. jílového těsnění, obsypů a okapního chodníkčku z kamenných poten nebo valounů)</t>
  </si>
  <si>
    <t>711000R02</t>
  </si>
  <si>
    <t>Přesun hmot pro izolace proti vodě, vlhkosti a plynům v objektech v do 6 m</t>
  </si>
  <si>
    <t>Zřízení přítahu a odtahu z odvětrávacího systému</t>
  </si>
  <si>
    <t>ks</t>
  </si>
  <si>
    <t>Vysekání drážek pro přítah a odtah v průčelí. Přítah dl. Cca 0,5 m a odtah cca 1,0m.  Ve fasádě jsou osazeny atyp. Ocelové mřížky se sítí, min. rozměr mřížek na přítahu 12/22mm a na odtahu 12/12 mm. Povrchová úprava mřížek - pozinkování a nátěr matnou černou kovářskou barvou.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</si>
</sst>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##0;\-###0"/>
    <numFmt numFmtId="169" formatCode="0.00%;\-0.00%"/>
    <numFmt numFmtId="170" formatCode="###0.0;\-###0.0"/>
    <numFmt numFmtId="171" formatCode="[$-405]d\.\ mmmm\ yyyy"/>
    <numFmt numFmtId="172" formatCode="#,##0.00_ ;\-#,##0.00\ 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168" fontId="10" fillId="0" borderId="40" xfId="0" applyNumberFormat="1" applyFont="1" applyBorder="1" applyAlignment="1" applyProtection="1">
      <alignment horizontal="right" vertical="center"/>
      <protection/>
    </xf>
    <xf numFmtId="168" fontId="10" fillId="0" borderId="41" xfId="0" applyNumberFormat="1" applyFont="1" applyBorder="1" applyAlignment="1" applyProtection="1">
      <alignment horizontal="right" vertical="center"/>
      <protection/>
    </xf>
    <xf numFmtId="164" fontId="16" fillId="0" borderId="42" xfId="0" applyNumberFormat="1" applyFont="1" applyBorder="1" applyAlignment="1" applyProtection="1">
      <alignment horizontal="right" vertical="center"/>
      <protection/>
    </xf>
    <xf numFmtId="166" fontId="16" fillId="0" borderId="43" xfId="0" applyNumberFormat="1" applyFont="1" applyBorder="1" applyAlignment="1" applyProtection="1">
      <alignment horizontal="right" vertical="center"/>
      <protection/>
    </xf>
    <xf numFmtId="168" fontId="10" fillId="0" borderId="42" xfId="0" applyNumberFormat="1" applyFont="1" applyBorder="1" applyAlignment="1" applyProtection="1">
      <alignment horizontal="right" vertical="center"/>
      <protection/>
    </xf>
    <xf numFmtId="168" fontId="10" fillId="0" borderId="43" xfId="0" applyNumberFormat="1" applyFont="1" applyBorder="1" applyAlignment="1" applyProtection="1">
      <alignment horizontal="right" vertical="center"/>
      <protection/>
    </xf>
    <xf numFmtId="168" fontId="16" fillId="0" borderId="41" xfId="0" applyNumberFormat="1" applyFont="1" applyBorder="1" applyAlignment="1" applyProtection="1">
      <alignment horizontal="right" vertical="center"/>
      <protection/>
    </xf>
    <xf numFmtId="164" fontId="16" fillId="0" borderId="17" xfId="0" applyNumberFormat="1" applyFont="1" applyBorder="1" applyAlignment="1" applyProtection="1">
      <alignment horizontal="right" vertical="center"/>
      <protection/>
    </xf>
    <xf numFmtId="166" fontId="16" fillId="0" borderId="41" xfId="0" applyNumberFormat="1" applyFont="1" applyBorder="1" applyAlignment="1" applyProtection="1">
      <alignment horizontal="right" vertical="center"/>
      <protection/>
    </xf>
    <xf numFmtId="168" fontId="10" fillId="0" borderId="44" xfId="0" applyNumberFormat="1" applyFont="1" applyBorder="1" applyAlignment="1" applyProtection="1">
      <alignment horizontal="right" vertical="center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66" fontId="16" fillId="0" borderId="46" xfId="0" applyNumberFormat="1" applyFont="1" applyBorder="1" applyAlignment="1" applyProtection="1">
      <alignment horizontal="righ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166" fontId="10" fillId="0" borderId="46" xfId="0" applyNumberFormat="1" applyFont="1" applyBorder="1" applyAlignment="1" applyProtection="1">
      <alignment horizontal="right" vertical="center"/>
      <protection/>
    </xf>
    <xf numFmtId="168" fontId="10" fillId="0" borderId="49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169" fontId="3" fillId="0" borderId="50" xfId="0" applyNumberFormat="1" applyFont="1" applyBorder="1" applyAlignment="1" applyProtection="1">
      <alignment horizontal="right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164" fontId="10" fillId="0" borderId="46" xfId="0" applyNumberFormat="1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horizontal="left" vertical="center"/>
      <protection/>
    </xf>
    <xf numFmtId="166" fontId="16" fillId="0" borderId="32" xfId="0" applyNumberFormat="1" applyFont="1" applyBorder="1" applyAlignment="1" applyProtection="1">
      <alignment horizontal="right" vertical="center"/>
      <protection/>
    </xf>
    <xf numFmtId="164" fontId="10" fillId="0" borderId="32" xfId="0" applyNumberFormat="1" applyFont="1" applyBorder="1" applyAlignment="1" applyProtection="1">
      <alignment horizontal="right" vertical="center"/>
      <protection/>
    </xf>
    <xf numFmtId="168" fontId="10" fillId="0" borderId="34" xfId="0" applyNumberFormat="1" applyFont="1" applyBorder="1" applyAlignment="1" applyProtection="1">
      <alignment horizontal="right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166" fontId="16" fillId="0" borderId="53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166" fontId="16" fillId="0" borderId="33" xfId="0" applyNumberFormat="1" applyFont="1" applyBorder="1" applyAlignment="1" applyProtection="1">
      <alignment horizontal="right" vertical="center"/>
      <protection/>
    </xf>
    <xf numFmtId="168" fontId="16" fillId="0" borderId="17" xfId="0" applyNumberFormat="1" applyFont="1" applyBorder="1" applyAlignment="1" applyProtection="1">
      <alignment horizontal="right" vertical="center"/>
      <protection/>
    </xf>
    <xf numFmtId="0" fontId="12" fillId="0" borderId="54" xfId="0" applyFont="1" applyBorder="1" applyAlignment="1" applyProtection="1">
      <alignment horizontal="left" vertical="top"/>
      <protection/>
    </xf>
    <xf numFmtId="0" fontId="18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2" fillId="0" borderId="56" xfId="0" applyFont="1" applyBorder="1" applyAlignment="1" applyProtection="1">
      <alignment horizontal="left" vertical="top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6" fontId="19" fillId="0" borderId="36" xfId="0" applyNumberFormat="1" applyFont="1" applyBorder="1" applyAlignment="1" applyProtection="1">
      <alignment horizontal="right" vertical="center"/>
      <protection/>
    </xf>
    <xf numFmtId="0" fontId="12" fillId="0" borderId="39" xfId="0" applyFont="1" applyBorder="1" applyAlignment="1" applyProtection="1">
      <alignment horizontal="left" vertical="top"/>
      <protection/>
    </xf>
    <xf numFmtId="0" fontId="12" fillId="0" borderId="14" xfId="0" applyFont="1" applyBorder="1" applyAlignment="1" applyProtection="1">
      <alignment horizontal="left" vertical="top"/>
      <protection/>
    </xf>
    <xf numFmtId="0" fontId="13" fillId="0" borderId="5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3" fillId="13" borderId="10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2" fontId="3" fillId="0" borderId="58" xfId="0" applyNumberFormat="1" applyFont="1" applyBorder="1" applyAlignment="1" applyProtection="1">
      <alignment horizontal="center" vertical="center"/>
      <protection/>
    </xf>
    <xf numFmtId="170" fontId="3" fillId="0" borderId="58" xfId="0" applyNumberFormat="1" applyFont="1" applyBorder="1" applyAlignment="1" applyProtection="1">
      <alignment horizontal="right" vertical="center"/>
      <protection/>
    </xf>
    <xf numFmtId="166" fontId="3" fillId="0" borderId="58" xfId="0" applyNumberFormat="1" applyFont="1" applyBorder="1" applyAlignment="1" applyProtection="1">
      <alignment horizontal="right" vertical="center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3" fillId="0" borderId="60" xfId="0" applyFont="1" applyBorder="1" applyAlignment="1" applyProtection="1">
      <alignment horizontal="left" vertical="center"/>
      <protection/>
    </xf>
    <xf numFmtId="2" fontId="3" fillId="0" borderId="56" xfId="0" applyNumberFormat="1" applyFont="1" applyBorder="1" applyAlignment="1" applyProtection="1">
      <alignment horizontal="center" vertical="center"/>
      <protection/>
    </xf>
    <xf numFmtId="170" fontId="3" fillId="0" borderId="56" xfId="0" applyNumberFormat="1" applyFont="1" applyBorder="1" applyAlignment="1" applyProtection="1">
      <alignment horizontal="right" vertical="center"/>
      <protection/>
    </xf>
    <xf numFmtId="166" fontId="3" fillId="0" borderId="56" xfId="0" applyNumberFormat="1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19" fillId="0" borderId="41" xfId="0" applyFont="1" applyBorder="1" applyAlignment="1" applyProtection="1">
      <alignment horizontal="left" vertical="center"/>
      <protection/>
    </xf>
    <xf numFmtId="2" fontId="3" fillId="0" borderId="41" xfId="0" applyNumberFormat="1" applyFont="1" applyBorder="1" applyAlignment="1" applyProtection="1">
      <alignment horizontal="right" vertical="center"/>
      <protection/>
    </xf>
    <xf numFmtId="170" fontId="3" fillId="0" borderId="41" xfId="0" applyNumberFormat="1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166" fontId="19" fillId="0" borderId="41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top"/>
      <protection/>
    </xf>
    <xf numFmtId="170" fontId="12" fillId="0" borderId="36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left" vertical="top"/>
      <protection/>
    </xf>
    <xf numFmtId="0" fontId="12" fillId="0" borderId="60" xfId="0" applyFont="1" applyBorder="1" applyAlignment="1" applyProtection="1">
      <alignment horizontal="left"/>
      <protection/>
    </xf>
    <xf numFmtId="166" fontId="10" fillId="0" borderId="6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62" xfId="0" applyFont="1" applyBorder="1" applyAlignment="1" applyProtection="1">
      <alignment horizontal="left" vertical="top"/>
      <protection/>
    </xf>
    <xf numFmtId="0" fontId="12" fillId="0" borderId="63" xfId="0" applyFont="1" applyBorder="1" applyAlignment="1" applyProtection="1">
      <alignment horizontal="left" vertical="top"/>
      <protection/>
    </xf>
    <xf numFmtId="0" fontId="12" fillId="0" borderId="53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 vertical="top"/>
      <protection/>
    </xf>
    <xf numFmtId="166" fontId="10" fillId="0" borderId="53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top"/>
      <protection/>
    </xf>
    <xf numFmtId="166" fontId="3" fillId="0" borderId="56" xfId="0" applyNumberFormat="1" applyFont="1" applyBorder="1" applyAlignment="1" applyProtection="1">
      <alignment horizontal="right" vertical="center"/>
      <protection/>
    </xf>
    <xf numFmtId="166" fontId="16" fillId="0" borderId="57" xfId="0" applyNumberFormat="1" applyFont="1" applyBorder="1" applyAlignment="1" applyProtection="1">
      <alignment horizontal="right" vertical="center"/>
      <protection/>
    </xf>
    <xf numFmtId="166" fontId="16" fillId="0" borderId="53" xfId="0" applyNumberFormat="1" applyFont="1" applyBorder="1" applyAlignment="1" applyProtection="1">
      <alignment horizontal="right" vertical="center"/>
      <protection/>
    </xf>
    <xf numFmtId="166" fontId="16" fillId="0" borderId="6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/>
      <protection/>
    </xf>
    <xf numFmtId="0" fontId="18" fillId="0" borderId="58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left" vertical="center"/>
      <protection/>
    </xf>
    <xf numFmtId="0" fontId="18" fillId="0" borderId="60" xfId="0" applyFont="1" applyBorder="1" applyAlignment="1" applyProtection="1">
      <alignment horizontal="left" vertical="center"/>
      <protection/>
    </xf>
    <xf numFmtId="0" fontId="18" fillId="0" borderId="56" xfId="0" applyFont="1" applyBorder="1" applyAlignment="1" applyProtection="1">
      <alignment horizontal="left" vertical="center"/>
      <protection/>
    </xf>
    <xf numFmtId="0" fontId="18" fillId="0" borderId="55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13" borderId="27" xfId="0" applyFont="1" applyFill="1" applyBorder="1" applyAlignment="1" applyProtection="1">
      <alignment horizontal="left" vertical="center"/>
      <protection locked="0"/>
    </xf>
    <xf numFmtId="0" fontId="3" fillId="13" borderId="28" xfId="0" applyFont="1" applyFill="1" applyBorder="1" applyAlignment="1" applyProtection="1">
      <alignment horizontal="left" vertical="center"/>
      <protection locked="0"/>
    </xf>
    <xf numFmtId="166" fontId="3" fillId="0" borderId="5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13" borderId="21" xfId="0" applyFont="1" applyFill="1" applyBorder="1" applyAlignment="1" applyProtection="1">
      <alignment horizontal="left" vertical="center" wrapText="1"/>
      <protection locked="0"/>
    </xf>
    <xf numFmtId="0" fontId="3" fillId="13" borderId="0" xfId="0" applyFont="1" applyFill="1" applyAlignment="1" applyProtection="1">
      <alignment horizontal="left" vertical="center" wrapText="1"/>
      <protection locked="0"/>
    </xf>
    <xf numFmtId="0" fontId="3" fillId="13" borderId="24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65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13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108" customWidth="1"/>
    <col min="2" max="2" width="2.5" style="108" customWidth="1"/>
    <col min="3" max="3" width="3.83203125" style="108" customWidth="1"/>
    <col min="4" max="4" width="11" style="108" customWidth="1"/>
    <col min="5" max="5" width="15.83203125" style="108" customWidth="1"/>
    <col min="6" max="6" width="0.4921875" style="108" customWidth="1"/>
    <col min="7" max="7" width="3.16015625" style="108" customWidth="1"/>
    <col min="8" max="8" width="3" style="108" customWidth="1"/>
    <col min="9" max="9" width="12.33203125" style="108" customWidth="1"/>
    <col min="10" max="10" width="16.16015625" style="108" customWidth="1"/>
    <col min="11" max="11" width="0.65625" style="108" customWidth="1"/>
    <col min="12" max="13" width="3" style="108" customWidth="1"/>
    <col min="14" max="14" width="5.66015625" style="108" customWidth="1"/>
    <col min="15" max="15" width="6.5" style="108" customWidth="1"/>
    <col min="16" max="16" width="12" style="108" customWidth="1"/>
    <col min="17" max="17" width="7.5" style="108" customWidth="1"/>
    <col min="18" max="18" width="17.83203125" style="108" customWidth="1"/>
    <col min="19" max="19" width="0.4921875" style="108" customWidth="1"/>
    <col min="20" max="16384" width="10.5" style="133" customWidth="1"/>
  </cols>
  <sheetData>
    <row r="1" spans="1:19" s="108" customFormat="1" ht="14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s="108" customFormat="1" ht="21" customHeight="1">
      <c r="A2" s="13"/>
      <c r="B2" s="14"/>
      <c r="C2" s="14"/>
      <c r="D2" s="14"/>
      <c r="E2" s="14"/>
      <c r="F2" s="14"/>
      <c r="G2" s="15" t="s">
        <v>39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6"/>
    </row>
    <row r="3" spans="1:19" s="108" customFormat="1" ht="14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108" customFormat="1" ht="9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s="108" customFormat="1" ht="24.75" customHeight="1">
      <c r="A5" s="23"/>
      <c r="B5" s="24" t="s">
        <v>40</v>
      </c>
      <c r="C5" s="24"/>
      <c r="D5" s="24"/>
      <c r="E5" s="198" t="s">
        <v>117</v>
      </c>
      <c r="F5" s="199"/>
      <c r="G5" s="199"/>
      <c r="H5" s="199"/>
      <c r="I5" s="199"/>
      <c r="J5" s="199"/>
      <c r="K5" s="199"/>
      <c r="L5" s="200"/>
      <c r="M5" s="24"/>
      <c r="N5" s="24"/>
      <c r="O5" s="186" t="s">
        <v>41</v>
      </c>
      <c r="P5" s="186"/>
      <c r="Q5" s="25"/>
      <c r="R5" s="26"/>
      <c r="S5" s="27"/>
    </row>
    <row r="6" spans="1:19" s="108" customFormat="1" ht="24.75" customHeight="1">
      <c r="A6" s="23"/>
      <c r="B6" s="24" t="s">
        <v>42</v>
      </c>
      <c r="C6" s="24"/>
      <c r="D6" s="24"/>
      <c r="E6" s="201" t="s">
        <v>118</v>
      </c>
      <c r="F6" s="202"/>
      <c r="G6" s="202"/>
      <c r="H6" s="202"/>
      <c r="I6" s="202"/>
      <c r="J6" s="202"/>
      <c r="K6" s="202"/>
      <c r="L6" s="203"/>
      <c r="M6" s="24"/>
      <c r="N6" s="24"/>
      <c r="O6" s="186" t="s">
        <v>43</v>
      </c>
      <c r="P6" s="186"/>
      <c r="Q6" s="28"/>
      <c r="R6" s="27"/>
      <c r="S6" s="27"/>
    </row>
    <row r="7" spans="1:19" s="108" customFormat="1" ht="24.75" customHeight="1" thickBot="1">
      <c r="A7" s="23"/>
      <c r="B7" s="24"/>
      <c r="C7" s="24"/>
      <c r="D7" s="24"/>
      <c r="E7" s="204" t="s">
        <v>44</v>
      </c>
      <c r="F7" s="205"/>
      <c r="G7" s="205"/>
      <c r="H7" s="205"/>
      <c r="I7" s="205"/>
      <c r="J7" s="205"/>
      <c r="K7" s="205"/>
      <c r="L7" s="206"/>
      <c r="M7" s="24"/>
      <c r="N7" s="24"/>
      <c r="O7" s="186" t="s">
        <v>45</v>
      </c>
      <c r="P7" s="186"/>
      <c r="Q7" s="29" t="s">
        <v>46</v>
      </c>
      <c r="R7" s="30"/>
      <c r="S7" s="27"/>
    </row>
    <row r="8" spans="1:19" s="108" customFormat="1" ht="24.75" customHeight="1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86" t="s">
        <v>47</v>
      </c>
      <c r="P8" s="186"/>
      <c r="Q8" s="24" t="s">
        <v>48</v>
      </c>
      <c r="R8" s="24"/>
      <c r="S8" s="27"/>
    </row>
    <row r="9" spans="1:19" s="108" customFormat="1" ht="24.75" customHeight="1" thickBot="1">
      <c r="A9" s="23"/>
      <c r="B9" s="24" t="s">
        <v>49</v>
      </c>
      <c r="C9" s="24"/>
      <c r="D9" s="24"/>
      <c r="E9" s="187" t="s">
        <v>50</v>
      </c>
      <c r="F9" s="188"/>
      <c r="G9" s="188"/>
      <c r="H9" s="188"/>
      <c r="I9" s="188"/>
      <c r="J9" s="188"/>
      <c r="K9" s="188"/>
      <c r="L9" s="189"/>
      <c r="M9" s="24"/>
      <c r="N9" s="24"/>
      <c r="O9" s="190" t="s">
        <v>51</v>
      </c>
      <c r="P9" s="191"/>
      <c r="Q9" s="31" t="s">
        <v>52</v>
      </c>
      <c r="R9" s="32"/>
      <c r="S9" s="27"/>
    </row>
    <row r="10" spans="1:19" s="108" customFormat="1" ht="24.75" customHeight="1" thickBot="1">
      <c r="A10" s="23"/>
      <c r="B10" s="24" t="s">
        <v>53</v>
      </c>
      <c r="C10" s="24"/>
      <c r="D10" s="24"/>
      <c r="E10" s="192" t="s">
        <v>44</v>
      </c>
      <c r="F10" s="193"/>
      <c r="G10" s="193"/>
      <c r="H10" s="193"/>
      <c r="I10" s="193"/>
      <c r="J10" s="193"/>
      <c r="K10" s="193"/>
      <c r="L10" s="194"/>
      <c r="M10" s="24"/>
      <c r="N10" s="24"/>
      <c r="O10" s="190"/>
      <c r="P10" s="191"/>
      <c r="Q10" s="31"/>
      <c r="R10" s="32"/>
      <c r="S10" s="27"/>
    </row>
    <row r="11" spans="1:19" s="108" customFormat="1" ht="24.75" customHeight="1" thickBot="1">
      <c r="A11" s="23"/>
      <c r="B11" s="24" t="s">
        <v>54</v>
      </c>
      <c r="C11" s="24"/>
      <c r="D11" s="24"/>
      <c r="E11" s="195" t="s">
        <v>44</v>
      </c>
      <c r="F11" s="196"/>
      <c r="G11" s="196"/>
      <c r="H11" s="196"/>
      <c r="I11" s="196"/>
      <c r="J11" s="196"/>
      <c r="K11" s="196"/>
      <c r="L11" s="197"/>
      <c r="M11" s="24"/>
      <c r="N11" s="24"/>
      <c r="O11" s="190"/>
      <c r="P11" s="191"/>
      <c r="Q11" s="31"/>
      <c r="R11" s="32"/>
      <c r="S11" s="27"/>
    </row>
    <row r="12" spans="1:19" s="108" customFormat="1" ht="24.75" customHeight="1" thickBot="1">
      <c r="A12" s="23"/>
      <c r="B12" s="24" t="s">
        <v>55</v>
      </c>
      <c r="C12" s="24"/>
      <c r="D12" s="24"/>
      <c r="E12" s="177"/>
      <c r="F12" s="178"/>
      <c r="G12" s="178"/>
      <c r="H12" s="178"/>
      <c r="I12" s="178"/>
      <c r="J12" s="178"/>
      <c r="K12" s="178"/>
      <c r="L12" s="179"/>
      <c r="M12" s="24"/>
      <c r="N12" s="24"/>
      <c r="O12" s="180"/>
      <c r="P12" s="181"/>
      <c r="Q12" s="180"/>
      <c r="R12" s="181"/>
      <c r="S12" s="27"/>
    </row>
    <row r="13" spans="1:19" s="108" customFormat="1" ht="12.75" customHeight="1">
      <c r="A13" s="33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35"/>
      <c r="Q13" s="35"/>
      <c r="R13" s="34"/>
      <c r="S13" s="36"/>
    </row>
    <row r="14" spans="1:19" s="108" customFormat="1" ht="18.75" customHeight="1" thickBot="1">
      <c r="A14" s="23"/>
      <c r="B14" s="24"/>
      <c r="C14" s="24"/>
      <c r="D14" s="24"/>
      <c r="E14" s="37" t="s">
        <v>56</v>
      </c>
      <c r="F14" s="24"/>
      <c r="G14" s="24"/>
      <c r="H14" s="24"/>
      <c r="I14" s="24"/>
      <c r="J14" s="24"/>
      <c r="K14" s="24"/>
      <c r="L14" s="24"/>
      <c r="M14" s="24"/>
      <c r="N14" s="24"/>
      <c r="O14" s="182" t="s">
        <v>57</v>
      </c>
      <c r="P14" s="182"/>
      <c r="Q14" s="37"/>
      <c r="R14" s="38"/>
      <c r="S14" s="27"/>
    </row>
    <row r="15" spans="1:19" s="108" customFormat="1" ht="18.75" customHeight="1" thickBot="1">
      <c r="A15" s="23"/>
      <c r="B15" s="24"/>
      <c r="C15" s="24"/>
      <c r="D15" s="24"/>
      <c r="E15" s="39"/>
      <c r="F15" s="24"/>
      <c r="G15" s="37"/>
      <c r="H15" s="24"/>
      <c r="I15" s="37"/>
      <c r="J15" s="24"/>
      <c r="K15" s="24"/>
      <c r="L15" s="24"/>
      <c r="M15" s="24"/>
      <c r="N15" s="24"/>
      <c r="O15" s="183"/>
      <c r="P15" s="184"/>
      <c r="Q15" s="37"/>
      <c r="R15" s="40"/>
      <c r="S15" s="27"/>
    </row>
    <row r="16" spans="1:19" s="108" customFormat="1" ht="9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3"/>
    </row>
    <row r="17" spans="1:19" s="108" customFormat="1" ht="20.25" customHeight="1">
      <c r="A17" s="44"/>
      <c r="B17" s="45"/>
      <c r="C17" s="45"/>
      <c r="D17" s="45"/>
      <c r="E17" s="46" t="s">
        <v>58</v>
      </c>
      <c r="F17" s="45"/>
      <c r="G17" s="45"/>
      <c r="H17" s="45"/>
      <c r="I17" s="45"/>
      <c r="J17" s="45"/>
      <c r="K17" s="45"/>
      <c r="L17" s="45"/>
      <c r="M17" s="45"/>
      <c r="N17" s="45"/>
      <c r="O17" s="21"/>
      <c r="P17" s="45"/>
      <c r="Q17" s="45"/>
      <c r="R17" s="45"/>
      <c r="S17" s="47"/>
    </row>
    <row r="18" spans="1:19" s="108" customFormat="1" ht="21.75" customHeight="1">
      <c r="A18" s="48" t="s">
        <v>59</v>
      </c>
      <c r="B18" s="49"/>
      <c r="C18" s="49"/>
      <c r="D18" s="50"/>
      <c r="E18" s="51" t="s">
        <v>60</v>
      </c>
      <c r="F18" s="50"/>
      <c r="G18" s="51" t="s">
        <v>61</v>
      </c>
      <c r="H18" s="49"/>
      <c r="I18" s="50"/>
      <c r="J18" s="51" t="s">
        <v>62</v>
      </c>
      <c r="K18" s="49"/>
      <c r="L18" s="51" t="s">
        <v>63</v>
      </c>
      <c r="M18" s="49"/>
      <c r="N18" s="49"/>
      <c r="O18" s="49"/>
      <c r="P18" s="50"/>
      <c r="Q18" s="51" t="s">
        <v>64</v>
      </c>
      <c r="R18" s="49"/>
      <c r="S18" s="52"/>
    </row>
    <row r="19" spans="1:19" s="108" customFormat="1" ht="19.5" customHeight="1">
      <c r="A19" s="53"/>
      <c r="B19" s="54"/>
      <c r="C19" s="54"/>
      <c r="D19" s="55">
        <v>0</v>
      </c>
      <c r="E19" s="56">
        <v>0</v>
      </c>
      <c r="F19" s="57"/>
      <c r="G19" s="58"/>
      <c r="H19" s="54"/>
      <c r="I19" s="55">
        <v>0</v>
      </c>
      <c r="J19" s="56">
        <v>0</v>
      </c>
      <c r="K19" s="59"/>
      <c r="L19" s="58"/>
      <c r="M19" s="54"/>
      <c r="N19" s="54"/>
      <c r="O19" s="60"/>
      <c r="P19" s="55">
        <v>0</v>
      </c>
      <c r="Q19" s="58"/>
      <c r="R19" s="61">
        <v>0</v>
      </c>
      <c r="S19" s="62"/>
    </row>
    <row r="20" spans="1:19" s="108" customFormat="1" ht="20.25" customHeight="1">
      <c r="A20" s="44"/>
      <c r="B20" s="45"/>
      <c r="C20" s="45"/>
      <c r="D20" s="45"/>
      <c r="E20" s="46" t="s">
        <v>65</v>
      </c>
      <c r="F20" s="45"/>
      <c r="G20" s="45"/>
      <c r="H20" s="45"/>
      <c r="I20" s="45"/>
      <c r="J20" s="63" t="s">
        <v>66</v>
      </c>
      <c r="K20" s="45"/>
      <c r="L20" s="45"/>
      <c r="M20" s="45"/>
      <c r="N20" s="45"/>
      <c r="O20" s="42"/>
      <c r="P20" s="45"/>
      <c r="Q20" s="45"/>
      <c r="R20" s="45"/>
      <c r="S20" s="47"/>
    </row>
    <row r="21" spans="1:19" s="108" customFormat="1" ht="19.5" customHeight="1">
      <c r="A21" s="64" t="s">
        <v>67</v>
      </c>
      <c r="B21" s="65"/>
      <c r="C21" s="66" t="s">
        <v>68</v>
      </c>
      <c r="D21" s="67"/>
      <c r="E21" s="67"/>
      <c r="F21" s="68"/>
      <c r="G21" s="64" t="s">
        <v>69</v>
      </c>
      <c r="H21" s="69"/>
      <c r="I21" s="66" t="s">
        <v>70</v>
      </c>
      <c r="J21" s="67"/>
      <c r="K21" s="67"/>
      <c r="L21" s="64" t="s">
        <v>71</v>
      </c>
      <c r="M21" s="69"/>
      <c r="N21" s="66" t="s">
        <v>72</v>
      </c>
      <c r="O21" s="70"/>
      <c r="P21" s="67"/>
      <c r="Q21" s="67"/>
      <c r="R21" s="67"/>
      <c r="S21" s="68"/>
    </row>
    <row r="22" spans="1:19" s="108" customFormat="1" ht="19.5" customHeight="1">
      <c r="A22" s="71" t="s">
        <v>10</v>
      </c>
      <c r="B22" s="171" t="s">
        <v>22</v>
      </c>
      <c r="C22" s="172"/>
      <c r="D22" s="173"/>
      <c r="E22" s="168">
        <f>'4. Rozpočet s výkazem výměr a p'!H13</f>
        <v>0</v>
      </c>
      <c r="F22" s="73"/>
      <c r="G22" s="71" t="s">
        <v>17</v>
      </c>
      <c r="H22" s="74" t="s">
        <v>73</v>
      </c>
      <c r="I22" s="75"/>
      <c r="J22" s="76">
        <v>0</v>
      </c>
      <c r="K22" s="77"/>
      <c r="L22" s="71" t="s">
        <v>74</v>
      </c>
      <c r="M22" s="78" t="s">
        <v>33</v>
      </c>
      <c r="N22" s="79"/>
      <c r="O22" s="79"/>
      <c r="P22" s="79"/>
      <c r="Q22" s="80"/>
      <c r="R22" s="72">
        <v>0</v>
      </c>
      <c r="S22" s="73"/>
    </row>
    <row r="23" spans="1:19" s="108" customFormat="1" ht="19.5" customHeight="1">
      <c r="A23" s="71" t="s">
        <v>11</v>
      </c>
      <c r="B23" s="174"/>
      <c r="C23" s="175"/>
      <c r="D23" s="176"/>
      <c r="E23" s="170"/>
      <c r="F23" s="73"/>
      <c r="G23" s="71" t="s">
        <v>18</v>
      </c>
      <c r="H23" s="24" t="s">
        <v>75</v>
      </c>
      <c r="I23" s="75"/>
      <c r="J23" s="76">
        <v>0</v>
      </c>
      <c r="K23" s="77"/>
      <c r="L23" s="71" t="s">
        <v>76</v>
      </c>
      <c r="M23" s="78" t="s">
        <v>77</v>
      </c>
      <c r="N23" s="79"/>
      <c r="O23" s="24"/>
      <c r="P23" s="79"/>
      <c r="Q23" s="80"/>
      <c r="R23" s="72">
        <v>0</v>
      </c>
      <c r="S23" s="73"/>
    </row>
    <row r="24" spans="1:19" s="108" customFormat="1" ht="19.5" customHeight="1">
      <c r="A24" s="71" t="s">
        <v>12</v>
      </c>
      <c r="B24" s="171" t="s">
        <v>26</v>
      </c>
      <c r="C24" s="172"/>
      <c r="D24" s="173"/>
      <c r="E24" s="168">
        <f>'4. Rozpočet s výkazem výměr a p'!H27</f>
        <v>0</v>
      </c>
      <c r="F24" s="73"/>
      <c r="G24" s="71" t="s">
        <v>19</v>
      </c>
      <c r="H24" s="74" t="s">
        <v>78</v>
      </c>
      <c r="I24" s="75"/>
      <c r="J24" s="76">
        <v>0</v>
      </c>
      <c r="K24" s="77"/>
      <c r="L24" s="71" t="s">
        <v>79</v>
      </c>
      <c r="M24" s="78" t="s">
        <v>80</v>
      </c>
      <c r="N24" s="79"/>
      <c r="O24" s="79"/>
      <c r="P24" s="79"/>
      <c r="Q24" s="80"/>
      <c r="R24" s="72">
        <v>0</v>
      </c>
      <c r="S24" s="73"/>
    </row>
    <row r="25" spans="1:19" s="108" customFormat="1" ht="19.5" customHeight="1">
      <c r="A25" s="71" t="s">
        <v>13</v>
      </c>
      <c r="B25" s="174"/>
      <c r="C25" s="175"/>
      <c r="D25" s="176"/>
      <c r="E25" s="170"/>
      <c r="F25" s="73"/>
      <c r="G25" s="71" t="s">
        <v>20</v>
      </c>
      <c r="H25" s="74"/>
      <c r="I25" s="75"/>
      <c r="J25" s="76">
        <v>0</v>
      </c>
      <c r="K25" s="77"/>
      <c r="L25" s="71" t="s">
        <v>81</v>
      </c>
      <c r="M25" s="78" t="s">
        <v>82</v>
      </c>
      <c r="N25" s="79"/>
      <c r="O25" s="24"/>
      <c r="P25" s="79"/>
      <c r="Q25" s="80"/>
      <c r="R25" s="72">
        <v>0</v>
      </c>
      <c r="S25" s="73"/>
    </row>
    <row r="26" spans="1:19" s="108" customFormat="1" ht="19.5" customHeight="1">
      <c r="A26" s="71" t="s">
        <v>14</v>
      </c>
      <c r="B26" s="171" t="s">
        <v>83</v>
      </c>
      <c r="C26" s="172"/>
      <c r="D26" s="173"/>
      <c r="E26" s="168">
        <v>0</v>
      </c>
      <c r="F26" s="73"/>
      <c r="G26" s="81"/>
      <c r="H26" s="79"/>
      <c r="I26" s="75"/>
      <c r="J26" s="82"/>
      <c r="K26" s="77"/>
      <c r="L26" s="71" t="s">
        <v>84</v>
      </c>
      <c r="M26" s="78" t="s">
        <v>85</v>
      </c>
      <c r="N26" s="79"/>
      <c r="O26" s="79"/>
      <c r="P26" s="79"/>
      <c r="Q26" s="80"/>
      <c r="R26" s="72">
        <v>0</v>
      </c>
      <c r="S26" s="73"/>
    </row>
    <row r="27" spans="1:19" s="108" customFormat="1" ht="19.5" customHeight="1">
      <c r="A27" s="71" t="s">
        <v>15</v>
      </c>
      <c r="B27" s="174"/>
      <c r="C27" s="175"/>
      <c r="D27" s="176"/>
      <c r="E27" s="169"/>
      <c r="F27" s="73"/>
      <c r="G27" s="81"/>
      <c r="H27" s="79"/>
      <c r="I27" s="75"/>
      <c r="J27" s="82"/>
      <c r="K27" s="77"/>
      <c r="L27" s="71" t="s">
        <v>86</v>
      </c>
      <c r="M27" s="74" t="s">
        <v>87</v>
      </c>
      <c r="N27" s="79"/>
      <c r="O27" s="24"/>
      <c r="P27" s="79"/>
      <c r="Q27" s="75"/>
      <c r="R27" s="72">
        <f>'4. Rozpočet s výkazem výměr a p'!H35</f>
        <v>0</v>
      </c>
      <c r="S27" s="73"/>
    </row>
    <row r="28" spans="1:19" s="108" customFormat="1" ht="19.5" customHeight="1">
      <c r="A28" s="71" t="s">
        <v>16</v>
      </c>
      <c r="B28" s="83" t="s">
        <v>88</v>
      </c>
      <c r="C28" s="79"/>
      <c r="D28" s="75"/>
      <c r="E28" s="84">
        <f>SUM(E22:E27)</f>
        <v>0</v>
      </c>
      <c r="F28" s="47"/>
      <c r="G28" s="71" t="s">
        <v>21</v>
      </c>
      <c r="H28" s="83" t="s">
        <v>89</v>
      </c>
      <c r="I28" s="75"/>
      <c r="J28" s="85"/>
      <c r="K28" s="86"/>
      <c r="L28" s="71" t="s">
        <v>90</v>
      </c>
      <c r="M28" s="83" t="s">
        <v>91</v>
      </c>
      <c r="N28" s="79"/>
      <c r="O28" s="79"/>
      <c r="P28" s="79"/>
      <c r="Q28" s="75"/>
      <c r="R28" s="84">
        <f>R27</f>
        <v>0</v>
      </c>
      <c r="S28" s="47"/>
    </row>
    <row r="29" spans="1:19" s="108" customFormat="1" ht="19.5" customHeight="1">
      <c r="A29" s="87" t="s">
        <v>92</v>
      </c>
      <c r="B29" s="88" t="s">
        <v>93</v>
      </c>
      <c r="C29" s="89"/>
      <c r="D29" s="90"/>
      <c r="E29" s="91">
        <v>0</v>
      </c>
      <c r="F29" s="92"/>
      <c r="G29" s="87" t="s">
        <v>94</v>
      </c>
      <c r="H29" s="88" t="s">
        <v>95</v>
      </c>
      <c r="I29" s="90"/>
      <c r="J29" s="93">
        <v>0</v>
      </c>
      <c r="K29" s="94"/>
      <c r="L29" s="87" t="s">
        <v>96</v>
      </c>
      <c r="M29" s="88" t="s">
        <v>97</v>
      </c>
      <c r="N29" s="89"/>
      <c r="O29" s="42"/>
      <c r="P29" s="89"/>
      <c r="Q29" s="90"/>
      <c r="R29" s="91">
        <v>0</v>
      </c>
      <c r="S29" s="92"/>
    </row>
    <row r="30" spans="1:19" s="108" customFormat="1" ht="19.5" customHeight="1">
      <c r="A30" s="95"/>
      <c r="B30" s="96"/>
      <c r="C30" s="97" t="s">
        <v>98</v>
      </c>
      <c r="D30" s="98"/>
      <c r="E30" s="98"/>
      <c r="F30" s="98"/>
      <c r="G30" s="98"/>
      <c r="H30" s="98"/>
      <c r="I30" s="98"/>
      <c r="J30" s="98"/>
      <c r="K30" s="98"/>
      <c r="L30" s="64" t="s">
        <v>99</v>
      </c>
      <c r="M30" s="99"/>
      <c r="N30" s="67" t="s">
        <v>100</v>
      </c>
      <c r="O30" s="100"/>
      <c r="P30" s="100"/>
      <c r="Q30" s="100"/>
      <c r="R30" s="101">
        <f>R28+E28</f>
        <v>0</v>
      </c>
      <c r="S30" s="102"/>
    </row>
    <row r="31" spans="1:19" s="108" customFormat="1" ht="14.2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03"/>
      <c r="M31" s="104" t="s">
        <v>101</v>
      </c>
      <c r="N31" s="105"/>
      <c r="O31" s="106" t="s">
        <v>29</v>
      </c>
      <c r="P31" s="105"/>
      <c r="Q31" s="106" t="s">
        <v>102</v>
      </c>
      <c r="R31" s="106" t="s">
        <v>103</v>
      </c>
      <c r="S31" s="107"/>
    </row>
    <row r="32" spans="1:19" s="108" customFormat="1" ht="12.75" customHeight="1">
      <c r="A32" s="135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6"/>
      <c r="M32" s="137" t="s">
        <v>104</v>
      </c>
      <c r="N32" s="138"/>
      <c r="O32" s="139">
        <v>15</v>
      </c>
      <c r="P32" s="185">
        <v>0</v>
      </c>
      <c r="Q32" s="185"/>
      <c r="R32" s="140">
        <v>0</v>
      </c>
      <c r="S32" s="141"/>
    </row>
    <row r="33" spans="1:19" s="108" customFormat="1" ht="12.7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6"/>
      <c r="M33" s="142" t="s">
        <v>105</v>
      </c>
      <c r="N33" s="143"/>
      <c r="O33" s="144">
        <v>21</v>
      </c>
      <c r="P33" s="167">
        <f>R30</f>
        <v>0</v>
      </c>
      <c r="Q33" s="167"/>
      <c r="R33" s="145">
        <f>R34-P33</f>
        <v>0</v>
      </c>
      <c r="S33" s="146"/>
    </row>
    <row r="34" spans="1:19" s="108" customFormat="1" ht="19.5" customHeight="1">
      <c r="A34" s="135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7"/>
      <c r="M34" s="148" t="s">
        <v>106</v>
      </c>
      <c r="N34" s="149"/>
      <c r="O34" s="150"/>
      <c r="P34" s="149"/>
      <c r="Q34" s="151"/>
      <c r="R34" s="152">
        <f>P33*1.21</f>
        <v>0</v>
      </c>
      <c r="S34" s="153"/>
    </row>
    <row r="35" spans="1:19" s="108" customFormat="1" ht="19.5" customHeight="1">
      <c r="A35" s="135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64" t="s">
        <v>107</v>
      </c>
      <c r="M35" s="154"/>
      <c r="N35" s="66" t="s">
        <v>108</v>
      </c>
      <c r="O35" s="155"/>
      <c r="P35" s="154"/>
      <c r="Q35" s="154"/>
      <c r="R35" s="154"/>
      <c r="S35" s="156"/>
    </row>
    <row r="36" spans="1:19" s="108" customFormat="1" ht="14.25" customHeight="1">
      <c r="A36" s="135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03"/>
      <c r="M36" s="157" t="s">
        <v>109</v>
      </c>
      <c r="N36" s="98"/>
      <c r="O36" s="98"/>
      <c r="P36" s="98"/>
      <c r="Q36" s="98"/>
      <c r="R36" s="158">
        <v>0</v>
      </c>
      <c r="S36" s="159"/>
    </row>
    <row r="37" spans="1:19" s="108" customFormat="1" ht="14.25" customHeight="1">
      <c r="A37" s="135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03"/>
      <c r="M37" s="157" t="s">
        <v>110</v>
      </c>
      <c r="N37" s="98"/>
      <c r="O37" s="98"/>
      <c r="P37" s="98"/>
      <c r="Q37" s="98"/>
      <c r="R37" s="158">
        <v>0</v>
      </c>
      <c r="S37" s="159"/>
    </row>
    <row r="38" spans="1:19" s="108" customFormat="1" ht="14.25" customHeight="1" thickBo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 t="s">
        <v>111</v>
      </c>
      <c r="N38" s="164"/>
      <c r="O38" s="164"/>
      <c r="P38" s="164"/>
      <c r="Q38" s="164"/>
      <c r="R38" s="165">
        <v>0</v>
      </c>
      <c r="S38" s="166"/>
    </row>
  </sheetData>
  <sheetProtection password="EA73" sheet="1" objects="1" scenarios="1"/>
  <mergeCells count="26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  <mergeCell ref="E26:E27"/>
    <mergeCell ref="E24:E25"/>
    <mergeCell ref="E22:E23"/>
    <mergeCell ref="B22:D23"/>
    <mergeCell ref="B26:D27"/>
    <mergeCell ref="B24:D25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G38" sqref="G15:G38"/>
    </sheetView>
  </sheetViews>
  <sheetFormatPr defaultColWidth="10.5" defaultRowHeight="12" customHeight="1"/>
  <cols>
    <col min="1" max="1" width="7.5" style="129" customWidth="1"/>
    <col min="2" max="2" width="8.83203125" style="130" customWidth="1"/>
    <col min="3" max="3" width="11.33203125" style="130" customWidth="1"/>
    <col min="4" max="4" width="57.66015625" style="130" customWidth="1"/>
    <col min="5" max="5" width="5.5" style="130" customWidth="1"/>
    <col min="6" max="6" width="11.16015625" style="131" customWidth="1"/>
    <col min="7" max="7" width="13.33203125" style="132" customWidth="1"/>
    <col min="8" max="8" width="17.83203125" style="132" customWidth="1"/>
    <col min="9" max="16384" width="10.5" style="133" customWidth="1"/>
  </cols>
  <sheetData>
    <row r="1" spans="1:8" s="108" customFormat="1" ht="27.75" customHeight="1">
      <c r="A1" s="207" t="s">
        <v>0</v>
      </c>
      <c r="B1" s="207"/>
      <c r="C1" s="207"/>
      <c r="D1" s="207"/>
      <c r="E1" s="207"/>
      <c r="F1" s="207"/>
      <c r="G1" s="207"/>
      <c r="H1" s="207"/>
    </row>
    <row r="2" spans="1:8" s="108" customFormat="1" ht="12.75" customHeight="1">
      <c r="A2" s="1" t="s">
        <v>115</v>
      </c>
      <c r="B2" s="1"/>
      <c r="C2" s="1"/>
      <c r="D2" s="1"/>
      <c r="E2" s="1"/>
      <c r="F2" s="1"/>
      <c r="G2" s="1"/>
      <c r="H2" s="1"/>
    </row>
    <row r="3" spans="1:8" s="108" customFormat="1" ht="12.75" customHeight="1">
      <c r="A3" s="1" t="s">
        <v>116</v>
      </c>
      <c r="B3" s="1"/>
      <c r="C3" s="1"/>
      <c r="D3" s="1"/>
      <c r="E3" s="1"/>
      <c r="F3" s="1"/>
      <c r="G3" s="1"/>
      <c r="H3" s="1"/>
    </row>
    <row r="4" spans="1:8" s="108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08" customFormat="1" ht="6.75" customHeight="1">
      <c r="A5" s="3"/>
      <c r="B5" s="3"/>
      <c r="C5" s="3"/>
      <c r="D5" s="3"/>
      <c r="E5" s="3"/>
      <c r="F5" s="3"/>
      <c r="G5" s="4"/>
      <c r="H5" s="4"/>
    </row>
    <row r="6" spans="1:8" s="108" customFormat="1" ht="12.75" customHeight="1">
      <c r="A6" s="5" t="s">
        <v>112</v>
      </c>
      <c r="B6" s="6"/>
      <c r="C6" s="208" t="s">
        <v>113</v>
      </c>
      <c r="D6" s="208"/>
      <c r="E6" s="6"/>
      <c r="F6" s="7"/>
      <c r="G6" s="8"/>
      <c r="H6" s="8"/>
    </row>
    <row r="7" spans="1:8" s="108" customFormat="1" ht="12.75" customHeight="1">
      <c r="A7" s="5" t="s">
        <v>1</v>
      </c>
      <c r="B7" s="6"/>
      <c r="C7" s="209"/>
      <c r="D7" s="209"/>
      <c r="E7" s="6"/>
      <c r="F7" s="7"/>
      <c r="G7" s="8"/>
      <c r="H7" s="5"/>
    </row>
    <row r="8" spans="1:8" s="108" customFormat="1" ht="12.75" customHeight="1">
      <c r="A8" s="5"/>
      <c r="B8" s="6"/>
      <c r="C8" s="6"/>
      <c r="D8" s="6"/>
      <c r="E8" s="6"/>
      <c r="F8" s="7"/>
      <c r="G8" s="8"/>
      <c r="H8" s="5" t="s">
        <v>114</v>
      </c>
    </row>
    <row r="9" spans="1:8" s="108" customFormat="1" ht="6.75" customHeight="1">
      <c r="A9" s="4"/>
      <c r="B9" s="4"/>
      <c r="C9" s="4"/>
      <c r="D9" s="4"/>
      <c r="E9" s="4"/>
      <c r="F9" s="4"/>
      <c r="G9" s="4"/>
      <c r="H9" s="4"/>
    </row>
    <row r="10" spans="1:8" s="108" customFormat="1" ht="24.75" customHeight="1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</row>
    <row r="11" spans="1:8" s="108" customFormat="1" ht="12.75" customHeight="1" hidden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19</v>
      </c>
    </row>
    <row r="12" spans="1:8" s="108" customFormat="1" ht="6" customHeight="1">
      <c r="A12" s="4"/>
      <c r="B12" s="4"/>
      <c r="C12" s="4"/>
      <c r="D12" s="4"/>
      <c r="E12" s="4"/>
      <c r="F12" s="4"/>
      <c r="G12" s="4"/>
      <c r="H12" s="4"/>
    </row>
    <row r="13" spans="1:8" s="108" customFormat="1" ht="30.75" customHeight="1">
      <c r="A13" s="109"/>
      <c r="B13" s="110"/>
      <c r="C13" s="110" t="s">
        <v>22</v>
      </c>
      <c r="D13" s="110" t="s">
        <v>23</v>
      </c>
      <c r="E13" s="110"/>
      <c r="F13" s="111"/>
      <c r="G13" s="112"/>
      <c r="H13" s="112">
        <f>H14+H24</f>
        <v>0</v>
      </c>
    </row>
    <row r="14" spans="1:8" s="108" customFormat="1" ht="28.5" customHeight="1">
      <c r="A14" s="113"/>
      <c r="B14" s="114"/>
      <c r="C14" s="114">
        <v>1</v>
      </c>
      <c r="D14" s="114" t="s">
        <v>119</v>
      </c>
      <c r="E14" s="114"/>
      <c r="F14" s="115"/>
      <c r="G14" s="116"/>
      <c r="H14" s="116">
        <f>SUM(H15:H22)</f>
        <v>0</v>
      </c>
    </row>
    <row r="15" spans="1:8" s="108" customFormat="1" ht="24" customHeight="1">
      <c r="A15" s="117">
        <v>1</v>
      </c>
      <c r="B15" s="118" t="s">
        <v>24</v>
      </c>
      <c r="C15" s="118" t="s">
        <v>120</v>
      </c>
      <c r="D15" s="118" t="s">
        <v>124</v>
      </c>
      <c r="E15" s="118" t="s">
        <v>126</v>
      </c>
      <c r="F15" s="119">
        <v>5.04</v>
      </c>
      <c r="G15" s="134"/>
      <c r="H15" s="120">
        <f>G15*F15</f>
        <v>0</v>
      </c>
    </row>
    <row r="16" spans="1:8" s="108" customFormat="1" ht="13.5" customHeight="1">
      <c r="A16" s="121"/>
      <c r="B16" s="122"/>
      <c r="C16" s="122"/>
      <c r="D16" s="122" t="s">
        <v>125</v>
      </c>
      <c r="E16" s="122"/>
      <c r="F16" s="123">
        <v>5.04</v>
      </c>
      <c r="G16" s="124"/>
      <c r="H16" s="124"/>
    </row>
    <row r="17" spans="1:8" s="108" customFormat="1" ht="24" customHeight="1">
      <c r="A17" s="117">
        <v>2</v>
      </c>
      <c r="B17" s="118" t="s">
        <v>24</v>
      </c>
      <c r="C17" s="118" t="s">
        <v>121</v>
      </c>
      <c r="D17" s="118" t="s">
        <v>127</v>
      </c>
      <c r="E17" s="118" t="s">
        <v>25</v>
      </c>
      <c r="F17" s="119">
        <v>8.4</v>
      </c>
      <c r="G17" s="134"/>
      <c r="H17" s="120">
        <f>G17*F17</f>
        <v>0</v>
      </c>
    </row>
    <row r="18" spans="1:8" s="108" customFormat="1" ht="13.5" customHeight="1">
      <c r="A18" s="121"/>
      <c r="B18" s="122"/>
      <c r="C18" s="122"/>
      <c r="D18" s="122" t="s">
        <v>128</v>
      </c>
      <c r="E18" s="122"/>
      <c r="F18" s="123"/>
      <c r="G18" s="124"/>
      <c r="H18" s="124"/>
    </row>
    <row r="19" spans="1:8" s="108" customFormat="1" ht="24" customHeight="1">
      <c r="A19" s="117">
        <v>3</v>
      </c>
      <c r="B19" s="118" t="s">
        <v>24</v>
      </c>
      <c r="C19" s="118" t="s">
        <v>122</v>
      </c>
      <c r="D19" s="118" t="s">
        <v>130</v>
      </c>
      <c r="E19" s="118" t="s">
        <v>126</v>
      </c>
      <c r="F19" s="119">
        <v>5.04</v>
      </c>
      <c r="G19" s="134"/>
      <c r="H19" s="120">
        <f>G19*F19</f>
        <v>0</v>
      </c>
    </row>
    <row r="20" spans="1:8" s="108" customFormat="1" ht="24" customHeight="1">
      <c r="A20" s="117">
        <v>4</v>
      </c>
      <c r="B20" s="118" t="s">
        <v>24</v>
      </c>
      <c r="C20" s="118" t="s">
        <v>123</v>
      </c>
      <c r="D20" s="118" t="s">
        <v>129</v>
      </c>
      <c r="E20" s="118" t="s">
        <v>126</v>
      </c>
      <c r="F20" s="119">
        <v>1.678</v>
      </c>
      <c r="G20" s="134"/>
      <c r="H20" s="120">
        <f>G20*F20</f>
        <v>0</v>
      </c>
    </row>
    <row r="21" spans="1:8" s="108" customFormat="1" ht="13.5" customHeight="1">
      <c r="A21" s="121"/>
      <c r="B21" s="122"/>
      <c r="C21" s="122"/>
      <c r="D21" s="122" t="s">
        <v>131</v>
      </c>
      <c r="E21" s="122"/>
      <c r="F21" s="123">
        <v>1.678</v>
      </c>
      <c r="G21" s="124"/>
      <c r="H21" s="124"/>
    </row>
    <row r="22" spans="1:8" s="108" customFormat="1" ht="24" customHeight="1">
      <c r="A22" s="117">
        <v>5</v>
      </c>
      <c r="B22" s="118" t="s">
        <v>24</v>
      </c>
      <c r="C22" s="118">
        <v>174101101</v>
      </c>
      <c r="D22" s="118" t="s">
        <v>132</v>
      </c>
      <c r="E22" s="118" t="s">
        <v>126</v>
      </c>
      <c r="F22" s="119">
        <v>3.357</v>
      </c>
      <c r="G22" s="134"/>
      <c r="H22" s="120">
        <f>G22*F22</f>
        <v>0</v>
      </c>
    </row>
    <row r="23" spans="1:8" s="108" customFormat="1" ht="13.5" customHeight="1">
      <c r="A23" s="121"/>
      <c r="B23" s="122"/>
      <c r="C23" s="122"/>
      <c r="D23" s="122" t="s">
        <v>133</v>
      </c>
      <c r="E23" s="122"/>
      <c r="F23" s="123">
        <v>3.357</v>
      </c>
      <c r="G23" s="124"/>
      <c r="H23" s="124"/>
    </row>
    <row r="24" spans="1:8" s="108" customFormat="1" ht="28.5" customHeight="1">
      <c r="A24" s="113"/>
      <c r="B24" s="114"/>
      <c r="C24" s="114">
        <v>5</v>
      </c>
      <c r="D24" s="114" t="s">
        <v>134</v>
      </c>
      <c r="E24" s="114"/>
      <c r="F24" s="115"/>
      <c r="G24" s="116"/>
      <c r="H24" s="116">
        <f>SUM(H25:H25)</f>
        <v>0</v>
      </c>
    </row>
    <row r="25" spans="1:8" s="108" customFormat="1" ht="24" customHeight="1">
      <c r="A25" s="117">
        <v>6</v>
      </c>
      <c r="B25" s="118" t="s">
        <v>24</v>
      </c>
      <c r="C25" s="118">
        <v>591211111</v>
      </c>
      <c r="D25" s="118" t="s">
        <v>135</v>
      </c>
      <c r="E25" s="118" t="s">
        <v>25</v>
      </c>
      <c r="F25" s="119">
        <v>6</v>
      </c>
      <c r="G25" s="134"/>
      <c r="H25" s="120">
        <f>G25*F25</f>
        <v>0</v>
      </c>
    </row>
    <row r="26" spans="1:8" s="108" customFormat="1" ht="13.5" customHeight="1">
      <c r="A26" s="121"/>
      <c r="B26" s="122"/>
      <c r="C26" s="122"/>
      <c r="D26" s="122" t="s">
        <v>136</v>
      </c>
      <c r="E26" s="122"/>
      <c r="F26" s="123">
        <v>6</v>
      </c>
      <c r="G26" s="124"/>
      <c r="H26" s="124"/>
    </row>
    <row r="27" spans="1:8" s="108" customFormat="1" ht="30.75" customHeight="1">
      <c r="A27" s="109"/>
      <c r="B27" s="110"/>
      <c r="C27" s="110" t="s">
        <v>26</v>
      </c>
      <c r="D27" s="110" t="s">
        <v>27</v>
      </c>
      <c r="E27" s="110"/>
      <c r="F27" s="111"/>
      <c r="G27" s="112"/>
      <c r="H27" s="112">
        <f>H28</f>
        <v>0</v>
      </c>
    </row>
    <row r="28" spans="1:8" s="108" customFormat="1" ht="28.5" customHeight="1">
      <c r="A28" s="113"/>
      <c r="B28" s="114"/>
      <c r="C28" s="114">
        <v>711</v>
      </c>
      <c r="D28" s="114" t="s">
        <v>137</v>
      </c>
      <c r="E28" s="114"/>
      <c r="F28" s="115"/>
      <c r="G28" s="116"/>
      <c r="H28" s="116">
        <f>SUM(H29:H34)</f>
        <v>0</v>
      </c>
    </row>
    <row r="29" spans="1:8" s="108" customFormat="1" ht="24" customHeight="1">
      <c r="A29" s="117">
        <v>7</v>
      </c>
      <c r="B29" s="118" t="s">
        <v>24</v>
      </c>
      <c r="C29" s="118" t="s">
        <v>138</v>
      </c>
      <c r="D29" s="118" t="s">
        <v>139</v>
      </c>
      <c r="E29" s="118" t="s">
        <v>28</v>
      </c>
      <c r="F29" s="119">
        <v>8.4</v>
      </c>
      <c r="G29" s="134"/>
      <c r="H29" s="120">
        <f>G29*F29</f>
        <v>0</v>
      </c>
    </row>
    <row r="30" spans="1:8" s="108" customFormat="1" ht="39" customHeight="1">
      <c r="A30" s="121"/>
      <c r="B30" s="122"/>
      <c r="C30" s="122"/>
      <c r="D30" s="122" t="s">
        <v>140</v>
      </c>
      <c r="E30" s="122"/>
      <c r="F30" s="123"/>
      <c r="G30" s="124"/>
      <c r="H30" s="124"/>
    </row>
    <row r="31" spans="1:8" s="108" customFormat="1" ht="13.5" customHeight="1">
      <c r="A31" s="121"/>
      <c r="B31" s="122"/>
      <c r="C31" s="122"/>
      <c r="D31" s="122" t="s">
        <v>128</v>
      </c>
      <c r="E31" s="122"/>
      <c r="F31" s="123">
        <v>8.4</v>
      </c>
      <c r="G31" s="124"/>
      <c r="H31" s="124"/>
    </row>
    <row r="32" spans="1:8" s="108" customFormat="1" ht="24" customHeight="1">
      <c r="A32" s="117">
        <v>8</v>
      </c>
      <c r="B32" s="118" t="s">
        <v>24</v>
      </c>
      <c r="C32" s="118" t="s">
        <v>141</v>
      </c>
      <c r="D32" s="118" t="s">
        <v>143</v>
      </c>
      <c r="E32" s="118" t="s">
        <v>144</v>
      </c>
      <c r="F32" s="119">
        <v>2</v>
      </c>
      <c r="G32" s="134"/>
      <c r="H32" s="120">
        <f>G32*F32</f>
        <v>0</v>
      </c>
    </row>
    <row r="33" spans="1:8" s="108" customFormat="1" ht="57" customHeight="1">
      <c r="A33" s="121"/>
      <c r="B33" s="122"/>
      <c r="C33" s="122"/>
      <c r="D33" s="122" t="s">
        <v>145</v>
      </c>
      <c r="E33" s="122"/>
      <c r="F33" s="123"/>
      <c r="G33" s="124"/>
      <c r="H33" s="124"/>
    </row>
    <row r="34" spans="1:8" s="108" customFormat="1" ht="24" customHeight="1">
      <c r="A34" s="117">
        <v>9</v>
      </c>
      <c r="B34" s="118" t="s">
        <v>24</v>
      </c>
      <c r="C34" s="118">
        <v>998711201</v>
      </c>
      <c r="D34" s="118" t="s">
        <v>142</v>
      </c>
      <c r="E34" s="118" t="s">
        <v>29</v>
      </c>
      <c r="F34" s="119">
        <v>142.4</v>
      </c>
      <c r="G34" s="134"/>
      <c r="H34" s="120">
        <f>G34*F34</f>
        <v>0</v>
      </c>
    </row>
    <row r="35" spans="1:8" s="108" customFormat="1" ht="30.75" customHeight="1">
      <c r="A35" s="109"/>
      <c r="B35" s="110"/>
      <c r="C35" s="110" t="s">
        <v>30</v>
      </c>
      <c r="D35" s="110" t="s">
        <v>31</v>
      </c>
      <c r="E35" s="110"/>
      <c r="F35" s="111"/>
      <c r="G35" s="112"/>
      <c r="H35" s="112">
        <f>H36</f>
        <v>0</v>
      </c>
    </row>
    <row r="36" spans="1:8" s="108" customFormat="1" ht="28.5" customHeight="1">
      <c r="A36" s="113"/>
      <c r="B36" s="114"/>
      <c r="C36" s="114" t="s">
        <v>32</v>
      </c>
      <c r="D36" s="114" t="s">
        <v>33</v>
      </c>
      <c r="E36" s="114"/>
      <c r="F36" s="115"/>
      <c r="G36" s="116"/>
      <c r="H36" s="116">
        <f>SUM(H37:H38)</f>
        <v>0</v>
      </c>
    </row>
    <row r="37" spans="1:8" s="108" customFormat="1" ht="13.5" customHeight="1">
      <c r="A37" s="117">
        <v>10</v>
      </c>
      <c r="B37" s="118" t="s">
        <v>34</v>
      </c>
      <c r="C37" s="118" t="s">
        <v>35</v>
      </c>
      <c r="D37" s="118" t="s">
        <v>33</v>
      </c>
      <c r="E37" s="118" t="s">
        <v>29</v>
      </c>
      <c r="F37" s="119">
        <v>241</v>
      </c>
      <c r="G37" s="134"/>
      <c r="H37" s="120">
        <f>F37*G37</f>
        <v>0</v>
      </c>
    </row>
    <row r="38" spans="1:8" s="108" customFormat="1" ht="13.5" customHeight="1">
      <c r="A38" s="117">
        <v>11</v>
      </c>
      <c r="B38" s="118" t="s">
        <v>34</v>
      </c>
      <c r="C38" s="118" t="s">
        <v>36</v>
      </c>
      <c r="D38" s="118" t="s">
        <v>37</v>
      </c>
      <c r="E38" s="118" t="s">
        <v>29</v>
      </c>
      <c r="F38" s="119">
        <v>241</v>
      </c>
      <c r="G38" s="134"/>
      <c r="H38" s="120">
        <f>G38*F38</f>
        <v>0</v>
      </c>
    </row>
    <row r="39" spans="1:8" s="108" customFormat="1" ht="30.75" customHeight="1">
      <c r="A39" s="125"/>
      <c r="B39" s="126"/>
      <c r="C39" s="126"/>
      <c r="D39" s="126" t="s">
        <v>38</v>
      </c>
      <c r="E39" s="126"/>
      <c r="F39" s="127"/>
      <c r="G39" s="128"/>
      <c r="H39" s="128">
        <f>H35+H27+H13</f>
        <v>0</v>
      </c>
    </row>
  </sheetData>
  <sheetProtection password="EA73" sheet="1" objects="1" scenarios="1"/>
  <mergeCells count="3">
    <mergeCell ref="A1:H1"/>
    <mergeCell ref="C6:D6"/>
    <mergeCell ref="C7:D7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Monika Bc.</dc:creator>
  <cp:keywords/>
  <dc:description/>
  <cp:lastModifiedBy>Nováková Monika Bc.</cp:lastModifiedBy>
  <dcterms:created xsi:type="dcterms:W3CDTF">2019-03-07T08:13:05Z</dcterms:created>
  <dcterms:modified xsi:type="dcterms:W3CDTF">2019-03-07T08:30:43Z</dcterms:modified>
  <cp:category/>
  <cp:version/>
  <cp:contentType/>
  <cp:contentStatus/>
</cp:coreProperties>
</file>