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arda\Desktop\Nové rozpočty do EZAK\"/>
    </mc:Choice>
  </mc:AlternateContent>
  <xr:revisionPtr revIDLastSave="0" documentId="13_ncr:1_{08F81293-8536-479D-9B15-54DB34FF25D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O 101" sheetId="4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" i="4" l="1"/>
  <c r="L56" i="4"/>
  <c r="L54" i="4"/>
  <c r="L51" i="4"/>
  <c r="L49" i="4"/>
  <c r="L47" i="4"/>
  <c r="L45" i="4"/>
  <c r="L43" i="4"/>
  <c r="L41" i="4"/>
  <c r="L39" i="4"/>
  <c r="L37" i="4"/>
  <c r="L34" i="4"/>
  <c r="L32" i="4"/>
  <c r="L30" i="4"/>
  <c r="L28" i="4"/>
  <c r="L23" i="4"/>
  <c r="L21" i="4"/>
  <c r="L19" i="4"/>
  <c r="L17" i="4"/>
  <c r="L14" i="4"/>
  <c r="K61" i="4" s="1"/>
  <c r="K64" i="4" s="1"/>
  <c r="L12" i="4"/>
  <c r="L11" i="4"/>
  <c r="L9" i="4"/>
  <c r="F66" i="4" l="1"/>
  <c r="K66" i="4" s="1"/>
</calcChain>
</file>

<file path=xl/sharedStrings.xml><?xml version="1.0" encoding="utf-8"?>
<sst xmlns="http://schemas.openxmlformats.org/spreadsheetml/2006/main" count="139" uniqueCount="118">
  <si>
    <t xml:space="preserve">                                        </t>
  </si>
  <si>
    <t>VÝKAZ VÝMĚR
 (položkový rozpis)</t>
  </si>
  <si>
    <t>Tišteno dne:</t>
  </si>
  <si>
    <t>Databáze:</t>
  </si>
  <si>
    <t>Nabídka číslo:</t>
  </si>
  <si>
    <t xml:space="preserve">                                                  </t>
  </si>
  <si>
    <t xml:space="preserve">  Stavba:                                       OPRAVA MK U Č. P. 27 MALÝ PĚČÍN                                                                     </t>
  </si>
  <si>
    <t>Investor:</t>
  </si>
  <si>
    <t xml:space="preserve">   SO 101  OPRAVA MK U Č. P. 27                                                                                </t>
  </si>
  <si>
    <t>Položka</t>
  </si>
  <si>
    <t>Text</t>
  </si>
  <si>
    <t>Množství</t>
  </si>
  <si>
    <t>m.j.</t>
  </si>
  <si>
    <t>Cena</t>
  </si>
  <si>
    <t>Celkem</t>
  </si>
  <si>
    <t>012444000</t>
  </si>
  <si>
    <t xml:space="preserve">Geodetické měření skutečného provedení stavby                                                       </t>
  </si>
  <si>
    <t xml:space="preserve">kpl  </t>
  </si>
  <si>
    <t>_74K0KDOWS</t>
  </si>
  <si>
    <t>030001000</t>
  </si>
  <si>
    <t xml:space="preserve">Zařízení staveniště                                                                                 </t>
  </si>
  <si>
    <t>_74K0KNXXO</t>
  </si>
  <si>
    <t>043114000</t>
  </si>
  <si>
    <t xml:space="preserve">Zkoušky tlakové                                                                                     </t>
  </si>
  <si>
    <t xml:space="preserve">kus  </t>
  </si>
  <si>
    <t>_74K0KJHC4</t>
  </si>
  <si>
    <t>113107221</t>
  </si>
  <si>
    <t xml:space="preserve">Odstranění podkladu z kameniva drceného tl do 100 mm strojně pl přes 200 m2                         </t>
  </si>
  <si>
    <t xml:space="preserve">m2   </t>
  </si>
  <si>
    <t>_74K0JTXZ7</t>
  </si>
  <si>
    <t xml:space="preserve">Prostor pro doplnění štěrkodrtě 155                                                                 </t>
  </si>
  <si>
    <t xml:space="preserve">Lokální sanace v křižovatce 50                                                                      </t>
  </si>
  <si>
    <t>113108442</t>
  </si>
  <si>
    <t xml:space="preserve">Rozrytí krytu z kameniva bez zhutnění s živičným pojivem                                            </t>
  </si>
  <si>
    <t>_74Z1D81OV</t>
  </si>
  <si>
    <t xml:space="preserve">Rozrytí krytu v křižovatce 345                                                                      </t>
  </si>
  <si>
    <t>113154513</t>
  </si>
  <si>
    <t xml:space="preserve">Frézování živičného krytu tl 50 mm pruh š do 0,5 m pl do 500 m2                                     </t>
  </si>
  <si>
    <t>_74Z1CZ51B</t>
  </si>
  <si>
    <t xml:space="preserve">Frézování na ZÚ 258                                                                                 </t>
  </si>
  <si>
    <t>122251103</t>
  </si>
  <si>
    <t xml:space="preserve">Odkopávky a prokopávky nezapažené v hornině třídy těžitelnosti I skupiny 3 objem do 100 m3 strojně  </t>
  </si>
  <si>
    <t xml:space="preserve">m3   </t>
  </si>
  <si>
    <t>_74K0JXKMM</t>
  </si>
  <si>
    <t xml:space="preserve">Případné sanace 50*0,3                                                                              </t>
  </si>
  <si>
    <t>162751117</t>
  </si>
  <si>
    <t xml:space="preserve">Vodorovné přemístění přes 9 000 do 10000 m výkopku/sypaniny z horniny třídy těžitelnosti I          </t>
  </si>
  <si>
    <t>_74K0L5C4A</t>
  </si>
  <si>
    <t>Odvoz na skládku</t>
  </si>
  <si>
    <t xml:space="preserve">krajnice 76*0,5*0,1                                                                                 </t>
  </si>
  <si>
    <t xml:space="preserve">odkop 50*0,3                                                                                        </t>
  </si>
  <si>
    <t xml:space="preserve">nános u obrub 70*0,3*0,1*2                                                                          </t>
  </si>
  <si>
    <t>167151111</t>
  </si>
  <si>
    <t xml:space="preserve">Nakládání výkopku z hornin třídy těžitelnosti I, skupiny 1 až 3 přes 100 m3                         </t>
  </si>
  <si>
    <t>_74K0JE3KO</t>
  </si>
  <si>
    <t>171201231</t>
  </si>
  <si>
    <t xml:space="preserve">Poplatek za uložení zeminy a kamení na recyklační skládce (skládkovné) kód odpadu 17 05 04          </t>
  </si>
  <si>
    <t xml:space="preserve">t    </t>
  </si>
  <si>
    <t>_74K0JE3KR</t>
  </si>
  <si>
    <t xml:space="preserve">23*1,8                                                                                              </t>
  </si>
  <si>
    <t>171251201</t>
  </si>
  <si>
    <t xml:space="preserve">Uložení sypaniny na skládky nebo meziskládky                                                        </t>
  </si>
  <si>
    <t>_74K0JE3KP</t>
  </si>
  <si>
    <t>564851111</t>
  </si>
  <si>
    <t xml:space="preserve">Podklad ze štěrkodrtě ŠD plochy přes 100 m2 tl 150 mm                                               </t>
  </si>
  <si>
    <t>_74K0JZWAD</t>
  </si>
  <si>
    <t xml:space="preserve">doplnění krytu 155                                                                                  </t>
  </si>
  <si>
    <t xml:space="preserve">sanace 50*2vrstvy                                                                                   </t>
  </si>
  <si>
    <t>569831111</t>
  </si>
  <si>
    <t xml:space="preserve">Zpevnění krajnic štěrkodrtí tl 100 mm                                                               </t>
  </si>
  <si>
    <t>_74K0JE3KW</t>
  </si>
  <si>
    <t xml:space="preserve">76*0,5*2                                                                                            </t>
  </si>
  <si>
    <t>572141112</t>
  </si>
  <si>
    <t xml:space="preserve">Vyrovnání povrchu dosavadních krytů asfaltovým betonem ACO (AB) tl přes 40 do 60 mm                 </t>
  </si>
  <si>
    <t>_74K0JE3KI</t>
  </si>
  <si>
    <t xml:space="preserve">758*1,05                                                                                            </t>
  </si>
  <si>
    <t>573231109</t>
  </si>
  <si>
    <t xml:space="preserve">Postřik živičný spojovací ze silniční emulze v množství 0,60 kg/m2                                  </t>
  </si>
  <si>
    <t>_74K0L54AU</t>
  </si>
  <si>
    <t>577144121</t>
  </si>
  <si>
    <t xml:space="preserve">Asfaltový beton vrstva obrusná ACO 11+ (ABS) tř. I tl 50 mm š přes 3 m z nemodifikovaného asfaltu   </t>
  </si>
  <si>
    <t>_74K0JE3KJ</t>
  </si>
  <si>
    <t>919121211</t>
  </si>
  <si>
    <t xml:space="preserve">Těsnění spár zálivkou za studena pro komůrky š 10 mm hl 15 mm bez těsnicího profilu                 </t>
  </si>
  <si>
    <t xml:space="preserve">m    </t>
  </si>
  <si>
    <t>_74K0JE3KU</t>
  </si>
  <si>
    <t>919731122</t>
  </si>
  <si>
    <t xml:space="preserve">Zarovnání styčné plochy podkladu nebo krytu živičného tl přes 50 do 100 mm                          </t>
  </si>
  <si>
    <t>_74K0JE3KT</t>
  </si>
  <si>
    <t>919735112</t>
  </si>
  <si>
    <t xml:space="preserve">Řezání stávajícího živičného krytu hl přes 50 do 100 mm                                             </t>
  </si>
  <si>
    <t>_74K0JE3KS</t>
  </si>
  <si>
    <t>938909611</t>
  </si>
  <si>
    <t xml:space="preserve">Odstranění nánosu na krajnicích tl do 100 mm                                                        </t>
  </si>
  <si>
    <t>_74K0JE3KV</t>
  </si>
  <si>
    <t xml:space="preserve">76*0,5                                                                                              </t>
  </si>
  <si>
    <t>997002519</t>
  </si>
  <si>
    <t xml:space="preserve">Příplatek ZKD 1 km přemístění suti a vybouraných hmot                                               </t>
  </si>
  <si>
    <t>_74K0JE3KM</t>
  </si>
  <si>
    <t xml:space="preserve">30,96*10                                                                                            </t>
  </si>
  <si>
    <t>997013501</t>
  </si>
  <si>
    <t xml:space="preserve">Odvoz suti a vybouraných hmot na skládku nebo meziskládku do 1 km se složením                       </t>
  </si>
  <si>
    <t>_74K0JE3KK</t>
  </si>
  <si>
    <t xml:space="preserve">recyklát 258*0,05*2,4                                                                               </t>
  </si>
  <si>
    <t xml:space="preserve">zbytek stržených materiálů z vozovky se použije na reprofilaci nivelety                             </t>
  </si>
  <si>
    <t>998225111</t>
  </si>
  <si>
    <t xml:space="preserve">Přesun hmot pro pozemní komunikace s krytem z kamene, monolitickým betonovým nebo živičným          </t>
  </si>
  <si>
    <t>_74K0JE3KL</t>
  </si>
  <si>
    <t xml:space="preserve">328,52                                                                                              </t>
  </si>
  <si>
    <t>Odbytová cena bez DPH:</t>
  </si>
  <si>
    <t>STAVBA CELKEM</t>
  </si>
  <si>
    <t>Sazba DPH</t>
  </si>
  <si>
    <t>DPH celkem</t>
  </si>
  <si>
    <t>Odbytová cena s DPH:</t>
  </si>
  <si>
    <t>Nabídku zpracoval:</t>
  </si>
  <si>
    <t xml:space="preserve">                              </t>
  </si>
  <si>
    <t>Předáno dne:</t>
  </si>
  <si>
    <t xml:space="preserve">  .  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</si>
</sst>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5" fillId="3" borderId="0" xfId="0" applyFont="1" applyFill="1"/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/>
    <xf numFmtId="4" fontId="3" fillId="0" borderId="0" xfId="0" applyNumberFormat="1" applyFont="1"/>
    <xf numFmtId="164" fontId="9" fillId="0" borderId="0" xfId="0" applyNumberFormat="1" applyFont="1"/>
    <xf numFmtId="0" fontId="2" fillId="4" borderId="0" xfId="0" applyFont="1" applyFill="1"/>
    <xf numFmtId="0" fontId="0" fillId="4" borderId="0" xfId="0" applyFill="1"/>
    <xf numFmtId="0" fontId="2" fillId="0" borderId="0" xfId="0" applyFont="1"/>
    <xf numFmtId="0" fontId="0" fillId="0" borderId="0" xfId="0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5" fillId="3" borderId="0" xfId="0" applyFont="1" applyFill="1"/>
    <xf numFmtId="0" fontId="1" fillId="3" borderId="0" xfId="0" applyFont="1" applyFill="1"/>
    <xf numFmtId="0" fontId="5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4" fontId="5" fillId="3" borderId="0" xfId="0" applyNumberFormat="1" applyFont="1" applyFill="1" applyAlignment="1">
      <alignment horizontal="right"/>
    </xf>
    <xf numFmtId="4" fontId="5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0" fontId="6" fillId="0" borderId="0" xfId="0" applyFont="1" applyAlignment="1">
      <alignment horizontal="left" shrinkToFit="1"/>
    </xf>
    <xf numFmtId="0" fontId="4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distributed" wrapText="1"/>
    </xf>
    <xf numFmtId="0" fontId="0" fillId="0" borderId="1" xfId="0" applyBorder="1" applyAlignment="1">
      <alignment horizontal="center" vertical="distributed" wrapText="1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4" fontId="2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tabSelected="1" workbookViewId="0">
      <selection activeCell="S27" sqref="S27"/>
    </sheetView>
  </sheetViews>
  <sheetFormatPr defaultRowHeight="14.4" x14ac:dyDescent="0.3"/>
  <cols>
    <col min="1" max="1" width="5.6640625" style="1" customWidth="1"/>
    <col min="2" max="2" width="8.88671875" style="1"/>
    <col min="3" max="4" width="9.77734375" style="1" customWidth="1"/>
    <col min="5" max="8" width="8.88671875" style="1"/>
    <col min="9" max="9" width="11.77734375" style="1" customWidth="1"/>
    <col min="10" max="10" width="6.33203125" style="1" customWidth="1"/>
    <col min="11" max="11" width="12.77734375" style="1" customWidth="1"/>
    <col min="12" max="12" width="13.77734375" style="1" customWidth="1"/>
    <col min="13" max="13" width="16.77734375" hidden="1" customWidth="1"/>
  </cols>
  <sheetData>
    <row r="1" spans="1:13" ht="15" thickBot="1" x14ac:dyDescent="0.35">
      <c r="A1" s="45" t="s">
        <v>0</v>
      </c>
      <c r="B1" s="16"/>
      <c r="C1" s="16"/>
      <c r="E1" s="46" t="s">
        <v>1</v>
      </c>
      <c r="F1" s="47"/>
      <c r="G1" s="47"/>
      <c r="H1" s="47"/>
      <c r="J1" s="2" t="s">
        <v>3</v>
      </c>
      <c r="K1" s="48" t="s">
        <v>5</v>
      </c>
      <c r="L1" s="49"/>
    </row>
    <row r="2" spans="1:13" ht="15" thickBot="1" x14ac:dyDescent="0.35">
      <c r="A2" s="1" t="s">
        <v>2</v>
      </c>
      <c r="C2" s="4">
        <v>45783</v>
      </c>
      <c r="E2" s="47"/>
      <c r="F2" s="47"/>
      <c r="G2" s="47"/>
      <c r="H2" s="47"/>
      <c r="J2" s="2" t="s">
        <v>4</v>
      </c>
      <c r="K2" s="48"/>
      <c r="L2" s="49"/>
    </row>
    <row r="3" spans="1:13" x14ac:dyDescent="0.3">
      <c r="A3" s="35" t="s">
        <v>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3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3" x14ac:dyDescent="0.3">
      <c r="A5" s="1" t="s">
        <v>7</v>
      </c>
      <c r="C5" s="50" t="s">
        <v>0</v>
      </c>
      <c r="D5" s="50"/>
      <c r="E5" s="50"/>
      <c r="F5" s="50"/>
      <c r="G5" s="50"/>
    </row>
    <row r="6" spans="1:13" ht="15" thickBot="1" x14ac:dyDescent="0.35"/>
    <row r="7" spans="1:13" ht="15" thickBot="1" x14ac:dyDescent="0.35">
      <c r="A7" s="37" t="s">
        <v>8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3" ht="15" thickBot="1" x14ac:dyDescent="0.35">
      <c r="A8" s="39" t="s">
        <v>9</v>
      </c>
      <c r="B8" s="40"/>
      <c r="C8" s="41" t="s">
        <v>10</v>
      </c>
      <c r="D8" s="42"/>
      <c r="E8" s="42"/>
      <c r="F8" s="42"/>
      <c r="G8" s="42"/>
      <c r="H8" s="42"/>
      <c r="I8" s="8" t="s">
        <v>11</v>
      </c>
      <c r="J8" s="7" t="s">
        <v>12</v>
      </c>
      <c r="K8" s="8" t="s">
        <v>13</v>
      </c>
      <c r="L8" s="8" t="s">
        <v>14</v>
      </c>
    </row>
    <row r="9" spans="1:13" x14ac:dyDescent="0.3">
      <c r="A9" s="6">
        <v>1</v>
      </c>
      <c r="B9" s="9" t="s">
        <v>15</v>
      </c>
      <c r="C9" s="43" t="s">
        <v>16</v>
      </c>
      <c r="D9" s="44"/>
      <c r="E9" s="44"/>
      <c r="F9" s="44"/>
      <c r="G9" s="44"/>
      <c r="H9" s="44"/>
      <c r="I9" s="10">
        <v>1</v>
      </c>
      <c r="J9" s="3" t="s">
        <v>17</v>
      </c>
      <c r="K9" s="51">
        <v>0</v>
      </c>
      <c r="L9" s="11">
        <f>ROUND(I9*K9,2)</f>
        <v>0</v>
      </c>
      <c r="M9" t="s">
        <v>18</v>
      </c>
    </row>
    <row r="10" spans="1:13" x14ac:dyDescent="0.3">
      <c r="A10" s="15"/>
      <c r="B10" s="16"/>
      <c r="C10" s="32">
        <v>1</v>
      </c>
      <c r="D10" s="33"/>
      <c r="E10" s="33"/>
      <c r="F10" s="33"/>
      <c r="G10" s="33"/>
      <c r="H10" s="33"/>
      <c r="I10" s="12">
        <v>1</v>
      </c>
      <c r="K10" s="15"/>
      <c r="L10" s="16"/>
    </row>
    <row r="11" spans="1:13" x14ac:dyDescent="0.3">
      <c r="A11" s="6">
        <v>2</v>
      </c>
      <c r="B11" s="9" t="s">
        <v>19</v>
      </c>
      <c r="C11" s="30" t="s">
        <v>20</v>
      </c>
      <c r="D11" s="31"/>
      <c r="E11" s="31"/>
      <c r="F11" s="31"/>
      <c r="G11" s="31"/>
      <c r="H11" s="31"/>
      <c r="I11" s="10">
        <v>1</v>
      </c>
      <c r="J11" s="3" t="s">
        <v>17</v>
      </c>
      <c r="K11" s="51">
        <v>0</v>
      </c>
      <c r="L11" s="11">
        <f>ROUND(I11*K11,2)</f>
        <v>0</v>
      </c>
      <c r="M11" t="s">
        <v>21</v>
      </c>
    </row>
    <row r="12" spans="1:13" x14ac:dyDescent="0.3">
      <c r="A12" s="6">
        <v>3</v>
      </c>
      <c r="B12" s="9" t="s">
        <v>22</v>
      </c>
      <c r="C12" s="30" t="s">
        <v>23</v>
      </c>
      <c r="D12" s="31"/>
      <c r="E12" s="31"/>
      <c r="F12" s="31"/>
      <c r="G12" s="31"/>
      <c r="H12" s="31"/>
      <c r="I12" s="10">
        <v>2</v>
      </c>
      <c r="J12" s="3" t="s">
        <v>24</v>
      </c>
      <c r="K12" s="51">
        <v>0</v>
      </c>
      <c r="L12" s="11">
        <f>ROUND(I12*K12,2)</f>
        <v>0</v>
      </c>
      <c r="M12" t="s">
        <v>25</v>
      </c>
    </row>
    <row r="13" spans="1:13" x14ac:dyDescent="0.3">
      <c r="A13" s="15"/>
      <c r="B13" s="16"/>
      <c r="C13" s="32">
        <v>2</v>
      </c>
      <c r="D13" s="33"/>
      <c r="E13" s="33"/>
      <c r="F13" s="33"/>
      <c r="G13" s="33"/>
      <c r="H13" s="33"/>
      <c r="I13" s="12">
        <v>2</v>
      </c>
      <c r="K13" s="15"/>
      <c r="L13" s="16"/>
    </row>
    <row r="14" spans="1:13" x14ac:dyDescent="0.3">
      <c r="A14" s="6">
        <v>4</v>
      </c>
      <c r="B14" s="9" t="s">
        <v>26</v>
      </c>
      <c r="C14" s="30" t="s">
        <v>27</v>
      </c>
      <c r="D14" s="31"/>
      <c r="E14" s="31"/>
      <c r="F14" s="31"/>
      <c r="G14" s="31"/>
      <c r="H14" s="31"/>
      <c r="I14" s="10">
        <v>205</v>
      </c>
      <c r="J14" s="3" t="s">
        <v>28</v>
      </c>
      <c r="K14" s="51">
        <v>0</v>
      </c>
      <c r="L14" s="11">
        <f>ROUND(I14*K14,2)</f>
        <v>0</v>
      </c>
      <c r="M14" t="s">
        <v>29</v>
      </c>
    </row>
    <row r="15" spans="1:13" x14ac:dyDescent="0.3">
      <c r="A15" s="15"/>
      <c r="B15" s="16"/>
      <c r="C15" s="32" t="s">
        <v>30</v>
      </c>
      <c r="D15" s="33"/>
      <c r="E15" s="33"/>
      <c r="F15" s="33"/>
      <c r="G15" s="33"/>
      <c r="H15" s="33"/>
      <c r="I15" s="12">
        <v>155</v>
      </c>
      <c r="K15" s="15"/>
      <c r="L15" s="16"/>
    </row>
    <row r="16" spans="1:13" x14ac:dyDescent="0.3">
      <c r="A16" s="15"/>
      <c r="B16" s="16"/>
      <c r="C16" s="32" t="s">
        <v>31</v>
      </c>
      <c r="D16" s="33"/>
      <c r="E16" s="33"/>
      <c r="F16" s="33"/>
      <c r="G16" s="33"/>
      <c r="H16" s="33"/>
      <c r="I16" s="12">
        <v>50</v>
      </c>
      <c r="K16" s="15"/>
      <c r="L16" s="16"/>
    </row>
    <row r="17" spans="1:13" x14ac:dyDescent="0.3">
      <c r="A17" s="6">
        <v>5</v>
      </c>
      <c r="B17" s="9" t="s">
        <v>32</v>
      </c>
      <c r="C17" s="30" t="s">
        <v>33</v>
      </c>
      <c r="D17" s="31"/>
      <c r="E17" s="31"/>
      <c r="F17" s="31"/>
      <c r="G17" s="31"/>
      <c r="H17" s="31"/>
      <c r="I17" s="10">
        <v>345</v>
      </c>
      <c r="J17" s="3" t="s">
        <v>28</v>
      </c>
      <c r="K17" s="51">
        <v>0</v>
      </c>
      <c r="L17" s="11">
        <f>ROUND(I17*K17,2)</f>
        <v>0</v>
      </c>
      <c r="M17" t="s">
        <v>34</v>
      </c>
    </row>
    <row r="18" spans="1:13" x14ac:dyDescent="0.3">
      <c r="A18" s="15"/>
      <c r="B18" s="16"/>
      <c r="C18" s="32" t="s">
        <v>35</v>
      </c>
      <c r="D18" s="33"/>
      <c r="E18" s="33"/>
      <c r="F18" s="33"/>
      <c r="G18" s="33"/>
      <c r="H18" s="33"/>
      <c r="I18" s="12">
        <v>345</v>
      </c>
      <c r="K18" s="15"/>
      <c r="L18" s="16"/>
    </row>
    <row r="19" spans="1:13" x14ac:dyDescent="0.3">
      <c r="A19" s="6">
        <v>6</v>
      </c>
      <c r="B19" s="9" t="s">
        <v>36</v>
      </c>
      <c r="C19" s="30" t="s">
        <v>37</v>
      </c>
      <c r="D19" s="31"/>
      <c r="E19" s="31"/>
      <c r="F19" s="31"/>
      <c r="G19" s="31"/>
      <c r="H19" s="31"/>
      <c r="I19" s="10">
        <v>258</v>
      </c>
      <c r="J19" s="3" t="s">
        <v>28</v>
      </c>
      <c r="K19" s="51">
        <v>0</v>
      </c>
      <c r="L19" s="11">
        <f>ROUND(I19*K19,2)</f>
        <v>0</v>
      </c>
      <c r="M19" t="s">
        <v>38</v>
      </c>
    </row>
    <row r="20" spans="1:13" x14ac:dyDescent="0.3">
      <c r="A20" s="15"/>
      <c r="B20" s="16"/>
      <c r="C20" s="32" t="s">
        <v>39</v>
      </c>
      <c r="D20" s="33"/>
      <c r="E20" s="33"/>
      <c r="F20" s="33"/>
      <c r="G20" s="33"/>
      <c r="H20" s="33"/>
      <c r="I20" s="12">
        <v>258</v>
      </c>
      <c r="K20" s="15"/>
      <c r="L20" s="16"/>
    </row>
    <row r="21" spans="1:13" x14ac:dyDescent="0.3">
      <c r="A21" s="6">
        <v>7</v>
      </c>
      <c r="B21" s="9" t="s">
        <v>40</v>
      </c>
      <c r="C21" s="30" t="s">
        <v>41</v>
      </c>
      <c r="D21" s="31"/>
      <c r="E21" s="31"/>
      <c r="F21" s="31"/>
      <c r="G21" s="31"/>
      <c r="H21" s="31"/>
      <c r="I21" s="10">
        <v>15</v>
      </c>
      <c r="J21" s="3" t="s">
        <v>42</v>
      </c>
      <c r="K21" s="51">
        <v>0</v>
      </c>
      <c r="L21" s="11">
        <f>ROUND(I21*K21,2)</f>
        <v>0</v>
      </c>
      <c r="M21" t="s">
        <v>43</v>
      </c>
    </row>
    <row r="22" spans="1:13" x14ac:dyDescent="0.3">
      <c r="A22" s="15"/>
      <c r="B22" s="16"/>
      <c r="C22" s="32" t="s">
        <v>44</v>
      </c>
      <c r="D22" s="33"/>
      <c r="E22" s="33"/>
      <c r="F22" s="33"/>
      <c r="G22" s="33"/>
      <c r="H22" s="33"/>
      <c r="I22" s="12">
        <v>15</v>
      </c>
      <c r="K22" s="15"/>
      <c r="L22" s="16"/>
    </row>
    <row r="23" spans="1:13" x14ac:dyDescent="0.3">
      <c r="A23" s="6">
        <v>8</v>
      </c>
      <c r="B23" s="9" t="s">
        <v>45</v>
      </c>
      <c r="C23" s="30" t="s">
        <v>46</v>
      </c>
      <c r="D23" s="31"/>
      <c r="E23" s="31"/>
      <c r="F23" s="31"/>
      <c r="G23" s="31"/>
      <c r="H23" s="31"/>
      <c r="I23" s="10">
        <v>23</v>
      </c>
      <c r="J23" s="3" t="s">
        <v>42</v>
      </c>
      <c r="K23" s="51">
        <v>0</v>
      </c>
      <c r="L23" s="11">
        <f>ROUND(I23*K23,2)</f>
        <v>0</v>
      </c>
      <c r="M23" t="s">
        <v>47</v>
      </c>
    </row>
    <row r="24" spans="1:13" x14ac:dyDescent="0.3">
      <c r="A24" s="15"/>
      <c r="B24" s="16"/>
      <c r="C24" s="34" t="s">
        <v>48</v>
      </c>
      <c r="D24" s="33"/>
      <c r="E24" s="33"/>
      <c r="F24" s="33"/>
      <c r="G24" s="33"/>
      <c r="H24" s="33"/>
      <c r="J24" s="15"/>
      <c r="K24" s="16"/>
      <c r="L24" s="16"/>
    </row>
    <row r="25" spans="1:13" x14ac:dyDescent="0.3">
      <c r="A25" s="15"/>
      <c r="B25" s="16"/>
      <c r="C25" s="32" t="s">
        <v>49</v>
      </c>
      <c r="D25" s="33"/>
      <c r="E25" s="33"/>
      <c r="F25" s="33"/>
      <c r="G25" s="33"/>
      <c r="H25" s="33"/>
      <c r="I25" s="12">
        <v>3.8</v>
      </c>
      <c r="K25" s="15"/>
      <c r="L25" s="16"/>
    </row>
    <row r="26" spans="1:13" x14ac:dyDescent="0.3">
      <c r="A26" s="15"/>
      <c r="B26" s="16"/>
      <c r="C26" s="32" t="s">
        <v>50</v>
      </c>
      <c r="D26" s="33"/>
      <c r="E26" s="33"/>
      <c r="F26" s="33"/>
      <c r="G26" s="33"/>
      <c r="H26" s="33"/>
      <c r="I26" s="12">
        <v>15</v>
      </c>
      <c r="K26" s="15"/>
      <c r="L26" s="16"/>
    </row>
    <row r="27" spans="1:13" x14ac:dyDescent="0.3">
      <c r="A27" s="15"/>
      <c r="B27" s="16"/>
      <c r="C27" s="32" t="s">
        <v>51</v>
      </c>
      <c r="D27" s="33"/>
      <c r="E27" s="33"/>
      <c r="F27" s="33"/>
      <c r="G27" s="33"/>
      <c r="H27" s="33"/>
      <c r="I27" s="12">
        <v>4.2</v>
      </c>
      <c r="K27" s="15"/>
      <c r="L27" s="16"/>
    </row>
    <row r="28" spans="1:13" x14ac:dyDescent="0.3">
      <c r="A28" s="6">
        <v>9</v>
      </c>
      <c r="B28" s="9" t="s">
        <v>52</v>
      </c>
      <c r="C28" s="30" t="s">
        <v>53</v>
      </c>
      <c r="D28" s="31"/>
      <c r="E28" s="31"/>
      <c r="F28" s="31"/>
      <c r="G28" s="31"/>
      <c r="H28" s="31"/>
      <c r="I28" s="10">
        <v>23</v>
      </c>
      <c r="J28" s="3" t="s">
        <v>42</v>
      </c>
      <c r="K28" s="51">
        <v>0</v>
      </c>
      <c r="L28" s="11">
        <f>ROUND(I28*K28,2)</f>
        <v>0</v>
      </c>
      <c r="M28" t="s">
        <v>54</v>
      </c>
    </row>
    <row r="29" spans="1:13" x14ac:dyDescent="0.3">
      <c r="A29" s="15"/>
      <c r="B29" s="16"/>
      <c r="C29" s="32">
        <v>23</v>
      </c>
      <c r="D29" s="33"/>
      <c r="E29" s="33"/>
      <c r="F29" s="33"/>
      <c r="G29" s="33"/>
      <c r="H29" s="33"/>
      <c r="I29" s="12">
        <v>23</v>
      </c>
      <c r="K29" s="15"/>
      <c r="L29" s="16"/>
    </row>
    <row r="30" spans="1:13" x14ac:dyDescent="0.3">
      <c r="A30" s="6">
        <v>10</v>
      </c>
      <c r="B30" s="9" t="s">
        <v>55</v>
      </c>
      <c r="C30" s="30" t="s">
        <v>56</v>
      </c>
      <c r="D30" s="31"/>
      <c r="E30" s="31"/>
      <c r="F30" s="31"/>
      <c r="G30" s="31"/>
      <c r="H30" s="31"/>
      <c r="I30" s="10">
        <v>41.4</v>
      </c>
      <c r="J30" s="3" t="s">
        <v>57</v>
      </c>
      <c r="K30" s="51">
        <v>0</v>
      </c>
      <c r="L30" s="11">
        <f>ROUND(I30*K30,2)</f>
        <v>0</v>
      </c>
      <c r="M30" t="s">
        <v>58</v>
      </c>
    </row>
    <row r="31" spans="1:13" x14ac:dyDescent="0.3">
      <c r="A31" s="15"/>
      <c r="B31" s="16"/>
      <c r="C31" s="32" t="s">
        <v>59</v>
      </c>
      <c r="D31" s="33"/>
      <c r="E31" s="33"/>
      <c r="F31" s="33"/>
      <c r="G31" s="33"/>
      <c r="H31" s="33"/>
      <c r="I31" s="12">
        <v>41.4</v>
      </c>
      <c r="K31" s="15"/>
      <c r="L31" s="16"/>
    </row>
    <row r="32" spans="1:13" x14ac:dyDescent="0.3">
      <c r="A32" s="6">
        <v>11</v>
      </c>
      <c r="B32" s="9" t="s">
        <v>60</v>
      </c>
      <c r="C32" s="30" t="s">
        <v>61</v>
      </c>
      <c r="D32" s="31"/>
      <c r="E32" s="31"/>
      <c r="F32" s="31"/>
      <c r="G32" s="31"/>
      <c r="H32" s="31"/>
      <c r="I32" s="10">
        <v>23</v>
      </c>
      <c r="J32" s="3" t="s">
        <v>42</v>
      </c>
      <c r="K32" s="51">
        <v>0</v>
      </c>
      <c r="L32" s="11">
        <f>ROUND(I32*K32,2)</f>
        <v>0</v>
      </c>
      <c r="M32" t="s">
        <v>62</v>
      </c>
    </row>
    <row r="33" spans="1:13" x14ac:dyDescent="0.3">
      <c r="A33" s="15"/>
      <c r="B33" s="16"/>
      <c r="C33" s="32">
        <v>23</v>
      </c>
      <c r="D33" s="33"/>
      <c r="E33" s="33"/>
      <c r="F33" s="33"/>
      <c r="G33" s="33"/>
      <c r="H33" s="33"/>
      <c r="I33" s="12">
        <v>23</v>
      </c>
      <c r="K33" s="15"/>
      <c r="L33" s="16"/>
    </row>
    <row r="34" spans="1:13" x14ac:dyDescent="0.3">
      <c r="A34" s="6">
        <v>12</v>
      </c>
      <c r="B34" s="9" t="s">
        <v>63</v>
      </c>
      <c r="C34" s="30" t="s">
        <v>64</v>
      </c>
      <c r="D34" s="31"/>
      <c r="E34" s="31"/>
      <c r="F34" s="31"/>
      <c r="G34" s="31"/>
      <c r="H34" s="31"/>
      <c r="I34" s="10">
        <v>255</v>
      </c>
      <c r="J34" s="3" t="s">
        <v>28</v>
      </c>
      <c r="K34" s="51">
        <v>0</v>
      </c>
      <c r="L34" s="11">
        <f>ROUND(I34*K34,2)</f>
        <v>0</v>
      </c>
      <c r="M34" t="s">
        <v>65</v>
      </c>
    </row>
    <row r="35" spans="1:13" x14ac:dyDescent="0.3">
      <c r="A35" s="15"/>
      <c r="B35" s="16"/>
      <c r="C35" s="32" t="s">
        <v>66</v>
      </c>
      <c r="D35" s="33"/>
      <c r="E35" s="33"/>
      <c r="F35" s="33"/>
      <c r="G35" s="33"/>
      <c r="H35" s="33"/>
      <c r="I35" s="12">
        <v>155</v>
      </c>
      <c r="K35" s="15"/>
      <c r="L35" s="16"/>
    </row>
    <row r="36" spans="1:13" x14ac:dyDescent="0.3">
      <c r="A36" s="15"/>
      <c r="B36" s="16"/>
      <c r="C36" s="32" t="s">
        <v>67</v>
      </c>
      <c r="D36" s="33"/>
      <c r="E36" s="33"/>
      <c r="F36" s="33"/>
      <c r="G36" s="33"/>
      <c r="H36" s="33"/>
      <c r="I36" s="12">
        <v>100</v>
      </c>
      <c r="K36" s="15"/>
      <c r="L36" s="16"/>
    </row>
    <row r="37" spans="1:13" x14ac:dyDescent="0.3">
      <c r="A37" s="6">
        <v>13</v>
      </c>
      <c r="B37" s="9" t="s">
        <v>68</v>
      </c>
      <c r="C37" s="30" t="s">
        <v>69</v>
      </c>
      <c r="D37" s="31"/>
      <c r="E37" s="31"/>
      <c r="F37" s="31"/>
      <c r="G37" s="31"/>
      <c r="H37" s="31"/>
      <c r="I37" s="10">
        <v>76</v>
      </c>
      <c r="J37" s="3" t="s">
        <v>28</v>
      </c>
      <c r="K37" s="51">
        <v>0</v>
      </c>
      <c r="L37" s="11">
        <f>ROUND(I37*K37,2)</f>
        <v>0</v>
      </c>
      <c r="M37" t="s">
        <v>70</v>
      </c>
    </row>
    <row r="38" spans="1:13" x14ac:dyDescent="0.3">
      <c r="A38" s="15"/>
      <c r="B38" s="16"/>
      <c r="C38" s="32" t="s">
        <v>71</v>
      </c>
      <c r="D38" s="33"/>
      <c r="E38" s="33"/>
      <c r="F38" s="33"/>
      <c r="G38" s="33"/>
      <c r="H38" s="33"/>
      <c r="I38" s="12">
        <v>76</v>
      </c>
      <c r="K38" s="15"/>
      <c r="L38" s="16"/>
    </row>
    <row r="39" spans="1:13" x14ac:dyDescent="0.3">
      <c r="A39" s="6">
        <v>14</v>
      </c>
      <c r="B39" s="9" t="s">
        <v>72</v>
      </c>
      <c r="C39" s="30" t="s">
        <v>73</v>
      </c>
      <c r="D39" s="31"/>
      <c r="E39" s="31"/>
      <c r="F39" s="31"/>
      <c r="G39" s="31"/>
      <c r="H39" s="31"/>
      <c r="I39" s="10">
        <v>795.9</v>
      </c>
      <c r="J39" s="3" t="s">
        <v>28</v>
      </c>
      <c r="K39" s="51">
        <v>0</v>
      </c>
      <c r="L39" s="11">
        <f>ROUND(I39*K39,2)</f>
        <v>0</v>
      </c>
      <c r="M39" t="s">
        <v>74</v>
      </c>
    </row>
    <row r="40" spans="1:13" x14ac:dyDescent="0.3">
      <c r="A40" s="15"/>
      <c r="B40" s="16"/>
      <c r="C40" s="32" t="s">
        <v>75</v>
      </c>
      <c r="D40" s="33"/>
      <c r="E40" s="33"/>
      <c r="F40" s="33"/>
      <c r="G40" s="33"/>
      <c r="H40" s="33"/>
      <c r="I40" s="12">
        <v>795.9</v>
      </c>
      <c r="K40" s="15"/>
      <c r="L40" s="16"/>
    </row>
    <row r="41" spans="1:13" x14ac:dyDescent="0.3">
      <c r="A41" s="6">
        <v>15</v>
      </c>
      <c r="B41" s="9" t="s">
        <v>76</v>
      </c>
      <c r="C41" s="30" t="s">
        <v>77</v>
      </c>
      <c r="D41" s="31"/>
      <c r="E41" s="31"/>
      <c r="F41" s="31"/>
      <c r="G41" s="31"/>
      <c r="H41" s="31"/>
      <c r="I41" s="10">
        <v>758</v>
      </c>
      <c r="J41" s="3" t="s">
        <v>28</v>
      </c>
      <c r="K41" s="51">
        <v>0</v>
      </c>
      <c r="L41" s="11">
        <f>ROUND(I41*K41,2)</f>
        <v>0</v>
      </c>
      <c r="M41" t="s">
        <v>78</v>
      </c>
    </row>
    <row r="42" spans="1:13" x14ac:dyDescent="0.3">
      <c r="A42" s="15"/>
      <c r="B42" s="16"/>
      <c r="C42" s="32">
        <v>758</v>
      </c>
      <c r="D42" s="33"/>
      <c r="E42" s="33"/>
      <c r="F42" s="33"/>
      <c r="G42" s="33"/>
      <c r="H42" s="33"/>
      <c r="I42" s="12">
        <v>758</v>
      </c>
      <c r="K42" s="15"/>
      <c r="L42" s="16"/>
    </row>
    <row r="43" spans="1:13" x14ac:dyDescent="0.3">
      <c r="A43" s="6">
        <v>16</v>
      </c>
      <c r="B43" s="9" t="s">
        <v>79</v>
      </c>
      <c r="C43" s="30" t="s">
        <v>80</v>
      </c>
      <c r="D43" s="31"/>
      <c r="E43" s="31"/>
      <c r="F43" s="31"/>
      <c r="G43" s="31"/>
      <c r="H43" s="31"/>
      <c r="I43" s="10">
        <v>758</v>
      </c>
      <c r="J43" s="3" t="s">
        <v>28</v>
      </c>
      <c r="K43" s="51">
        <v>0</v>
      </c>
      <c r="L43" s="11">
        <f>ROUND(I43*K43,2)</f>
        <v>0</v>
      </c>
      <c r="M43" t="s">
        <v>81</v>
      </c>
    </row>
    <row r="44" spans="1:13" x14ac:dyDescent="0.3">
      <c r="A44" s="15"/>
      <c r="B44" s="16"/>
      <c r="C44" s="32">
        <v>758</v>
      </c>
      <c r="D44" s="33"/>
      <c r="E44" s="33"/>
      <c r="F44" s="33"/>
      <c r="G44" s="33"/>
      <c r="H44" s="33"/>
      <c r="I44" s="12">
        <v>758</v>
      </c>
      <c r="K44" s="15"/>
      <c r="L44" s="16"/>
    </row>
    <row r="45" spans="1:13" x14ac:dyDescent="0.3">
      <c r="A45" s="6">
        <v>17</v>
      </c>
      <c r="B45" s="9" t="s">
        <v>82</v>
      </c>
      <c r="C45" s="30" t="s">
        <v>83</v>
      </c>
      <c r="D45" s="31"/>
      <c r="E45" s="31"/>
      <c r="F45" s="31"/>
      <c r="G45" s="31"/>
      <c r="H45" s="31"/>
      <c r="I45" s="10">
        <v>28</v>
      </c>
      <c r="J45" s="3" t="s">
        <v>84</v>
      </c>
      <c r="K45" s="51">
        <v>0</v>
      </c>
      <c r="L45" s="11">
        <f>ROUND(I45*K45,2)</f>
        <v>0</v>
      </c>
      <c r="M45" t="s">
        <v>85</v>
      </c>
    </row>
    <row r="46" spans="1:13" x14ac:dyDescent="0.3">
      <c r="A46" s="15"/>
      <c r="B46" s="16"/>
      <c r="C46" s="32">
        <v>28</v>
      </c>
      <c r="D46" s="33"/>
      <c r="E46" s="33"/>
      <c r="F46" s="33"/>
      <c r="G46" s="33"/>
      <c r="H46" s="33"/>
      <c r="I46" s="12">
        <v>28</v>
      </c>
      <c r="K46" s="15"/>
      <c r="L46" s="16"/>
    </row>
    <row r="47" spans="1:13" x14ac:dyDescent="0.3">
      <c r="A47" s="6">
        <v>18</v>
      </c>
      <c r="B47" s="9" t="s">
        <v>86</v>
      </c>
      <c r="C47" s="30" t="s">
        <v>87</v>
      </c>
      <c r="D47" s="31"/>
      <c r="E47" s="31"/>
      <c r="F47" s="31"/>
      <c r="G47" s="31"/>
      <c r="H47" s="31"/>
      <c r="I47" s="10">
        <v>28</v>
      </c>
      <c r="J47" s="3" t="s">
        <v>84</v>
      </c>
      <c r="K47" s="51">
        <v>0</v>
      </c>
      <c r="L47" s="11">
        <f>ROUND(I47*K47,2)</f>
        <v>0</v>
      </c>
      <c r="M47" t="s">
        <v>88</v>
      </c>
    </row>
    <row r="48" spans="1:13" x14ac:dyDescent="0.3">
      <c r="A48" s="15"/>
      <c r="B48" s="16"/>
      <c r="C48" s="32">
        <v>28</v>
      </c>
      <c r="D48" s="33"/>
      <c r="E48" s="33"/>
      <c r="F48" s="33"/>
      <c r="G48" s="33"/>
      <c r="H48" s="33"/>
      <c r="I48" s="12">
        <v>28</v>
      </c>
      <c r="K48" s="15"/>
      <c r="L48" s="16"/>
    </row>
    <row r="49" spans="1:13" x14ac:dyDescent="0.3">
      <c r="A49" s="6">
        <v>19</v>
      </c>
      <c r="B49" s="9" t="s">
        <v>89</v>
      </c>
      <c r="C49" s="30" t="s">
        <v>90</v>
      </c>
      <c r="D49" s="31"/>
      <c r="E49" s="31"/>
      <c r="F49" s="31"/>
      <c r="G49" s="31"/>
      <c r="H49" s="31"/>
      <c r="I49" s="10">
        <v>28</v>
      </c>
      <c r="J49" s="3" t="s">
        <v>84</v>
      </c>
      <c r="K49" s="51">
        <v>0</v>
      </c>
      <c r="L49" s="11">
        <f>ROUND(I49*K49,2)</f>
        <v>0</v>
      </c>
      <c r="M49" t="s">
        <v>91</v>
      </c>
    </row>
    <row r="50" spans="1:13" x14ac:dyDescent="0.3">
      <c r="A50" s="15"/>
      <c r="B50" s="16"/>
      <c r="C50" s="32">
        <v>28</v>
      </c>
      <c r="D50" s="33"/>
      <c r="E50" s="33"/>
      <c r="F50" s="33"/>
      <c r="G50" s="33"/>
      <c r="H50" s="33"/>
      <c r="I50" s="12">
        <v>28</v>
      </c>
      <c r="K50" s="15"/>
      <c r="L50" s="16"/>
    </row>
    <row r="51" spans="1:13" x14ac:dyDescent="0.3">
      <c r="A51" s="6">
        <v>20</v>
      </c>
      <c r="B51" s="9" t="s">
        <v>92</v>
      </c>
      <c r="C51" s="30" t="s">
        <v>93</v>
      </c>
      <c r="D51" s="31"/>
      <c r="E51" s="31"/>
      <c r="F51" s="31"/>
      <c r="G51" s="31"/>
      <c r="H51" s="31"/>
      <c r="I51" s="10">
        <v>42.2</v>
      </c>
      <c r="J51" s="3" t="s">
        <v>28</v>
      </c>
      <c r="K51" s="51">
        <v>0</v>
      </c>
      <c r="L51" s="11">
        <f>ROUND(I51*K51,2)</f>
        <v>0</v>
      </c>
      <c r="M51" t="s">
        <v>94</v>
      </c>
    </row>
    <row r="52" spans="1:13" x14ac:dyDescent="0.3">
      <c r="A52" s="15"/>
      <c r="B52" s="16"/>
      <c r="C52" s="32" t="s">
        <v>95</v>
      </c>
      <c r="D52" s="33"/>
      <c r="E52" s="33"/>
      <c r="F52" s="33"/>
      <c r="G52" s="33"/>
      <c r="H52" s="33"/>
      <c r="I52" s="12">
        <v>38</v>
      </c>
      <c r="K52" s="15"/>
      <c r="L52" s="16"/>
    </row>
    <row r="53" spans="1:13" x14ac:dyDescent="0.3">
      <c r="A53" s="15"/>
      <c r="B53" s="16"/>
      <c r="C53" s="32" t="s">
        <v>51</v>
      </c>
      <c r="D53" s="33"/>
      <c r="E53" s="33"/>
      <c r="F53" s="33"/>
      <c r="G53" s="33"/>
      <c r="H53" s="33"/>
      <c r="I53" s="12">
        <v>4.2</v>
      </c>
      <c r="K53" s="15"/>
      <c r="L53" s="16"/>
    </row>
    <row r="54" spans="1:13" x14ac:dyDescent="0.3">
      <c r="A54" s="6">
        <v>21</v>
      </c>
      <c r="B54" s="9" t="s">
        <v>96</v>
      </c>
      <c r="C54" s="30" t="s">
        <v>97</v>
      </c>
      <c r="D54" s="31"/>
      <c r="E54" s="31"/>
      <c r="F54" s="31"/>
      <c r="G54" s="31"/>
      <c r="H54" s="31"/>
      <c r="I54" s="10">
        <v>309.60000000000002</v>
      </c>
      <c r="J54" s="3" t="s">
        <v>57</v>
      </c>
      <c r="K54" s="51">
        <v>0</v>
      </c>
      <c r="L54" s="11">
        <f>ROUND(I54*K54,2)</f>
        <v>0</v>
      </c>
      <c r="M54" t="s">
        <v>98</v>
      </c>
    </row>
    <row r="55" spans="1:13" x14ac:dyDescent="0.3">
      <c r="A55" s="15"/>
      <c r="B55" s="16"/>
      <c r="C55" s="32" t="s">
        <v>99</v>
      </c>
      <c r="D55" s="33"/>
      <c r="E55" s="33"/>
      <c r="F55" s="33"/>
      <c r="G55" s="33"/>
      <c r="H55" s="33"/>
      <c r="I55" s="12">
        <v>309.60000000000002</v>
      </c>
      <c r="K55" s="15"/>
      <c r="L55" s="16"/>
    </row>
    <row r="56" spans="1:13" x14ac:dyDescent="0.3">
      <c r="A56" s="6">
        <v>22</v>
      </c>
      <c r="B56" s="9" t="s">
        <v>100</v>
      </c>
      <c r="C56" s="30" t="s">
        <v>101</v>
      </c>
      <c r="D56" s="31"/>
      <c r="E56" s="31"/>
      <c r="F56" s="31"/>
      <c r="G56" s="31"/>
      <c r="H56" s="31"/>
      <c r="I56" s="10">
        <v>30.96</v>
      </c>
      <c r="J56" s="3" t="s">
        <v>57</v>
      </c>
      <c r="K56" s="51">
        <v>0</v>
      </c>
      <c r="L56" s="11">
        <f>ROUND(I56*K56,2)</f>
        <v>0</v>
      </c>
      <c r="M56" t="s">
        <v>102</v>
      </c>
    </row>
    <row r="57" spans="1:13" x14ac:dyDescent="0.3">
      <c r="A57" s="15"/>
      <c r="B57" s="16"/>
      <c r="C57" s="32" t="s">
        <v>103</v>
      </c>
      <c r="D57" s="33"/>
      <c r="E57" s="33"/>
      <c r="F57" s="33"/>
      <c r="G57" s="33"/>
      <c r="H57" s="33"/>
      <c r="I57" s="12">
        <v>30.96</v>
      </c>
      <c r="K57" s="15"/>
      <c r="L57" s="16"/>
    </row>
    <row r="58" spans="1:13" x14ac:dyDescent="0.3">
      <c r="A58" s="15"/>
      <c r="B58" s="16"/>
      <c r="C58" s="32" t="s">
        <v>104</v>
      </c>
      <c r="D58" s="33"/>
      <c r="E58" s="33"/>
      <c r="F58" s="33"/>
      <c r="G58" s="33"/>
      <c r="H58" s="33"/>
      <c r="I58" s="12">
        <v>0</v>
      </c>
      <c r="K58" s="15"/>
      <c r="L58" s="16"/>
    </row>
    <row r="59" spans="1:13" x14ac:dyDescent="0.3">
      <c r="A59" s="6">
        <v>23</v>
      </c>
      <c r="B59" s="9" t="s">
        <v>105</v>
      </c>
      <c r="C59" s="30" t="s">
        <v>106</v>
      </c>
      <c r="D59" s="31"/>
      <c r="E59" s="31"/>
      <c r="F59" s="31"/>
      <c r="G59" s="31"/>
      <c r="H59" s="31"/>
      <c r="I59" s="10">
        <v>328.52</v>
      </c>
      <c r="J59" s="3" t="s">
        <v>57</v>
      </c>
      <c r="K59" s="51">
        <v>0</v>
      </c>
      <c r="L59" s="11">
        <f>ROUND(I59*K59,2)</f>
        <v>0</v>
      </c>
      <c r="M59" t="s">
        <v>107</v>
      </c>
    </row>
    <row r="60" spans="1:13" x14ac:dyDescent="0.3">
      <c r="A60" s="15"/>
      <c r="B60" s="16"/>
      <c r="C60" s="32" t="s">
        <v>108</v>
      </c>
      <c r="D60" s="33"/>
      <c r="E60" s="33"/>
      <c r="F60" s="33"/>
      <c r="G60" s="33"/>
      <c r="H60" s="33"/>
      <c r="I60" s="12">
        <v>328.52</v>
      </c>
      <c r="K60" s="15"/>
      <c r="L60" s="16"/>
    </row>
    <row r="61" spans="1:13" x14ac:dyDescent="0.3">
      <c r="A61" s="29" t="s">
        <v>14</v>
      </c>
      <c r="B61" s="25"/>
      <c r="C61" s="5"/>
      <c r="D61" s="19"/>
      <c r="E61" s="20"/>
      <c r="F61" s="19"/>
      <c r="G61" s="20"/>
      <c r="H61" s="21" t="s">
        <v>109</v>
      </c>
      <c r="I61" s="22"/>
      <c r="J61" s="22"/>
      <c r="K61" s="23">
        <f>L9+SUM(L11:L12)+L14+L17+L19+L21+L23+L28+L30+L32+L34+L37+L39+L41+L43+L45+L47+L49+L51+L54+L56+L59</f>
        <v>0</v>
      </c>
      <c r="L61" s="22"/>
    </row>
    <row r="62" spans="1:13" x14ac:dyDescent="0.3">
      <c r="A62" s="1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3" x14ac:dyDescent="0.3">
      <c r="A63" s="1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pans="1:13" x14ac:dyDescent="0.3">
      <c r="A64" s="26" t="s">
        <v>110</v>
      </c>
      <c r="B64" s="27"/>
      <c r="C64" s="27"/>
      <c r="D64" s="29" t="s">
        <v>111</v>
      </c>
      <c r="E64" s="25"/>
      <c r="F64" s="29" t="s">
        <v>112</v>
      </c>
      <c r="G64" s="25"/>
      <c r="H64" s="21" t="s">
        <v>109</v>
      </c>
      <c r="I64" s="22"/>
      <c r="J64" s="5"/>
      <c r="K64" s="23">
        <f>'SO 101'!K61</f>
        <v>0</v>
      </c>
      <c r="L64" s="22"/>
    </row>
    <row r="65" spans="1:12" x14ac:dyDescent="0.3">
      <c r="A65" s="28"/>
      <c r="B65" s="28"/>
      <c r="C65" s="28"/>
      <c r="D65" s="19"/>
      <c r="E65" s="20"/>
      <c r="F65" s="19"/>
      <c r="G65" s="20"/>
      <c r="H65" s="19"/>
      <c r="I65" s="20"/>
      <c r="J65" s="20"/>
      <c r="K65" s="20"/>
      <c r="L65" s="20"/>
    </row>
    <row r="66" spans="1:12" x14ac:dyDescent="0.3">
      <c r="A66" s="28"/>
      <c r="B66" s="28"/>
      <c r="C66" s="28"/>
      <c r="D66" s="24">
        <v>21</v>
      </c>
      <c r="E66" s="25"/>
      <c r="F66" s="24">
        <f>ROUNDUP(K64*0.21,2)</f>
        <v>0</v>
      </c>
      <c r="G66" s="25"/>
      <c r="H66" s="21" t="s">
        <v>113</v>
      </c>
      <c r="I66" s="22"/>
      <c r="J66" s="5"/>
      <c r="K66" s="23">
        <f>K64+F66+F65</f>
        <v>0</v>
      </c>
      <c r="L66" s="22"/>
    </row>
    <row r="67" spans="1:12" x14ac:dyDescent="0.3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pans="1:12" x14ac:dyDescent="0.3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3">
      <c r="A69" s="17" t="s">
        <v>114</v>
      </c>
      <c r="B69" s="18"/>
      <c r="C69" s="52" t="s">
        <v>115</v>
      </c>
      <c r="D69" s="53"/>
      <c r="E69" s="53"/>
      <c r="F69" s="15"/>
      <c r="G69" s="16"/>
      <c r="H69" s="16"/>
      <c r="I69" s="16"/>
      <c r="J69" s="16"/>
      <c r="K69" s="16"/>
      <c r="L69" s="16"/>
    </row>
    <row r="70" spans="1:12" x14ac:dyDescent="0.3">
      <c r="A70" s="17" t="s">
        <v>116</v>
      </c>
      <c r="B70" s="18"/>
      <c r="C70" s="52" t="s">
        <v>117</v>
      </c>
      <c r="D70" s="53"/>
      <c r="E70" s="53"/>
      <c r="F70" s="15"/>
      <c r="G70" s="16"/>
      <c r="H70" s="16"/>
      <c r="I70" s="16"/>
      <c r="J70" s="16"/>
      <c r="K70" s="16"/>
      <c r="L70" s="16"/>
    </row>
  </sheetData>
  <sheetProtection algorithmName="SHA-512" hashValue="qgdSfjCuN3bCfmG/hUR/rDGtFh7J8hmpBufFmSLztTHCr3mSKdvM3FUdyHR7/WkI/0ChsJN1KN/xw3huz3cb9Q==" saltValue="+FDMemo/klp+Muc/IwZTdA==" spinCount="100000" sheet="1" objects="1" scenarios="1"/>
  <mergeCells count="146">
    <mergeCell ref="A3:L4"/>
    <mergeCell ref="A7:L7"/>
    <mergeCell ref="A8:B8"/>
    <mergeCell ref="C8:H8"/>
    <mergeCell ref="C9:H9"/>
    <mergeCell ref="C10:H10"/>
    <mergeCell ref="A10:B10"/>
    <mergeCell ref="K10:L10"/>
    <mergeCell ref="A1:C1"/>
    <mergeCell ref="E1:H2"/>
    <mergeCell ref="K1:L1"/>
    <mergeCell ref="K2:L2"/>
    <mergeCell ref="C5:G5"/>
    <mergeCell ref="C15:H15"/>
    <mergeCell ref="A15:B15"/>
    <mergeCell ref="K15:L15"/>
    <mergeCell ref="C16:H16"/>
    <mergeCell ref="A16:B16"/>
    <mergeCell ref="K16:L16"/>
    <mergeCell ref="C11:H11"/>
    <mergeCell ref="C12:H12"/>
    <mergeCell ref="C13:H13"/>
    <mergeCell ref="A13:B13"/>
    <mergeCell ref="K13:L13"/>
    <mergeCell ref="C14:H14"/>
    <mergeCell ref="C21:H21"/>
    <mergeCell ref="C22:H22"/>
    <mergeCell ref="A22:B22"/>
    <mergeCell ref="K22:L22"/>
    <mergeCell ref="C23:H23"/>
    <mergeCell ref="C24:H24"/>
    <mergeCell ref="A24:B24"/>
    <mergeCell ref="J24:L24"/>
    <mergeCell ref="C17:H17"/>
    <mergeCell ref="C18:H18"/>
    <mergeCell ref="A18:B18"/>
    <mergeCell ref="K18:L18"/>
    <mergeCell ref="C19:H19"/>
    <mergeCell ref="C20:H20"/>
    <mergeCell ref="A20:B20"/>
    <mergeCell ref="K20:L20"/>
    <mergeCell ref="C27:H27"/>
    <mergeCell ref="A27:B27"/>
    <mergeCell ref="K27:L27"/>
    <mergeCell ref="C28:H28"/>
    <mergeCell ref="C29:H29"/>
    <mergeCell ref="A29:B29"/>
    <mergeCell ref="K29:L29"/>
    <mergeCell ref="C25:H25"/>
    <mergeCell ref="A25:B25"/>
    <mergeCell ref="K25:L25"/>
    <mergeCell ref="C26:H26"/>
    <mergeCell ref="A26:B26"/>
    <mergeCell ref="K26:L26"/>
    <mergeCell ref="C34:H34"/>
    <mergeCell ref="C35:H35"/>
    <mergeCell ref="A35:B35"/>
    <mergeCell ref="K35:L35"/>
    <mergeCell ref="C36:H36"/>
    <mergeCell ref="A36:B36"/>
    <mergeCell ref="K36:L36"/>
    <mergeCell ref="C30:H30"/>
    <mergeCell ref="C31:H31"/>
    <mergeCell ref="A31:B31"/>
    <mergeCell ref="K31:L31"/>
    <mergeCell ref="C32:H32"/>
    <mergeCell ref="C33:H33"/>
    <mergeCell ref="A33:B33"/>
    <mergeCell ref="K33:L33"/>
    <mergeCell ref="C41:H41"/>
    <mergeCell ref="C42:H42"/>
    <mergeCell ref="A42:B42"/>
    <mergeCell ref="K42:L42"/>
    <mergeCell ref="C43:H43"/>
    <mergeCell ref="C44:H44"/>
    <mergeCell ref="A44:B44"/>
    <mergeCell ref="K44:L44"/>
    <mergeCell ref="C37:H37"/>
    <mergeCell ref="C38:H38"/>
    <mergeCell ref="A38:B38"/>
    <mergeCell ref="K38:L38"/>
    <mergeCell ref="C39:H39"/>
    <mergeCell ref="C40:H40"/>
    <mergeCell ref="A40:B40"/>
    <mergeCell ref="K40:L40"/>
    <mergeCell ref="C49:H49"/>
    <mergeCell ref="C50:H50"/>
    <mergeCell ref="A50:B50"/>
    <mergeCell ref="K50:L50"/>
    <mergeCell ref="C51:H51"/>
    <mergeCell ref="C52:H52"/>
    <mergeCell ref="A52:B52"/>
    <mergeCell ref="K52:L52"/>
    <mergeCell ref="C45:H45"/>
    <mergeCell ref="C46:H46"/>
    <mergeCell ref="A46:B46"/>
    <mergeCell ref="K46:L46"/>
    <mergeCell ref="C47:H47"/>
    <mergeCell ref="C48:H48"/>
    <mergeCell ref="A48:B48"/>
    <mergeCell ref="K48:L48"/>
    <mergeCell ref="C56:H56"/>
    <mergeCell ref="C57:H57"/>
    <mergeCell ref="A57:B57"/>
    <mergeCell ref="K57:L57"/>
    <mergeCell ref="C58:H58"/>
    <mergeCell ref="A58:B58"/>
    <mergeCell ref="K58:L58"/>
    <mergeCell ref="C53:H53"/>
    <mergeCell ref="A53:B53"/>
    <mergeCell ref="K53:L53"/>
    <mergeCell ref="C54:H54"/>
    <mergeCell ref="C55:H55"/>
    <mergeCell ref="A55:B55"/>
    <mergeCell ref="K55:L55"/>
    <mergeCell ref="A62:L62"/>
    <mergeCell ref="A63:L63"/>
    <mergeCell ref="A64:C66"/>
    <mergeCell ref="H64:I64"/>
    <mergeCell ref="K64:L64"/>
    <mergeCell ref="D64:E64"/>
    <mergeCell ref="F64:G64"/>
    <mergeCell ref="C59:H59"/>
    <mergeCell ref="C60:H60"/>
    <mergeCell ref="A60:B60"/>
    <mergeCell ref="K60:L60"/>
    <mergeCell ref="A61:B61"/>
    <mergeCell ref="H61:J61"/>
    <mergeCell ref="K61:L61"/>
    <mergeCell ref="D61:E61"/>
    <mergeCell ref="F61:G61"/>
    <mergeCell ref="A67:L67"/>
    <mergeCell ref="A68:L68"/>
    <mergeCell ref="A69:B69"/>
    <mergeCell ref="C69:E69"/>
    <mergeCell ref="F69:L69"/>
    <mergeCell ref="A70:B70"/>
    <mergeCell ref="C70:E70"/>
    <mergeCell ref="F70:L70"/>
    <mergeCell ref="H65:L65"/>
    <mergeCell ref="D65:E65"/>
    <mergeCell ref="F65:G65"/>
    <mergeCell ref="H66:I66"/>
    <mergeCell ref="K66:L66"/>
    <mergeCell ref="D66:E66"/>
    <mergeCell ref="F66:G66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 101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Vláďa</dc:creator>
  <cp:lastModifiedBy>Škarda Daniel</cp:lastModifiedBy>
  <dcterms:created xsi:type="dcterms:W3CDTF">2025-05-06T08:32:00Z</dcterms:created>
  <dcterms:modified xsi:type="dcterms:W3CDTF">2025-05-06T12:06:53Z</dcterms:modified>
</cp:coreProperties>
</file>