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appl\docs\skarda\Dokumenty\1-Moje\1. Stavby\Chodníky\17. Dlouhá + Máchova - před čp. 422 - 431\E-ZAK\"/>
    </mc:Choice>
  </mc:AlternateContent>
  <xr:revisionPtr revIDLastSave="0" documentId="13_ncr:1_{A2D02964-5D82-440E-BDEB-466735C8746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O 000" sheetId="4" r:id="rId1"/>
    <sheet name="SO 101" sheetId="5" r:id="rId2"/>
    <sheet name="SO 201" sheetId="6" r:id="rId3"/>
    <sheet name="SO 202" sheetId="7" r:id="rId4"/>
    <sheet name="SO 203" sheetId="8" r:id="rId5"/>
    <sheet name="SO 204" sheetId="9" r:id="rId6"/>
    <sheet name="List2" sheetId="2" r:id="rId7"/>
    <sheet name="List3" sheetId="3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2" i="9" l="1"/>
  <c r="L50" i="9"/>
  <c r="L48" i="9"/>
  <c r="L45" i="9"/>
  <c r="L43" i="9"/>
  <c r="L41" i="9"/>
  <c r="L39" i="9"/>
  <c r="L36" i="9"/>
  <c r="L34" i="9"/>
  <c r="L32" i="9"/>
  <c r="L30" i="9"/>
  <c r="L28" i="9"/>
  <c r="L26" i="9"/>
  <c r="L24" i="9"/>
  <c r="L22" i="9"/>
  <c r="L19" i="9"/>
  <c r="L16" i="9"/>
  <c r="L14" i="9"/>
  <c r="L12" i="9"/>
  <c r="L9" i="9"/>
  <c r="L55" i="8"/>
  <c r="L53" i="8"/>
  <c r="L51" i="8"/>
  <c r="L49" i="8"/>
  <c r="L47" i="8"/>
  <c r="L45" i="8"/>
  <c r="L43" i="8"/>
  <c r="L41" i="8"/>
  <c r="L39" i="8"/>
  <c r="L37" i="8"/>
  <c r="L35" i="8"/>
  <c r="L33" i="8"/>
  <c r="L31" i="8"/>
  <c r="L29" i="8"/>
  <c r="L27" i="8"/>
  <c r="L25" i="8"/>
  <c r="L23" i="8"/>
  <c r="L21" i="8"/>
  <c r="L19" i="8"/>
  <c r="L17" i="8"/>
  <c r="L15" i="8"/>
  <c r="L13" i="8"/>
  <c r="L11" i="8"/>
  <c r="L9" i="8"/>
  <c r="L58" i="7"/>
  <c r="L56" i="7"/>
  <c r="L54" i="7"/>
  <c r="L49" i="7"/>
  <c r="L46" i="7"/>
  <c r="L44" i="7"/>
  <c r="L42" i="7"/>
  <c r="L40" i="7"/>
  <c r="L38" i="7"/>
  <c r="L36" i="7"/>
  <c r="L34" i="7"/>
  <c r="L32" i="7"/>
  <c r="L30" i="7"/>
  <c r="L28" i="7"/>
  <c r="L26" i="7"/>
  <c r="L24" i="7"/>
  <c r="L22" i="7"/>
  <c r="L20" i="7"/>
  <c r="L18" i="7"/>
  <c r="L16" i="7"/>
  <c r="L13" i="7"/>
  <c r="L11" i="7"/>
  <c r="L9" i="7"/>
  <c r="K60" i="7" s="1"/>
  <c r="L76" i="6"/>
  <c r="L74" i="6"/>
  <c r="L72" i="6"/>
  <c r="L67" i="6"/>
  <c r="L65" i="6"/>
  <c r="L63" i="6"/>
  <c r="L61" i="6"/>
  <c r="L60" i="6"/>
  <c r="L59" i="6"/>
  <c r="L56" i="6"/>
  <c r="L54" i="6"/>
  <c r="L52" i="6"/>
  <c r="L50" i="6"/>
  <c r="L48" i="6"/>
  <c r="L46" i="6"/>
  <c r="L44" i="6"/>
  <c r="L42" i="6"/>
  <c r="L40" i="6"/>
  <c r="L38" i="6"/>
  <c r="L36" i="6"/>
  <c r="L34" i="6"/>
  <c r="L32" i="6"/>
  <c r="L29" i="6"/>
  <c r="L27" i="6"/>
  <c r="L25" i="6"/>
  <c r="L23" i="6"/>
  <c r="L21" i="6"/>
  <c r="L19" i="6"/>
  <c r="L17" i="6"/>
  <c r="L13" i="6"/>
  <c r="L11" i="6"/>
  <c r="L9" i="6"/>
  <c r="L103" i="5"/>
  <c r="L102" i="5"/>
  <c r="L100" i="5"/>
  <c r="L98" i="5"/>
  <c r="L96" i="5"/>
  <c r="L94" i="5"/>
  <c r="L88" i="5"/>
  <c r="L86" i="5"/>
  <c r="L84" i="5"/>
  <c r="L82" i="5"/>
  <c r="L80" i="5"/>
  <c r="L78" i="5"/>
  <c r="L76" i="5"/>
  <c r="L74" i="5"/>
  <c r="L72" i="5"/>
  <c r="L70" i="5"/>
  <c r="L67" i="5"/>
  <c r="L64" i="5"/>
  <c r="L62" i="5"/>
  <c r="L60" i="5"/>
  <c r="L58" i="5"/>
  <c r="L56" i="5"/>
  <c r="L54" i="5"/>
  <c r="L52" i="5"/>
  <c r="L50" i="5"/>
  <c r="L48" i="5"/>
  <c r="L46" i="5"/>
  <c r="L42" i="5"/>
  <c r="L40" i="5"/>
  <c r="L38" i="5"/>
  <c r="L36" i="5"/>
  <c r="L33" i="5"/>
  <c r="L31" i="5"/>
  <c r="L29" i="5"/>
  <c r="L27" i="5"/>
  <c r="L24" i="5"/>
  <c r="L20" i="5"/>
  <c r="L17" i="5"/>
  <c r="L15" i="5"/>
  <c r="L12" i="5"/>
  <c r="K104" i="5" s="1"/>
  <c r="L9" i="5"/>
  <c r="L22" i="4"/>
  <c r="L21" i="4"/>
  <c r="L20" i="4"/>
  <c r="L19" i="4"/>
  <c r="L18" i="4"/>
  <c r="L16" i="4"/>
  <c r="L15" i="4"/>
  <c r="L14" i="4"/>
  <c r="L13" i="4"/>
  <c r="L12" i="4"/>
  <c r="L11" i="4"/>
  <c r="L10" i="4"/>
  <c r="L9" i="4"/>
  <c r="K23" i="4" s="1"/>
  <c r="K78" i="6" l="1"/>
  <c r="K57" i="8"/>
  <c r="K54" i="9"/>
  <c r="K57" i="9" l="1"/>
  <c r="F59" i="9" s="1"/>
  <c r="K59" i="9" s="1"/>
</calcChain>
</file>

<file path=xl/sharedStrings.xml><?xml version="1.0" encoding="utf-8"?>
<sst xmlns="http://schemas.openxmlformats.org/spreadsheetml/2006/main" count="869" uniqueCount="482">
  <si>
    <t xml:space="preserve">                                        </t>
  </si>
  <si>
    <t>POLOŽKOVÝ ROZPOČET
 (položkový rozpis)</t>
  </si>
  <si>
    <t>Tišteno dne:</t>
  </si>
  <si>
    <t>Databáze:</t>
  </si>
  <si>
    <t>Nabídka číslo:</t>
  </si>
  <si>
    <t xml:space="preserve">                                                  </t>
  </si>
  <si>
    <t xml:space="preserve">  Stavba:                                       ÚPRAVA CHODNÍKŮ A PARK. STÁNÍ V ULICI DLOUHÁ, DAČICE                                                </t>
  </si>
  <si>
    <t>Investor:</t>
  </si>
  <si>
    <t xml:space="preserve">   SO 000  Všeobecné položky                                                                                   </t>
  </si>
  <si>
    <t>Položka</t>
  </si>
  <si>
    <t>Text</t>
  </si>
  <si>
    <t>Množství</t>
  </si>
  <si>
    <t>m.j.</t>
  </si>
  <si>
    <t>Cena</t>
  </si>
  <si>
    <t>Celkem</t>
  </si>
  <si>
    <t>001</t>
  </si>
  <si>
    <t xml:space="preserve">Vytyčení inženýrských sítí                                                                          </t>
  </si>
  <si>
    <t xml:space="preserve">kpl  </t>
  </si>
  <si>
    <t>_5V90OGRVS</t>
  </si>
  <si>
    <t>002</t>
  </si>
  <si>
    <t xml:space="preserve">Ochrana dotčených inženýrských sítí                                                                 </t>
  </si>
  <si>
    <t>_5V90OHAAB</t>
  </si>
  <si>
    <t>003</t>
  </si>
  <si>
    <t xml:space="preserve">Vytyčení stavby                                                                                     </t>
  </si>
  <si>
    <t>_5V90OI7AE</t>
  </si>
  <si>
    <t>004</t>
  </si>
  <si>
    <t xml:space="preserve">Zaměření skutečného provedení                                                                       </t>
  </si>
  <si>
    <t>_5V90OIKPJ</t>
  </si>
  <si>
    <t>005</t>
  </si>
  <si>
    <t xml:space="preserve">Geometrický plán                                                                                    </t>
  </si>
  <si>
    <t>_6YY1E5ICT</t>
  </si>
  <si>
    <t>006</t>
  </si>
  <si>
    <t xml:space="preserve">Zařízení stavenistě vč energií                                                                      </t>
  </si>
  <si>
    <t>_5V90OJHSA</t>
  </si>
  <si>
    <t>007</t>
  </si>
  <si>
    <t xml:space="preserve">Zkoušky únosnosti                                                                                   </t>
  </si>
  <si>
    <t xml:space="preserve">kus  </t>
  </si>
  <si>
    <t>_5V90OK5RV</t>
  </si>
  <si>
    <t>008</t>
  </si>
  <si>
    <t xml:space="preserve">Opatření BOZP - oplocení staveniště                                                                 </t>
  </si>
  <si>
    <t>m/den</t>
  </si>
  <si>
    <t>_5V90OL9FZ</t>
  </si>
  <si>
    <t xml:space="preserve">250*80                                                                                              </t>
  </si>
  <si>
    <t>009</t>
  </si>
  <si>
    <t xml:space="preserve">Dopravně - inženýrská opatření                                                                      </t>
  </si>
  <si>
    <t>_5V90OLP3S</t>
  </si>
  <si>
    <t>010</t>
  </si>
  <si>
    <t xml:space="preserve">Odborné posudky a kontroly - geotechnik                                                             </t>
  </si>
  <si>
    <t xml:space="preserve">hod  </t>
  </si>
  <si>
    <t>_5V90OMNP5</t>
  </si>
  <si>
    <t>011</t>
  </si>
  <si>
    <t xml:space="preserve">Dokumentace skutečného provedení                                                                    </t>
  </si>
  <si>
    <t>_5V90ONBEB</t>
  </si>
  <si>
    <t>012</t>
  </si>
  <si>
    <t xml:space="preserve">Fotodokumentace, kompletační činnost                                                                </t>
  </si>
  <si>
    <t>_5V90OP7PT</t>
  </si>
  <si>
    <t>013</t>
  </si>
  <si>
    <t xml:space="preserve">Ztížené pracovní podmínky - organizace pohybu chodců                                                </t>
  </si>
  <si>
    <t>_5V90OQSBL</t>
  </si>
  <si>
    <t>Odbytová cena bez DPH:</t>
  </si>
  <si>
    <t xml:space="preserve">   SO 101  Parkoviště                                                                                          </t>
  </si>
  <si>
    <t>113106271</t>
  </si>
  <si>
    <t xml:space="preserve">Rozebrání dlažeb vozovek ze zámkové dlažby s ložem z kameniva strojně pl přes 50 do 200 m2          </t>
  </si>
  <si>
    <t xml:space="preserve">m2   </t>
  </si>
  <si>
    <t>_5V90MC2I3</t>
  </si>
  <si>
    <t xml:space="preserve">Parkoviště pro invalidy 35                                                                          </t>
  </si>
  <si>
    <t xml:space="preserve">Chodníček za parkovišti (40+55)*1,2                                                                 </t>
  </si>
  <si>
    <t>113107162</t>
  </si>
  <si>
    <t xml:space="preserve">Odstranění podkladu z kameniva drceného tl 200 mm strojně pl přes 50 do 200 m2                      </t>
  </si>
  <si>
    <t>_5V90MDXOL</t>
  </si>
  <si>
    <t xml:space="preserve">176+232                                                                                             </t>
  </si>
  <si>
    <t>113107231</t>
  </si>
  <si>
    <t xml:space="preserve">Odstranění podkladu z betonu prostého tl přes 100 do 150 mm strojně pl přes 200 m2                  </t>
  </si>
  <si>
    <t>_6YY1EEPV4</t>
  </si>
  <si>
    <t>113202111</t>
  </si>
  <si>
    <t xml:space="preserve">Vytrhání obrub krajníků obrubníků stojatých                                                         </t>
  </si>
  <si>
    <t xml:space="preserve">m    </t>
  </si>
  <si>
    <t>_5V90MCVKE</t>
  </si>
  <si>
    <t xml:space="preserve">87+112 silniční obrubníky kolem parkovišť                                                           </t>
  </si>
  <si>
    <t xml:space="preserve">100 chodníček za parkovišti                                                                         </t>
  </si>
  <si>
    <t>122252513</t>
  </si>
  <si>
    <t>Odkopávky a prokopávky zapažené pro silnice a dálnice v hornině třídy těžitelnosti I objem do 100 m3</t>
  </si>
  <si>
    <t xml:space="preserve">m3   </t>
  </si>
  <si>
    <t>_5V90MEQC5</t>
  </si>
  <si>
    <t xml:space="preserve">na pláně parkovišť 522*0,15                                                                         </t>
  </si>
  <si>
    <t xml:space="preserve">pro chodník pro invalidy 12                                                                         </t>
  </si>
  <si>
    <t xml:space="preserve">v rámci rušení chodníčku za parkovišti 100*1*0,2                                                    </t>
  </si>
  <si>
    <t>132151101</t>
  </si>
  <si>
    <t xml:space="preserve">Hloubení rýh nezapažených  š do 800 mm v hornině třídy těžitelnosti I, skupiny 1 a 2 objem do 20 m3 </t>
  </si>
  <si>
    <t>_5V90MVQ4T</t>
  </si>
  <si>
    <t xml:space="preserve">pro vybudování vpusti vč. přípojky 4*5*0,8*1                                                        </t>
  </si>
  <si>
    <t xml:space="preserve">trativod 120*0,4*0,5                                                                                </t>
  </si>
  <si>
    <t>162751117</t>
  </si>
  <si>
    <t xml:space="preserve">Vodorovné přemístění do 10000 m výkopku/sypaniny z horniny třídy těžitelnosti I, skupiny 1 až 3     </t>
  </si>
  <si>
    <t>_5V90N2E4G</t>
  </si>
  <si>
    <t xml:space="preserve">110,3+40-20,16                                                                                      </t>
  </si>
  <si>
    <t>171201231</t>
  </si>
  <si>
    <t xml:space="preserve">Poplatek za uložení zeminy a kamení na recyklační skládce (skládkovné) kód odpadu 17 05 04          </t>
  </si>
  <si>
    <t xml:space="preserve">t    </t>
  </si>
  <si>
    <t>_5V90O0R4Z</t>
  </si>
  <si>
    <t xml:space="preserve">130,14*1,9                                                                                          </t>
  </si>
  <si>
    <t>174151101</t>
  </si>
  <si>
    <t xml:space="preserve">Zásyp jam, šachet rýh nebo kolem objektů sypaninou se zhutněním                                     </t>
  </si>
  <si>
    <t>_5V90N0B9B</t>
  </si>
  <si>
    <t xml:space="preserve">4*(9*1*0,8)-4*(9*0,6*0,4)                                                                           </t>
  </si>
  <si>
    <t>175151101</t>
  </si>
  <si>
    <t xml:space="preserve">Obsypání potrubí strojně sypaninou bez prohození, uloženou do 3 m                                   </t>
  </si>
  <si>
    <t>_5V90MXYIT</t>
  </si>
  <si>
    <t xml:space="preserve">připojení UV 4*9*0,4*0,4                                                                            </t>
  </si>
  <si>
    <t xml:space="preserve">obsyp drenáže 120*0,5*0,4                                                                           </t>
  </si>
  <si>
    <t>181951112</t>
  </si>
  <si>
    <t xml:space="preserve">Úprava pláně v hornině třídy těžitelnosti I, skupiny 1 až 3 se zhutněním                            </t>
  </si>
  <si>
    <t>_5V90MFERW</t>
  </si>
  <si>
    <t>212750101</t>
  </si>
  <si>
    <t>Trativod z drenážních trubek PVC-U SN 4 perforace 360° včetně lože otevřený výkop DN 100, vč. trubky</t>
  </si>
  <si>
    <t>_5V90SZ9XQ</t>
  </si>
  <si>
    <t>56241494</t>
  </si>
  <si>
    <t xml:space="preserve">Uliční vpust z bet. dílců vč. mříže D400                                                            </t>
  </si>
  <si>
    <t>_5V90MU6P2</t>
  </si>
  <si>
    <t>564861111</t>
  </si>
  <si>
    <t xml:space="preserve">Podklad ze štěrkodrtě ŠD tl 200 mm                                                                  </t>
  </si>
  <si>
    <t>_5V90MHCJR</t>
  </si>
  <si>
    <t xml:space="preserve">(175+232)*1,1                                                                                       </t>
  </si>
  <si>
    <t xml:space="preserve">štěrkodrť v místech pro invalidy se použije stávající                                               </t>
  </si>
  <si>
    <t xml:space="preserve">bude pouze zřízena vrstva MCB nebo SC                                                               </t>
  </si>
  <si>
    <t>567921112</t>
  </si>
  <si>
    <t xml:space="preserve">Podklad z mezerovitého betonu MCB tl 150 mm                                                         </t>
  </si>
  <si>
    <t>_5V90MKQL8</t>
  </si>
  <si>
    <t xml:space="preserve">175+232+invalidi 36                                                                                 </t>
  </si>
  <si>
    <t>577154111</t>
  </si>
  <si>
    <t xml:space="preserve">Asfaltový beton vrstva obrusná ACO 11 (ABS) tř. I tl 60 mm š do 3 m z nemodifikovaného asfaltu      </t>
  </si>
  <si>
    <t>_5V90NMUBU</t>
  </si>
  <si>
    <t xml:space="preserve">výspravy komunikací 150*0,5                                                                         </t>
  </si>
  <si>
    <t>577175112</t>
  </si>
  <si>
    <t xml:space="preserve">Asfaltový beton vrstva ložní ACL 16 (ABH) tl. 80 mm š do 3 m z nemodifikovaného asfaltu             </t>
  </si>
  <si>
    <t>_5V90NM4O6</t>
  </si>
  <si>
    <t>58331340</t>
  </si>
  <si>
    <t xml:space="preserve">kamenivo těžené drobné prané frakce 0-4                                                             </t>
  </si>
  <si>
    <t>_5V90NIIVE</t>
  </si>
  <si>
    <t xml:space="preserve">obsyp přípojek UV 4*0,6*1,9                                                                         </t>
  </si>
  <si>
    <t>5833366400</t>
  </si>
  <si>
    <t xml:space="preserve">KAMEN TEZ HR 11-22B                                                                                 </t>
  </si>
  <si>
    <t xml:space="preserve">T    </t>
  </si>
  <si>
    <t>_5V90T0YZV</t>
  </si>
  <si>
    <t xml:space="preserve">trativod 120*0,4*0,5*1,9                                                                            </t>
  </si>
  <si>
    <t>5834419700</t>
  </si>
  <si>
    <t xml:space="preserve">štěrkodrť frakce 0-63                                                                               </t>
  </si>
  <si>
    <t>_5V90N0WTY</t>
  </si>
  <si>
    <t xml:space="preserve">(zásyp vpustí (4*1)+drobné dosypávky 5)*2,2                                                         </t>
  </si>
  <si>
    <t>5921746000</t>
  </si>
  <si>
    <t xml:space="preserve">obrubník betonový nájezdový 100x15x15 cm                                                            </t>
  </si>
  <si>
    <t>_5V90NX677</t>
  </si>
  <si>
    <t xml:space="preserve">(38+52+3,5+6)*1,05                                                                                  </t>
  </si>
  <si>
    <t>5921747000</t>
  </si>
  <si>
    <t xml:space="preserve">obrubník betonový silniční 100x15x25 cm                                                             </t>
  </si>
  <si>
    <t>_6YZ0G07C1</t>
  </si>
  <si>
    <t xml:space="preserve">(38+52+4,5+4,5+4,5+4,5+4,5+4,5+3,5+6+4,5)*1,05                                                      </t>
  </si>
  <si>
    <t>5921748000</t>
  </si>
  <si>
    <t xml:space="preserve">obrubník betonový silniční přechodový                                                               </t>
  </si>
  <si>
    <t>_6YZ0G0UKP</t>
  </si>
  <si>
    <t>5924500700</t>
  </si>
  <si>
    <t xml:space="preserve">dlažba zámková 20x20x8 cm vegetační                                                                 </t>
  </si>
  <si>
    <t>_5V90MQLQE</t>
  </si>
  <si>
    <t xml:space="preserve">(176+232)*1,05                                                                                      </t>
  </si>
  <si>
    <t xml:space="preserve">odečet červené vdz -17*1,05                                                                         </t>
  </si>
  <si>
    <t>5924503800</t>
  </si>
  <si>
    <t xml:space="preserve">dlažba zámková 20x10x8 cm červená                                                                   </t>
  </si>
  <si>
    <t>_5V90MRX4L</t>
  </si>
  <si>
    <t xml:space="preserve">slepecký pruh (4,5*1,2)*1,05                                                                        </t>
  </si>
  <si>
    <t xml:space="preserve">vdz parkovací místa 17*1,05                                                                         </t>
  </si>
  <si>
    <t>5924503900</t>
  </si>
  <si>
    <t xml:space="preserve">dlažba zámková 20x10x8 cm přírodní                                                                  </t>
  </si>
  <si>
    <t>_6YZ0G1T3V</t>
  </si>
  <si>
    <t xml:space="preserve">((3,3*4,5)+(2,3*4,5)+(2,3*4,5))*1,05                                                                </t>
  </si>
  <si>
    <t>596212212</t>
  </si>
  <si>
    <t xml:space="preserve">Kladení zámkové dlažby pozemních komunikací tl 80 mm skupiny A pl do 300 m2                         </t>
  </si>
  <si>
    <t>_5V90MNYA5</t>
  </si>
  <si>
    <t>721173708</t>
  </si>
  <si>
    <t xml:space="preserve">Potrubí kanalizační z PE odpadní DN 150 vč. napojení                                                </t>
  </si>
  <si>
    <t>_5V90MWUWU</t>
  </si>
  <si>
    <t xml:space="preserve">přípojky UV 4*3                                                                                     </t>
  </si>
  <si>
    <t>895941211</t>
  </si>
  <si>
    <t xml:space="preserve">Zřízení vpusti kanalizační uliční z betonových dílců typ UV-50 nízký                                </t>
  </si>
  <si>
    <t>_5V90MT0UK</t>
  </si>
  <si>
    <t>916131213</t>
  </si>
  <si>
    <t xml:space="preserve">Osazení silničního obrubníku betonového stojatého s boční opěrou do lože z betonu prostého          </t>
  </si>
  <si>
    <t>_5V90MLSX7</t>
  </si>
  <si>
    <t>916991121</t>
  </si>
  <si>
    <t xml:space="preserve">Lože pod obrubníky, krajníky nebo obruby z dlažebních kostek z betonu prostého                      </t>
  </si>
  <si>
    <t>_5V90TZOF3</t>
  </si>
  <si>
    <t xml:space="preserve">232*0,055                                                                                           </t>
  </si>
  <si>
    <t>919121212</t>
  </si>
  <si>
    <t xml:space="preserve">Těsnění spár zálivkou za studena pro komůrky š 10 mm hl 20 mm bez těsnicího profilu                 </t>
  </si>
  <si>
    <t>_5V90NPPSJ</t>
  </si>
  <si>
    <t xml:space="preserve">38+52+3,3+6                                                                                         </t>
  </si>
  <si>
    <t>919731122</t>
  </si>
  <si>
    <t xml:space="preserve">Zarovnání styčné plochy podkladu nebo krytu živičného tl do 100 mm                                  </t>
  </si>
  <si>
    <t>_5V90NOQ83</t>
  </si>
  <si>
    <t xml:space="preserve">99,3                                                                                                </t>
  </si>
  <si>
    <t>919735112</t>
  </si>
  <si>
    <t xml:space="preserve">Řezání stávajícího živičného krytu hl do 100 mm                                                     </t>
  </si>
  <si>
    <t>_5V90NO61I</t>
  </si>
  <si>
    <t>997002511</t>
  </si>
  <si>
    <t xml:space="preserve">Vodorovné přemístění suti a vybouraných hmot bez naložení ale se složením a urovnáním do 1 km       </t>
  </si>
  <si>
    <t>_5V90N4YWN</t>
  </si>
  <si>
    <t xml:space="preserve">podkladní vrstvy (522)*0,2*2,1                                                                      </t>
  </si>
  <si>
    <t xml:space="preserve">obrubníky 299*0,085                                                                                 </t>
  </si>
  <si>
    <t xml:space="preserve">dlažba vč lože 149*0,12*2,2                                                                         </t>
  </si>
  <si>
    <t xml:space="preserve">betonový kryt 408*0,15*2,3                                                                          </t>
  </si>
  <si>
    <t xml:space="preserve">živičný kryt okraje vozovky (99,3*0,5)*0,08*2,4                                                     </t>
  </si>
  <si>
    <t>997002519</t>
  </si>
  <si>
    <t xml:space="preserve">Příplatek ZKD 1 km přemístění suti a vybouraných hmot                                               </t>
  </si>
  <si>
    <t>_5V90N75XQ</t>
  </si>
  <si>
    <t xml:space="preserve">434,2838*5                                                                                          </t>
  </si>
  <si>
    <t>997013861</t>
  </si>
  <si>
    <t>Poplatek za uložení stavebního odpadu na recyklační skládce (skládkovné) z prostého betonu kód odpad</t>
  </si>
  <si>
    <t>_5V90O3FAG</t>
  </si>
  <si>
    <t xml:space="preserve">424,75                                                                                              </t>
  </si>
  <si>
    <t>997013875</t>
  </si>
  <si>
    <t>Poplatek za uložení stavebního odpadu na recyklační skládce (skládkovné) asfaltového bez obsahu deht</t>
  </si>
  <si>
    <t>_5V90O1ZKQ</t>
  </si>
  <si>
    <t xml:space="preserve">9,53                                                                                                </t>
  </si>
  <si>
    <t>998223011</t>
  </si>
  <si>
    <t xml:space="preserve">Přesun hmot pro pozemní komunikace s krytem dlážděným                                               </t>
  </si>
  <si>
    <t>_5V90NKDQ3</t>
  </si>
  <si>
    <t>R3</t>
  </si>
  <si>
    <t xml:space="preserve">Dopravní značka IP12 se symbolem invalidy vč sloupku a patky D+M                                    </t>
  </si>
  <si>
    <t>_6YZ1D9DR4</t>
  </si>
  <si>
    <t>R4</t>
  </si>
  <si>
    <t xml:space="preserve">VDZ symbol invalidy V10f                                                                            </t>
  </si>
  <si>
    <t>_6Z00D5LJH</t>
  </si>
  <si>
    <t xml:space="preserve">   SO 201  Chodník                                                                                             </t>
  </si>
  <si>
    <t>_5V90SEIHV</t>
  </si>
  <si>
    <t xml:space="preserve">568*1,15                                                                                            </t>
  </si>
  <si>
    <t>_5V90SEIHU</t>
  </si>
  <si>
    <t>_5V90SEIHW</t>
  </si>
  <si>
    <t xml:space="preserve">pro konstrukci chodníku 600*1,1*0,1                                                                 </t>
  </si>
  <si>
    <t xml:space="preserve">odkop pro palisádovou zídku 9,5                                                                     </t>
  </si>
  <si>
    <t xml:space="preserve">drobné odkopávky 20                                                                                 </t>
  </si>
  <si>
    <t>129001101</t>
  </si>
  <si>
    <t xml:space="preserve">Příplatek za ztížení odkopávky nebo prokopávky v blízkosti inženýrských sítí                        </t>
  </si>
  <si>
    <t>_5V90TSPUN</t>
  </si>
  <si>
    <t xml:space="preserve">95,5/2                                                                                              </t>
  </si>
  <si>
    <t>_6YZ1BFIL3</t>
  </si>
  <si>
    <t xml:space="preserve">Příprava pro obrubníky 615*0,05                                                                     </t>
  </si>
  <si>
    <t>162606112</t>
  </si>
  <si>
    <t xml:space="preserve">Vodorovné přemístění do 5000 m bez naložení výkopku ze zemin schopných zúrodnění                    </t>
  </si>
  <si>
    <t>_5V90TCBII</t>
  </si>
  <si>
    <t xml:space="preserve">367,5*0,15                                                                                          </t>
  </si>
  <si>
    <t>_5V90SEIIB</t>
  </si>
  <si>
    <t xml:space="preserve">95,5-30,75+30,75                                                                                    </t>
  </si>
  <si>
    <t>_5V90SEIIM</t>
  </si>
  <si>
    <t xml:space="preserve">zemina 95,5*1,9                                                                                     </t>
  </si>
  <si>
    <t>_6YZ1BCBD9</t>
  </si>
  <si>
    <t xml:space="preserve">zásypy za obrubami 615*0,05                                                                         </t>
  </si>
  <si>
    <t>181006112</t>
  </si>
  <si>
    <t xml:space="preserve">Rozprostření zemin tl vrstvy do 0,15 m schopných zúrodnění v rovině a sklonu do 1:5                 </t>
  </si>
  <si>
    <t>_5V90TANJS</t>
  </si>
  <si>
    <t xml:space="preserve">za obrubami 495*0,5                                                                                 </t>
  </si>
  <si>
    <t xml:space="preserve">v ostrůvcích 120                                                                                    </t>
  </si>
  <si>
    <t>_5V90SEIHX</t>
  </si>
  <si>
    <t xml:space="preserve">600*1,1                                                                                             </t>
  </si>
  <si>
    <t>27245168</t>
  </si>
  <si>
    <t xml:space="preserve">palisáda betonová dl 1000mm                                                                         </t>
  </si>
  <si>
    <t>_6YZ1AYXG2</t>
  </si>
  <si>
    <t xml:space="preserve">9,5/0,15*1,05                                                                                       </t>
  </si>
  <si>
    <t>339921112</t>
  </si>
  <si>
    <t xml:space="preserve">Osazování betonových palisád do betonového základu jednotlivě výšky prvku přes 0,5 do 1 m           </t>
  </si>
  <si>
    <t>_6YZ1AY64A</t>
  </si>
  <si>
    <t xml:space="preserve">9,5/0,15                                                                                            </t>
  </si>
  <si>
    <t>460030038</t>
  </si>
  <si>
    <t xml:space="preserve">Rozebrání dlažeb ručně z dlaždic betonových nebo keramických do písku spáry nezalité                </t>
  </si>
  <si>
    <t>_5V90SEIHT</t>
  </si>
  <si>
    <t>564851111</t>
  </si>
  <si>
    <t xml:space="preserve">Podklad ze štěrkodrtě ŠD tl 150 mm                                                                  </t>
  </si>
  <si>
    <t>_5V90SEIHY</t>
  </si>
  <si>
    <t>567122111</t>
  </si>
  <si>
    <t xml:space="preserve">Podklad ze směsi stmelené cementem SC C 8/10 (KSC I) tl 100 mm                                      </t>
  </si>
  <si>
    <t>_5VD0JCNRW</t>
  </si>
  <si>
    <t>_5V90SEIIL</t>
  </si>
  <si>
    <t xml:space="preserve">31*1,05                                                                                             </t>
  </si>
  <si>
    <t>5921751200</t>
  </si>
  <si>
    <t xml:space="preserve">obrubník silniční betonový přechodový                                                               </t>
  </si>
  <si>
    <t>_5V90TG7TR</t>
  </si>
  <si>
    <t xml:space="preserve">5l+3p                                                                                               </t>
  </si>
  <si>
    <t>5921752300</t>
  </si>
  <si>
    <t xml:space="preserve">obrubník silniční 100/25/15 cm                                                                      </t>
  </si>
  <si>
    <t>_5V90THDWB</t>
  </si>
  <si>
    <t xml:space="preserve">25*1,05                                                                                             </t>
  </si>
  <si>
    <t>5921752400</t>
  </si>
  <si>
    <t xml:space="preserve">obrubník chodníkový 100/25/10                                                                       </t>
  </si>
  <si>
    <t>_6YZ1CBD1B</t>
  </si>
  <si>
    <t xml:space="preserve">495*1,05                                                                                            </t>
  </si>
  <si>
    <t>5924500750</t>
  </si>
  <si>
    <t xml:space="preserve">dlažba zámková 20x10x6 cm přírodní H profil                                                         </t>
  </si>
  <si>
    <t>_5V90SEII2</t>
  </si>
  <si>
    <t xml:space="preserve">600*1,05                                                                                            </t>
  </si>
  <si>
    <t>5924503850</t>
  </si>
  <si>
    <t xml:space="preserve">dlažba zámková 20x10x6 cm červená slepecká                                                          </t>
  </si>
  <si>
    <t>_5V90SEII3</t>
  </si>
  <si>
    <t xml:space="preserve">17*1,1                                                                                              </t>
  </si>
  <si>
    <t>596211112</t>
  </si>
  <si>
    <t xml:space="preserve">Kladení zámkové dlažby komunikací pro pěší tl 60 mm skupiny A pl do 300 m2                          </t>
  </si>
  <si>
    <t>_5V90SEII1</t>
  </si>
  <si>
    <t xml:space="preserve">pro nový chodník 617                                                                                </t>
  </si>
  <si>
    <t xml:space="preserve">předláždění napojení 2                                                                              </t>
  </si>
  <si>
    <t>899331111</t>
  </si>
  <si>
    <t xml:space="preserve">Výšková úprava uličního vstupu nebo vpusti do 200 mm zvýšením poklopu                               </t>
  </si>
  <si>
    <t>_6YZ1DCQQM</t>
  </si>
  <si>
    <t>899431111</t>
  </si>
  <si>
    <t xml:space="preserve">Výšková úprava uličního vstupu nebo vpusti do 200 mm zvýšením krycího hrnce, šoupěte nebo hydrantu  </t>
  </si>
  <si>
    <t>_6YZ1DBS1K</t>
  </si>
  <si>
    <t>_5V90SEII0</t>
  </si>
  <si>
    <t>916231213</t>
  </si>
  <si>
    <t xml:space="preserve">Osazení chodníkového obrubníku betonového stojatého s boční opěrou do lože z betonu prostého        </t>
  </si>
  <si>
    <t>_6YZ1CQ43U</t>
  </si>
  <si>
    <t>_5V90TZK55</t>
  </si>
  <si>
    <t xml:space="preserve">(495+64)*0,055                                                                                      </t>
  </si>
  <si>
    <t>_5V90SEIIC</t>
  </si>
  <si>
    <t xml:space="preserve">podkladní vrstvy (653,2)*0,2*2,1                                                                    </t>
  </si>
  <si>
    <t xml:space="preserve">obrubníky 441*0,040                                                                                 </t>
  </si>
  <si>
    <t xml:space="preserve">dlažba vč lože 568*0,08*2,2                                                                         </t>
  </si>
  <si>
    <t xml:space="preserve">drobný betonový odpad 8                                                                             </t>
  </si>
  <si>
    <t>_5V90SEIID</t>
  </si>
  <si>
    <t xml:space="preserve">399,952*5                                                                                           </t>
  </si>
  <si>
    <t>_5V90SEIIO</t>
  </si>
  <si>
    <t>_5V90SEIIF</t>
  </si>
  <si>
    <t xml:space="preserve">   SO 202  Vstupy                                                                                              </t>
  </si>
  <si>
    <t>_6YZ1CU782</t>
  </si>
  <si>
    <t xml:space="preserve">72*1,15                                                                                             </t>
  </si>
  <si>
    <t>_6YZ1CU781</t>
  </si>
  <si>
    <t>_6YZ1CU783</t>
  </si>
  <si>
    <t xml:space="preserve">pro konstrukci chodníku 71*1,1*0,15                                                                 </t>
  </si>
  <si>
    <t xml:space="preserve">drobné odkopávky 2                                                                                  </t>
  </si>
  <si>
    <t>_6YZ1CU78L</t>
  </si>
  <si>
    <t>_6YZ1CU78R</t>
  </si>
  <si>
    <t xml:space="preserve">Příprava pro obrubníky 56*0,05                                                                      </t>
  </si>
  <si>
    <t>_6YZ1CU78I</t>
  </si>
  <si>
    <t xml:space="preserve">56*0,15                                                                                             </t>
  </si>
  <si>
    <t>_6YZ1CU78A</t>
  </si>
  <si>
    <t xml:space="preserve">13,715+2,8-2,8                                                                                      </t>
  </si>
  <si>
    <t>_6YZ1CU78F</t>
  </si>
  <si>
    <t xml:space="preserve">zemina 13,715*1,9                                                                                   </t>
  </si>
  <si>
    <t>_6YZ1CU78Q</t>
  </si>
  <si>
    <t xml:space="preserve">zásypy za obrubami 56*0,05                                                                          </t>
  </si>
  <si>
    <t>_6YZ1CU78H</t>
  </si>
  <si>
    <t xml:space="preserve">za obrubami 56*0,1                                                                                  </t>
  </si>
  <si>
    <t>_6YZ1CU784</t>
  </si>
  <si>
    <t xml:space="preserve">71*1,1                                                                                              </t>
  </si>
  <si>
    <t>_6YZ1CU780</t>
  </si>
  <si>
    <t>_6YZ1CU785</t>
  </si>
  <si>
    <t>_6YZ1CU78N</t>
  </si>
  <si>
    <t>_6YZ1CU78S</t>
  </si>
  <si>
    <t xml:space="preserve">56*1,05                                                                                             </t>
  </si>
  <si>
    <t>_6YZ1CU788</t>
  </si>
  <si>
    <t xml:space="preserve">71*1,05                                                                                             </t>
  </si>
  <si>
    <t>_6YZ1CU787</t>
  </si>
  <si>
    <t xml:space="preserve">pro nový chodník 71                                                                                 </t>
  </si>
  <si>
    <t>_6YZ1CU78T</t>
  </si>
  <si>
    <t>_6YZ1CU78M</t>
  </si>
  <si>
    <t xml:space="preserve">56*0,055                                                                                            </t>
  </si>
  <si>
    <t xml:space="preserve">nadspotřeba betonu u vstupních prahů 1,5                                                            </t>
  </si>
  <si>
    <t>_6YZ1CU78B</t>
  </si>
  <si>
    <t xml:space="preserve">podkladní vrstvy (71)*0,2*2,1                                                                       </t>
  </si>
  <si>
    <t xml:space="preserve">obrubníky 56*0,040                                                                                  </t>
  </si>
  <si>
    <t xml:space="preserve">dlažba vč lože 71*0,08*2,2                                                                          </t>
  </si>
  <si>
    <t xml:space="preserve">drobný betonový odpad 2                                                                             </t>
  </si>
  <si>
    <t>_6YZ1CU78C</t>
  </si>
  <si>
    <t xml:space="preserve">46,55*5                                                                                             </t>
  </si>
  <si>
    <t>_6YZ1CU78G</t>
  </si>
  <si>
    <t>_6YZ1CU78D</t>
  </si>
  <si>
    <t xml:space="preserve">   SO 203  Kontejnerová stání                                                                                  </t>
  </si>
  <si>
    <t>_6YY1DEWYS</t>
  </si>
  <si>
    <t>121151103</t>
  </si>
  <si>
    <t xml:space="preserve">Sejmutí ornice plochy do 100 m2 tl vrstvy do 200 mm strojně                                         </t>
  </si>
  <si>
    <t>_6YY1DEWZA</t>
  </si>
  <si>
    <t>_6YY1DEWYU</t>
  </si>
  <si>
    <t xml:space="preserve">52*0,4                                                                                              </t>
  </si>
  <si>
    <t>_6YY1DEWZF</t>
  </si>
  <si>
    <t xml:space="preserve">20,8                                                                                                </t>
  </si>
  <si>
    <t>_6YZ1DIWWG</t>
  </si>
  <si>
    <t xml:space="preserve">příprava pro obruby 42*0,05                                                                         </t>
  </si>
  <si>
    <t>_6YZ1DI0NX</t>
  </si>
  <si>
    <t xml:space="preserve">ornice na mezideponii a zpět 85*0,15*2                                                              </t>
  </si>
  <si>
    <t>_6YY1DEWZ1</t>
  </si>
  <si>
    <t xml:space="preserve">20,8+2,1-3,36                                                                                       </t>
  </si>
  <si>
    <t>_6YY1DEWZ6</t>
  </si>
  <si>
    <t xml:space="preserve">zemina 19,54*1,9                                                                                    </t>
  </si>
  <si>
    <t>_6YZ1DJ4FD</t>
  </si>
  <si>
    <t xml:space="preserve">za obrubníky 42*0,08                                                                                </t>
  </si>
  <si>
    <t>_6YY1DEWZB</t>
  </si>
  <si>
    <t xml:space="preserve">v rámci stavby 85                                                                                   </t>
  </si>
  <si>
    <t>_6YY1DEWYV</t>
  </si>
  <si>
    <t xml:space="preserve">52*1,1                                                                                              </t>
  </si>
  <si>
    <t>_6YY1DEWYW</t>
  </si>
  <si>
    <t>_6YZ1D90R1</t>
  </si>
  <si>
    <t>_6YY1DEWZ5</t>
  </si>
  <si>
    <t xml:space="preserve">9*1,05                                                                                              </t>
  </si>
  <si>
    <t>_6YY1DEWZD</t>
  </si>
  <si>
    <t xml:space="preserve">3l+3p                                                                                               </t>
  </si>
  <si>
    <t>_6YY1DEWZE</t>
  </si>
  <si>
    <t xml:space="preserve">33*1,05                                                                                             </t>
  </si>
  <si>
    <t xml:space="preserve">dlažba zámková 20x10x6 cm písková H profil                                                          </t>
  </si>
  <si>
    <t>_6YY1DEWYZ</t>
  </si>
  <si>
    <t xml:space="preserve">52*1,05                                                                                             </t>
  </si>
  <si>
    <t>_6YY1DEWYY</t>
  </si>
  <si>
    <t xml:space="preserve">pro nový chodník 52                                                                                 </t>
  </si>
  <si>
    <t>_6YY1DEWYX</t>
  </si>
  <si>
    <t>_6YY1DEWZJ</t>
  </si>
  <si>
    <t xml:space="preserve">48*0,055                                                                                            </t>
  </si>
  <si>
    <t>_6YY1DEWZ2</t>
  </si>
  <si>
    <t>_6YY1DEWZ3</t>
  </si>
  <si>
    <t xml:space="preserve">2*5                                                                                                 </t>
  </si>
  <si>
    <t>_6YY1DEWZ7</t>
  </si>
  <si>
    <t>_6YY1DEWZ4</t>
  </si>
  <si>
    <t xml:space="preserve">   SO 204  Schodiště                                                                                           </t>
  </si>
  <si>
    <t>_5V90UMGHI</t>
  </si>
  <si>
    <t xml:space="preserve">odkop pro schodiště (4+4+3)*2,5*0,5                                                                 </t>
  </si>
  <si>
    <t xml:space="preserve">                                                                                                    </t>
  </si>
  <si>
    <t>_5V90YY1FG</t>
  </si>
  <si>
    <t xml:space="preserve">44*0,15                                                                                             </t>
  </si>
  <si>
    <t>_5V90UMGHQ</t>
  </si>
  <si>
    <t xml:space="preserve">13,75                                                                                               </t>
  </si>
  <si>
    <t>_5V90UMGHV</t>
  </si>
  <si>
    <t xml:space="preserve">zemina 13,75*1,9                                                                                    </t>
  </si>
  <si>
    <t>_5V90UMGI0</t>
  </si>
  <si>
    <t xml:space="preserve">(4+4+3)*2*2                                                                                         </t>
  </si>
  <si>
    <t>_5V90UMGHJ</t>
  </si>
  <si>
    <t xml:space="preserve">(4+4+3)*2                                                                                           </t>
  </si>
  <si>
    <t>434121425</t>
  </si>
  <si>
    <t xml:space="preserve">Osazení ŽB schodišťových ramen prefabrikovasných                                                    </t>
  </si>
  <si>
    <t>_5V90Y6MVM</t>
  </si>
  <si>
    <t xml:space="preserve">1,8*12                                                                                              </t>
  </si>
  <si>
    <t>460650083</t>
  </si>
  <si>
    <t xml:space="preserve">Zřízení podkladní vrstvy vozovky a chodníku z betonu prostého tloušťky do 20 cm                     </t>
  </si>
  <si>
    <t>_5V90XTKMO</t>
  </si>
  <si>
    <t xml:space="preserve">pod schody (4+4+3)*2                                                                                </t>
  </si>
  <si>
    <t>54879183</t>
  </si>
  <si>
    <t xml:space="preserve">Ocelové zábradlí dvoumadlové výšky 1,1m pozinkované                                                 </t>
  </si>
  <si>
    <t>_5V90YIFFV</t>
  </si>
  <si>
    <t xml:space="preserve">(4+3,5+2,5)*2                                                                                       </t>
  </si>
  <si>
    <t>_5V90UMGHK</t>
  </si>
  <si>
    <t>5937379700</t>
  </si>
  <si>
    <t xml:space="preserve">Schodišťový blok ŽB prefabrikovaný                                                                  </t>
  </si>
  <si>
    <t xml:space="preserve">KUS  </t>
  </si>
  <si>
    <t>_5V90Y9P4D</t>
  </si>
  <si>
    <t xml:space="preserve">21,6/0,6                                                                                            </t>
  </si>
  <si>
    <t>911111111</t>
  </si>
  <si>
    <t xml:space="preserve">Montáž zábradlí ocelového zabetonovaného                                                            </t>
  </si>
  <si>
    <t>_5V90YH2OK</t>
  </si>
  <si>
    <t>_5V90UMGI8</t>
  </si>
  <si>
    <t xml:space="preserve">drobné dobetonování 1,5                                                                             </t>
  </si>
  <si>
    <t xml:space="preserve">patky zábradlí 0,1*6*3                                                                              </t>
  </si>
  <si>
    <t>961044111</t>
  </si>
  <si>
    <t xml:space="preserve">Bourání základů z betonu prostého                                                                   </t>
  </si>
  <si>
    <t>_5V90XRYLS</t>
  </si>
  <si>
    <t xml:space="preserve">původní schodiště (4+4+3)*0,3*2                                                                     </t>
  </si>
  <si>
    <t>962042320</t>
  </si>
  <si>
    <t xml:space="preserve">Bourání zdiva nadzákladového z betonu prostého do 1 m3                                              </t>
  </si>
  <si>
    <t>_5V90XQSYH</t>
  </si>
  <si>
    <t xml:space="preserve">drobné konstrukce a boční zídky 2                                                                   </t>
  </si>
  <si>
    <t>966075141</t>
  </si>
  <si>
    <t xml:space="preserve">Odstranění kovového zábradlí vcelku                                                                 </t>
  </si>
  <si>
    <t>_5V90XSLQI</t>
  </si>
  <si>
    <t xml:space="preserve">4+4+3                                                                                               </t>
  </si>
  <si>
    <t>_5V90UMGHR</t>
  </si>
  <si>
    <t xml:space="preserve">schodiště 6,6*2,4                                                                                   </t>
  </si>
  <si>
    <t xml:space="preserve">vodicí zídky 2*2,4                                                                                  </t>
  </si>
  <si>
    <t>_5V90UMGHS</t>
  </si>
  <si>
    <t xml:space="preserve">20,64*5                                                                                             </t>
  </si>
  <si>
    <t>_5V90UMGHW</t>
  </si>
  <si>
    <t xml:space="preserve">20,64                                                                                               </t>
  </si>
  <si>
    <t>_5V90UMGHT</t>
  </si>
  <si>
    <t xml:space="preserve">26,19                                                                                               </t>
  </si>
  <si>
    <t>STAVBA CELKEM</t>
  </si>
  <si>
    <t>Sazba DPH</t>
  </si>
  <si>
    <t>DPH celkem</t>
  </si>
  <si>
    <t>Odbytová cena s DPH:</t>
  </si>
  <si>
    <t>Nabídku zpracoval:</t>
  </si>
  <si>
    <t xml:space="preserve">                              </t>
  </si>
  <si>
    <t>Předáno dne:</t>
  </si>
  <si>
    <t xml:space="preserve">  .  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</si>
</sst>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i/>
      <sz val="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4" fontId="2" fillId="0" borderId="0" xfId="0" applyNumberFormat="1" applyFont="1"/>
    <xf numFmtId="0" fontId="5" fillId="3" borderId="0" xfId="0" applyFont="1" applyFill="1"/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164" fontId="8" fillId="0" borderId="0" xfId="0" applyNumberFormat="1" applyFont="1"/>
    <xf numFmtId="4" fontId="2" fillId="0" borderId="0" xfId="0" applyNumberFormat="1" applyFont="1" applyProtection="1"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/>
    <xf numFmtId="0" fontId="4" fillId="0" borderId="1" xfId="0" applyFont="1" applyBorder="1" applyAlignment="1">
      <alignment horizontal="center" vertical="distributed" wrapText="1"/>
    </xf>
    <xf numFmtId="0" fontId="0" fillId="0" borderId="1" xfId="0" applyBorder="1" applyAlignment="1">
      <alignment horizontal="center" vertical="distributed" wrapText="1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8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2" fillId="0" borderId="0" xfId="0" applyFont="1"/>
    <xf numFmtId="0" fontId="5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4" fontId="5" fillId="3" borderId="0" xfId="0" applyNumberFormat="1" applyFont="1" applyFill="1" applyAlignment="1">
      <alignment horizontal="right"/>
    </xf>
    <xf numFmtId="0" fontId="5" fillId="3" borderId="0" xfId="0" applyFont="1" applyFill="1"/>
    <xf numFmtId="0" fontId="1" fillId="3" borderId="0" xfId="0" applyFont="1" applyFill="1"/>
    <xf numFmtId="0" fontId="2" fillId="0" borderId="0" xfId="0" applyFont="1" applyAlignment="1">
      <alignment horizontal="center"/>
    </xf>
    <xf numFmtId="3" fontId="8" fillId="0" borderId="0" xfId="0" applyNumberFormat="1" applyFont="1" applyAlignment="1">
      <alignment horizontal="left" shrinkToFit="1"/>
    </xf>
    <xf numFmtId="0" fontId="2" fillId="4" borderId="0" xfId="0" applyFont="1" applyFill="1"/>
    <xf numFmtId="0" fontId="0" fillId="4" borderId="0" xfId="0" applyFill="1"/>
    <xf numFmtId="0" fontId="9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" fontId="5" fillId="3" borderId="0" xfId="0" applyNumberFormat="1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workbookViewId="0">
      <selection activeCell="A7" sqref="A7:L7"/>
    </sheetView>
  </sheetViews>
  <sheetFormatPr defaultRowHeight="14.4" x14ac:dyDescent="0.3"/>
  <cols>
    <col min="1" max="1" width="5.6640625" style="1" customWidth="1"/>
    <col min="2" max="2" width="8.88671875" style="1"/>
    <col min="3" max="4" width="9.77734375" style="1" customWidth="1"/>
    <col min="5" max="8" width="8.88671875" style="1"/>
    <col min="9" max="9" width="11.77734375" style="1" customWidth="1"/>
    <col min="10" max="10" width="6.33203125" style="1" customWidth="1"/>
    <col min="11" max="11" width="12.77734375" style="1" customWidth="1"/>
    <col min="12" max="12" width="13.77734375" style="1" customWidth="1"/>
    <col min="13" max="13" width="16.77734375" hidden="1" customWidth="1"/>
  </cols>
  <sheetData>
    <row r="1" spans="1:13" ht="15" thickBot="1" x14ac:dyDescent="0.35">
      <c r="A1" s="16" t="s">
        <v>0</v>
      </c>
      <c r="B1" s="17"/>
      <c r="C1" s="17"/>
      <c r="E1" s="18" t="s">
        <v>1</v>
      </c>
      <c r="F1" s="19"/>
      <c r="G1" s="19"/>
      <c r="H1" s="19"/>
      <c r="J1" s="2" t="s">
        <v>3</v>
      </c>
      <c r="K1" s="20" t="s">
        <v>5</v>
      </c>
      <c r="L1" s="21"/>
    </row>
    <row r="2" spans="1:13" ht="15" thickBot="1" x14ac:dyDescent="0.35">
      <c r="A2" s="1" t="s">
        <v>2</v>
      </c>
      <c r="C2" s="4">
        <v>45519</v>
      </c>
      <c r="E2" s="19"/>
      <c r="F2" s="19"/>
      <c r="G2" s="19"/>
      <c r="H2" s="19"/>
      <c r="J2" s="2" t="s">
        <v>4</v>
      </c>
      <c r="K2" s="20"/>
      <c r="L2" s="21"/>
    </row>
    <row r="3" spans="1:13" x14ac:dyDescent="0.3">
      <c r="A3" s="23" t="s">
        <v>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3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3" x14ac:dyDescent="0.3">
      <c r="A5" s="1" t="s">
        <v>7</v>
      </c>
      <c r="C5" s="22" t="s">
        <v>0</v>
      </c>
      <c r="D5" s="22"/>
      <c r="E5" s="22"/>
      <c r="F5" s="22"/>
      <c r="G5" s="22"/>
    </row>
    <row r="6" spans="1:13" ht="15" thickBot="1" x14ac:dyDescent="0.35"/>
    <row r="7" spans="1:13" ht="15" thickBot="1" x14ac:dyDescent="0.35">
      <c r="A7" s="25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3" ht="15" thickBot="1" x14ac:dyDescent="0.35">
      <c r="A8" s="27" t="s">
        <v>9</v>
      </c>
      <c r="B8" s="28"/>
      <c r="C8" s="29" t="s">
        <v>10</v>
      </c>
      <c r="D8" s="30"/>
      <c r="E8" s="30"/>
      <c r="F8" s="30"/>
      <c r="G8" s="30"/>
      <c r="H8" s="30"/>
      <c r="I8" s="8" t="s">
        <v>11</v>
      </c>
      <c r="J8" s="7" t="s">
        <v>12</v>
      </c>
      <c r="K8" s="8" t="s">
        <v>13</v>
      </c>
      <c r="L8" s="8" t="s">
        <v>14</v>
      </c>
    </row>
    <row r="9" spans="1:13" x14ac:dyDescent="0.3">
      <c r="A9" s="6">
        <v>1</v>
      </c>
      <c r="B9" s="9" t="s">
        <v>15</v>
      </c>
      <c r="C9" s="31" t="s">
        <v>16</v>
      </c>
      <c r="D9" s="32"/>
      <c r="E9" s="32"/>
      <c r="F9" s="32"/>
      <c r="G9" s="32"/>
      <c r="H9" s="32"/>
      <c r="I9" s="10">
        <v>1</v>
      </c>
      <c r="J9" s="3" t="s">
        <v>17</v>
      </c>
      <c r="K9" s="13">
        <v>0</v>
      </c>
      <c r="L9" s="11">
        <f t="shared" ref="L9:L16" si="0">ROUND(I9*K9,2)</f>
        <v>0</v>
      </c>
      <c r="M9" t="s">
        <v>18</v>
      </c>
    </row>
    <row r="10" spans="1:13" x14ac:dyDescent="0.3">
      <c r="A10" s="6">
        <v>2</v>
      </c>
      <c r="B10" s="9" t="s">
        <v>19</v>
      </c>
      <c r="C10" s="14" t="s">
        <v>20</v>
      </c>
      <c r="D10" s="15"/>
      <c r="E10" s="15"/>
      <c r="F10" s="15"/>
      <c r="G10" s="15"/>
      <c r="H10" s="15"/>
      <c r="I10" s="10">
        <v>1</v>
      </c>
      <c r="J10" s="3" t="s">
        <v>17</v>
      </c>
      <c r="K10" s="13">
        <v>0</v>
      </c>
      <c r="L10" s="11">
        <f t="shared" si="0"/>
        <v>0</v>
      </c>
      <c r="M10" t="s">
        <v>21</v>
      </c>
    </row>
    <row r="11" spans="1:13" x14ac:dyDescent="0.3">
      <c r="A11" s="6">
        <v>3</v>
      </c>
      <c r="B11" s="9" t="s">
        <v>22</v>
      </c>
      <c r="C11" s="14" t="s">
        <v>23</v>
      </c>
      <c r="D11" s="15"/>
      <c r="E11" s="15"/>
      <c r="F11" s="15"/>
      <c r="G11" s="15"/>
      <c r="H11" s="15"/>
      <c r="I11" s="10">
        <v>1</v>
      </c>
      <c r="J11" s="3" t="s">
        <v>17</v>
      </c>
      <c r="K11" s="13">
        <v>0</v>
      </c>
      <c r="L11" s="11">
        <f t="shared" si="0"/>
        <v>0</v>
      </c>
      <c r="M11" t="s">
        <v>24</v>
      </c>
    </row>
    <row r="12" spans="1:13" x14ac:dyDescent="0.3">
      <c r="A12" s="6">
        <v>4</v>
      </c>
      <c r="B12" s="9" t="s">
        <v>25</v>
      </c>
      <c r="C12" s="14" t="s">
        <v>26</v>
      </c>
      <c r="D12" s="15"/>
      <c r="E12" s="15"/>
      <c r="F12" s="15"/>
      <c r="G12" s="15"/>
      <c r="H12" s="15"/>
      <c r="I12" s="10">
        <v>1</v>
      </c>
      <c r="J12" s="3" t="s">
        <v>17</v>
      </c>
      <c r="K12" s="13">
        <v>0</v>
      </c>
      <c r="L12" s="11">
        <f t="shared" si="0"/>
        <v>0</v>
      </c>
      <c r="M12" t="s">
        <v>27</v>
      </c>
    </row>
    <row r="13" spans="1:13" x14ac:dyDescent="0.3">
      <c r="A13" s="6">
        <v>5</v>
      </c>
      <c r="B13" s="9" t="s">
        <v>28</v>
      </c>
      <c r="C13" s="14" t="s">
        <v>29</v>
      </c>
      <c r="D13" s="15"/>
      <c r="E13" s="15"/>
      <c r="F13" s="15"/>
      <c r="G13" s="15"/>
      <c r="H13" s="15"/>
      <c r="I13" s="10">
        <v>1</v>
      </c>
      <c r="J13" s="3" t="s">
        <v>17</v>
      </c>
      <c r="K13" s="13">
        <v>0</v>
      </c>
      <c r="L13" s="11">
        <f t="shared" si="0"/>
        <v>0</v>
      </c>
      <c r="M13" t="s">
        <v>30</v>
      </c>
    </row>
    <row r="14" spans="1:13" x14ac:dyDescent="0.3">
      <c r="A14" s="6">
        <v>6</v>
      </c>
      <c r="B14" s="9" t="s">
        <v>31</v>
      </c>
      <c r="C14" s="14" t="s">
        <v>32</v>
      </c>
      <c r="D14" s="15"/>
      <c r="E14" s="15"/>
      <c r="F14" s="15"/>
      <c r="G14" s="15"/>
      <c r="H14" s="15"/>
      <c r="I14" s="10">
        <v>1</v>
      </c>
      <c r="J14" s="3" t="s">
        <v>17</v>
      </c>
      <c r="K14" s="13">
        <v>0</v>
      </c>
      <c r="L14" s="11">
        <f t="shared" si="0"/>
        <v>0</v>
      </c>
      <c r="M14" t="s">
        <v>33</v>
      </c>
    </row>
    <row r="15" spans="1:13" x14ac:dyDescent="0.3">
      <c r="A15" s="6">
        <v>7</v>
      </c>
      <c r="B15" s="9" t="s">
        <v>34</v>
      </c>
      <c r="C15" s="14" t="s">
        <v>35</v>
      </c>
      <c r="D15" s="15"/>
      <c r="E15" s="15"/>
      <c r="F15" s="15"/>
      <c r="G15" s="15"/>
      <c r="H15" s="15"/>
      <c r="I15" s="10">
        <v>3</v>
      </c>
      <c r="J15" s="3" t="s">
        <v>36</v>
      </c>
      <c r="K15" s="13">
        <v>0</v>
      </c>
      <c r="L15" s="11">
        <f t="shared" si="0"/>
        <v>0</v>
      </c>
      <c r="M15" t="s">
        <v>37</v>
      </c>
    </row>
    <row r="16" spans="1:13" x14ac:dyDescent="0.3">
      <c r="A16" s="6">
        <v>8</v>
      </c>
      <c r="B16" s="9" t="s">
        <v>38</v>
      </c>
      <c r="C16" s="14" t="s">
        <v>39</v>
      </c>
      <c r="D16" s="15"/>
      <c r="E16" s="15"/>
      <c r="F16" s="15"/>
      <c r="G16" s="15"/>
      <c r="H16" s="15"/>
      <c r="I16" s="10">
        <v>20000</v>
      </c>
      <c r="J16" s="3" t="s">
        <v>40</v>
      </c>
      <c r="K16" s="13">
        <v>0</v>
      </c>
      <c r="L16" s="11">
        <f t="shared" si="0"/>
        <v>0</v>
      </c>
      <c r="M16" t="s">
        <v>41</v>
      </c>
    </row>
    <row r="17" spans="1:13" x14ac:dyDescent="0.3">
      <c r="A17" s="35"/>
      <c r="B17" s="17"/>
      <c r="C17" s="33" t="s">
        <v>42</v>
      </c>
      <c r="D17" s="34"/>
      <c r="E17" s="34"/>
      <c r="F17" s="34"/>
      <c r="G17" s="34"/>
      <c r="H17" s="34"/>
      <c r="I17" s="12">
        <v>20000</v>
      </c>
      <c r="K17" s="35"/>
      <c r="L17" s="17"/>
    </row>
    <row r="18" spans="1:13" x14ac:dyDescent="0.3">
      <c r="A18" s="6">
        <v>9</v>
      </c>
      <c r="B18" s="9" t="s">
        <v>43</v>
      </c>
      <c r="C18" s="14" t="s">
        <v>44</v>
      </c>
      <c r="D18" s="15"/>
      <c r="E18" s="15"/>
      <c r="F18" s="15"/>
      <c r="G18" s="15"/>
      <c r="H18" s="15"/>
      <c r="I18" s="10">
        <v>1</v>
      </c>
      <c r="J18" s="3" t="s">
        <v>17</v>
      </c>
      <c r="K18" s="13">
        <v>0</v>
      </c>
      <c r="L18" s="11">
        <f>ROUND(I18*K18,2)</f>
        <v>0</v>
      </c>
      <c r="M18" t="s">
        <v>45</v>
      </c>
    </row>
    <row r="19" spans="1:13" x14ac:dyDescent="0.3">
      <c r="A19" s="6">
        <v>10</v>
      </c>
      <c r="B19" s="9" t="s">
        <v>46</v>
      </c>
      <c r="C19" s="14" t="s">
        <v>47</v>
      </c>
      <c r="D19" s="15"/>
      <c r="E19" s="15"/>
      <c r="F19" s="15"/>
      <c r="G19" s="15"/>
      <c r="H19" s="15"/>
      <c r="I19" s="10">
        <v>10</v>
      </c>
      <c r="J19" s="3" t="s">
        <v>48</v>
      </c>
      <c r="K19" s="13">
        <v>0</v>
      </c>
      <c r="L19" s="11">
        <f>ROUND(I19*K19,2)</f>
        <v>0</v>
      </c>
      <c r="M19" t="s">
        <v>49</v>
      </c>
    </row>
    <row r="20" spans="1:13" x14ac:dyDescent="0.3">
      <c r="A20" s="6">
        <v>11</v>
      </c>
      <c r="B20" s="9" t="s">
        <v>50</v>
      </c>
      <c r="C20" s="14" t="s">
        <v>51</v>
      </c>
      <c r="D20" s="15"/>
      <c r="E20" s="15"/>
      <c r="F20" s="15"/>
      <c r="G20" s="15"/>
      <c r="H20" s="15"/>
      <c r="I20" s="10">
        <v>1</v>
      </c>
      <c r="J20" s="3" t="s">
        <v>17</v>
      </c>
      <c r="K20" s="13">
        <v>0</v>
      </c>
      <c r="L20" s="11">
        <f>ROUND(I20*K20,2)</f>
        <v>0</v>
      </c>
      <c r="M20" t="s">
        <v>52</v>
      </c>
    </row>
    <row r="21" spans="1:13" x14ac:dyDescent="0.3">
      <c r="A21" s="6">
        <v>12</v>
      </c>
      <c r="B21" s="9" t="s">
        <v>53</v>
      </c>
      <c r="C21" s="14" t="s">
        <v>54</v>
      </c>
      <c r="D21" s="15"/>
      <c r="E21" s="15"/>
      <c r="F21" s="15"/>
      <c r="G21" s="15"/>
      <c r="H21" s="15"/>
      <c r="I21" s="10">
        <v>1</v>
      </c>
      <c r="J21" s="3" t="s">
        <v>17</v>
      </c>
      <c r="K21" s="13">
        <v>0</v>
      </c>
      <c r="L21" s="11">
        <f>ROUND(I21*K21,2)</f>
        <v>0</v>
      </c>
      <c r="M21" t="s">
        <v>55</v>
      </c>
    </row>
    <row r="22" spans="1:13" x14ac:dyDescent="0.3">
      <c r="A22" s="6">
        <v>13</v>
      </c>
      <c r="B22" s="9" t="s">
        <v>56</v>
      </c>
      <c r="C22" s="14" t="s">
        <v>57</v>
      </c>
      <c r="D22" s="15"/>
      <c r="E22" s="15"/>
      <c r="F22" s="15"/>
      <c r="G22" s="15"/>
      <c r="H22" s="15"/>
      <c r="I22" s="10">
        <v>1</v>
      </c>
      <c r="J22" s="3" t="s">
        <v>17</v>
      </c>
      <c r="K22" s="13">
        <v>0</v>
      </c>
      <c r="L22" s="11">
        <f>ROUND(I22*K22,2)</f>
        <v>0</v>
      </c>
      <c r="M22" t="s">
        <v>58</v>
      </c>
    </row>
    <row r="23" spans="1:13" x14ac:dyDescent="0.3">
      <c r="A23" s="36" t="s">
        <v>14</v>
      </c>
      <c r="B23" s="37"/>
      <c r="C23" s="5"/>
      <c r="D23" s="41"/>
      <c r="E23" s="42"/>
      <c r="F23" s="41"/>
      <c r="G23" s="42"/>
      <c r="H23" s="38" t="s">
        <v>59</v>
      </c>
      <c r="I23" s="39"/>
      <c r="J23" s="39"/>
      <c r="K23" s="40">
        <f>+SUM(L9:L16)+SUM(L18:L22)</f>
        <v>0</v>
      </c>
      <c r="L23" s="39"/>
    </row>
    <row r="24" spans="1:13" x14ac:dyDescent="0.3">
      <c r="A24" s="35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</row>
  </sheetData>
  <sheetProtection algorithmName="SHA-512" hashValue="S6Y/cJjVSUPjpb1arefJ5+431sx1+0KbI1MriavcIP6KIuqpY8sq/Fdgq9KSFBAPoImPxfVIJ7LtlzOrJd4Uzw==" saltValue="8The+a/8/vbxXRMFXW8CsQ==" spinCount="100000" sheet="1" objects="1" scenarios="1"/>
  <mergeCells count="31">
    <mergeCell ref="A17:B17"/>
    <mergeCell ref="K17:L17"/>
    <mergeCell ref="C18:H18"/>
    <mergeCell ref="C19:H19"/>
    <mergeCell ref="A24:L24"/>
    <mergeCell ref="C21:H21"/>
    <mergeCell ref="C22:H22"/>
    <mergeCell ref="A23:B23"/>
    <mergeCell ref="H23:J23"/>
    <mergeCell ref="K23:L23"/>
    <mergeCell ref="D23:E23"/>
    <mergeCell ref="F23:G23"/>
    <mergeCell ref="C20:H20"/>
    <mergeCell ref="C11:H11"/>
    <mergeCell ref="C12:H12"/>
    <mergeCell ref="C13:H13"/>
    <mergeCell ref="C14:H14"/>
    <mergeCell ref="C15:H15"/>
    <mergeCell ref="C16:H16"/>
    <mergeCell ref="C17:H17"/>
    <mergeCell ref="C10:H10"/>
    <mergeCell ref="A1:C1"/>
    <mergeCell ref="E1:H2"/>
    <mergeCell ref="K1:L1"/>
    <mergeCell ref="K2:L2"/>
    <mergeCell ref="C5:G5"/>
    <mergeCell ref="A3:L4"/>
    <mergeCell ref="A7:L7"/>
    <mergeCell ref="A8:B8"/>
    <mergeCell ref="C8:H8"/>
    <mergeCell ref="C9:H9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5"/>
  <sheetViews>
    <sheetView workbookViewId="0">
      <selection activeCell="R16" sqref="R16"/>
    </sheetView>
  </sheetViews>
  <sheetFormatPr defaultRowHeight="14.4" x14ac:dyDescent="0.3"/>
  <cols>
    <col min="1" max="1" width="5.6640625" style="1" customWidth="1"/>
    <col min="2" max="2" width="8.88671875" style="1"/>
    <col min="3" max="4" width="9.77734375" style="1" customWidth="1"/>
    <col min="5" max="8" width="8.88671875" style="1"/>
    <col min="9" max="9" width="11.77734375" style="1" customWidth="1"/>
    <col min="10" max="10" width="6.33203125" style="1" customWidth="1"/>
    <col min="11" max="11" width="12.77734375" style="1" customWidth="1"/>
    <col min="12" max="12" width="13.77734375" style="1" customWidth="1"/>
    <col min="13" max="13" width="16.77734375" hidden="1" customWidth="1"/>
  </cols>
  <sheetData>
    <row r="1" spans="1:13" ht="15" thickBot="1" x14ac:dyDescent="0.35">
      <c r="A1" s="16" t="s">
        <v>0</v>
      </c>
      <c r="B1" s="17"/>
      <c r="C1" s="17"/>
      <c r="E1" s="18" t="s">
        <v>1</v>
      </c>
      <c r="F1" s="19"/>
      <c r="G1" s="19"/>
      <c r="H1" s="19"/>
      <c r="J1" s="2" t="s">
        <v>3</v>
      </c>
      <c r="K1" s="14" t="s">
        <v>5</v>
      </c>
      <c r="L1" s="15"/>
    </row>
    <row r="2" spans="1:13" ht="15" thickBot="1" x14ac:dyDescent="0.35">
      <c r="A2" s="1" t="s">
        <v>2</v>
      </c>
      <c r="C2" s="4">
        <v>45519</v>
      </c>
      <c r="E2" s="19"/>
      <c r="F2" s="19"/>
      <c r="G2" s="19"/>
      <c r="H2" s="19"/>
      <c r="J2" s="2" t="s">
        <v>4</v>
      </c>
      <c r="K2" s="14"/>
      <c r="L2" s="15"/>
    </row>
    <row r="3" spans="1:13" x14ac:dyDescent="0.3">
      <c r="A3" s="23" t="s">
        <v>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3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3" x14ac:dyDescent="0.3">
      <c r="A5" s="1" t="s">
        <v>7</v>
      </c>
      <c r="C5" s="43" t="s">
        <v>0</v>
      </c>
      <c r="D5" s="43"/>
      <c r="E5" s="43"/>
      <c r="F5" s="43"/>
      <c r="G5" s="43"/>
    </row>
    <row r="6" spans="1:13" ht="15" thickBot="1" x14ac:dyDescent="0.35"/>
    <row r="7" spans="1:13" ht="15" thickBot="1" x14ac:dyDescent="0.35">
      <c r="A7" s="25" t="s">
        <v>60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3" ht="15" thickBot="1" x14ac:dyDescent="0.35">
      <c r="A8" s="27" t="s">
        <v>9</v>
      </c>
      <c r="B8" s="28"/>
      <c r="C8" s="29" t="s">
        <v>10</v>
      </c>
      <c r="D8" s="30"/>
      <c r="E8" s="30"/>
      <c r="F8" s="30"/>
      <c r="G8" s="30"/>
      <c r="H8" s="30"/>
      <c r="I8" s="8" t="s">
        <v>11</v>
      </c>
      <c r="J8" s="7" t="s">
        <v>12</v>
      </c>
      <c r="K8" s="8" t="s">
        <v>13</v>
      </c>
      <c r="L8" s="8" t="s">
        <v>14</v>
      </c>
    </row>
    <row r="9" spans="1:13" x14ac:dyDescent="0.3">
      <c r="A9" s="6">
        <v>1</v>
      </c>
      <c r="B9" s="9" t="s">
        <v>61</v>
      </c>
      <c r="C9" s="31" t="s">
        <v>62</v>
      </c>
      <c r="D9" s="32"/>
      <c r="E9" s="32"/>
      <c r="F9" s="32"/>
      <c r="G9" s="32"/>
      <c r="H9" s="32"/>
      <c r="I9" s="10">
        <v>149</v>
      </c>
      <c r="J9" s="3" t="s">
        <v>63</v>
      </c>
      <c r="K9" s="13">
        <v>0</v>
      </c>
      <c r="L9" s="11">
        <f>ROUND(I9*K9,2)</f>
        <v>0</v>
      </c>
      <c r="M9" t="s">
        <v>64</v>
      </c>
    </row>
    <row r="10" spans="1:13" x14ac:dyDescent="0.3">
      <c r="A10" s="35"/>
      <c r="B10" s="17"/>
      <c r="C10" s="33" t="s">
        <v>65</v>
      </c>
      <c r="D10" s="34"/>
      <c r="E10" s="34"/>
      <c r="F10" s="34"/>
      <c r="G10" s="34"/>
      <c r="H10" s="34"/>
      <c r="I10" s="12">
        <v>35</v>
      </c>
      <c r="K10" s="35"/>
      <c r="L10" s="17"/>
    </row>
    <row r="11" spans="1:13" x14ac:dyDescent="0.3">
      <c r="A11" s="35"/>
      <c r="B11" s="17"/>
      <c r="C11" s="33" t="s">
        <v>66</v>
      </c>
      <c r="D11" s="34"/>
      <c r="E11" s="34"/>
      <c r="F11" s="34"/>
      <c r="G11" s="34"/>
      <c r="H11" s="34"/>
      <c r="I11" s="12">
        <v>114</v>
      </c>
      <c r="K11" s="35"/>
      <c r="L11" s="17"/>
    </row>
    <row r="12" spans="1:13" x14ac:dyDescent="0.3">
      <c r="A12" s="6">
        <v>2</v>
      </c>
      <c r="B12" s="9" t="s">
        <v>67</v>
      </c>
      <c r="C12" s="14" t="s">
        <v>68</v>
      </c>
      <c r="D12" s="15"/>
      <c r="E12" s="15"/>
      <c r="F12" s="15"/>
      <c r="G12" s="15"/>
      <c r="H12" s="15"/>
      <c r="I12" s="10">
        <v>522</v>
      </c>
      <c r="J12" s="3" t="s">
        <v>63</v>
      </c>
      <c r="K12" s="13">
        <v>0</v>
      </c>
      <c r="L12" s="11">
        <f>ROUND(I12*K12,2)</f>
        <v>0</v>
      </c>
      <c r="M12" t="s">
        <v>69</v>
      </c>
    </row>
    <row r="13" spans="1:13" x14ac:dyDescent="0.3">
      <c r="A13" s="35"/>
      <c r="B13" s="17"/>
      <c r="C13" s="33" t="s">
        <v>70</v>
      </c>
      <c r="D13" s="34"/>
      <c r="E13" s="34"/>
      <c r="F13" s="34"/>
      <c r="G13" s="34"/>
      <c r="H13" s="34"/>
      <c r="I13" s="12">
        <v>408</v>
      </c>
      <c r="K13" s="35"/>
      <c r="L13" s="17"/>
    </row>
    <row r="14" spans="1:13" x14ac:dyDescent="0.3">
      <c r="A14" s="35"/>
      <c r="B14" s="17"/>
      <c r="C14" s="33" t="s">
        <v>66</v>
      </c>
      <c r="D14" s="34"/>
      <c r="E14" s="34"/>
      <c r="F14" s="34"/>
      <c r="G14" s="34"/>
      <c r="H14" s="34"/>
      <c r="I14" s="12">
        <v>114</v>
      </c>
      <c r="K14" s="35"/>
      <c r="L14" s="17"/>
    </row>
    <row r="15" spans="1:13" x14ac:dyDescent="0.3">
      <c r="A15" s="6">
        <v>3</v>
      </c>
      <c r="B15" s="9" t="s">
        <v>71</v>
      </c>
      <c r="C15" s="14" t="s">
        <v>72</v>
      </c>
      <c r="D15" s="15"/>
      <c r="E15" s="15"/>
      <c r="F15" s="15"/>
      <c r="G15" s="15"/>
      <c r="H15" s="15"/>
      <c r="I15" s="10">
        <v>408</v>
      </c>
      <c r="J15" s="3" t="s">
        <v>63</v>
      </c>
      <c r="K15" s="13">
        <v>0</v>
      </c>
      <c r="L15" s="11">
        <f>ROUND(I15*K15,2)</f>
        <v>0</v>
      </c>
      <c r="M15" t="s">
        <v>73</v>
      </c>
    </row>
    <row r="16" spans="1:13" x14ac:dyDescent="0.3">
      <c r="A16" s="35"/>
      <c r="B16" s="17"/>
      <c r="C16" s="33" t="s">
        <v>70</v>
      </c>
      <c r="D16" s="34"/>
      <c r="E16" s="34"/>
      <c r="F16" s="34"/>
      <c r="G16" s="34"/>
      <c r="H16" s="34"/>
      <c r="I16" s="12">
        <v>408</v>
      </c>
      <c r="K16" s="35"/>
      <c r="L16" s="17"/>
    </row>
    <row r="17" spans="1:13" x14ac:dyDescent="0.3">
      <c r="A17" s="6">
        <v>4</v>
      </c>
      <c r="B17" s="9" t="s">
        <v>74</v>
      </c>
      <c r="C17" s="14" t="s">
        <v>75</v>
      </c>
      <c r="D17" s="15"/>
      <c r="E17" s="15"/>
      <c r="F17" s="15"/>
      <c r="G17" s="15"/>
      <c r="H17" s="15"/>
      <c r="I17" s="10">
        <v>299</v>
      </c>
      <c r="J17" s="3" t="s">
        <v>76</v>
      </c>
      <c r="K17" s="13">
        <v>0</v>
      </c>
      <c r="L17" s="11">
        <f>ROUND(I17*K17,2)</f>
        <v>0</v>
      </c>
      <c r="M17" t="s">
        <v>77</v>
      </c>
    </row>
    <row r="18" spans="1:13" x14ac:dyDescent="0.3">
      <c r="A18" s="35"/>
      <c r="B18" s="17"/>
      <c r="C18" s="33" t="s">
        <v>78</v>
      </c>
      <c r="D18" s="34"/>
      <c r="E18" s="34"/>
      <c r="F18" s="34"/>
      <c r="G18" s="34"/>
      <c r="H18" s="34"/>
      <c r="I18" s="12">
        <v>199</v>
      </c>
      <c r="K18" s="35"/>
      <c r="L18" s="17"/>
    </row>
    <row r="19" spans="1:13" x14ac:dyDescent="0.3">
      <c r="A19" s="35"/>
      <c r="B19" s="17"/>
      <c r="C19" s="33" t="s">
        <v>79</v>
      </c>
      <c r="D19" s="34"/>
      <c r="E19" s="34"/>
      <c r="F19" s="34"/>
      <c r="G19" s="34"/>
      <c r="H19" s="34"/>
      <c r="I19" s="12">
        <v>100</v>
      </c>
      <c r="K19" s="35"/>
      <c r="L19" s="17"/>
    </row>
    <row r="20" spans="1:13" x14ac:dyDescent="0.3">
      <c r="A20" s="6">
        <v>5</v>
      </c>
      <c r="B20" s="9" t="s">
        <v>80</v>
      </c>
      <c r="C20" s="14" t="s">
        <v>81</v>
      </c>
      <c r="D20" s="15"/>
      <c r="E20" s="15"/>
      <c r="F20" s="15"/>
      <c r="G20" s="15"/>
      <c r="H20" s="15"/>
      <c r="I20" s="10">
        <v>110.3</v>
      </c>
      <c r="J20" s="3" t="s">
        <v>82</v>
      </c>
      <c r="K20" s="13">
        <v>0</v>
      </c>
      <c r="L20" s="11">
        <f>ROUND(I20*K20,2)</f>
        <v>0</v>
      </c>
      <c r="M20" t="s">
        <v>83</v>
      </c>
    </row>
    <row r="21" spans="1:13" x14ac:dyDescent="0.3">
      <c r="A21" s="35"/>
      <c r="B21" s="17"/>
      <c r="C21" s="33" t="s">
        <v>84</v>
      </c>
      <c r="D21" s="34"/>
      <c r="E21" s="34"/>
      <c r="F21" s="34"/>
      <c r="G21" s="34"/>
      <c r="H21" s="34"/>
      <c r="I21" s="12">
        <v>78.3</v>
      </c>
      <c r="K21" s="35"/>
      <c r="L21" s="17"/>
    </row>
    <row r="22" spans="1:13" x14ac:dyDescent="0.3">
      <c r="A22" s="35"/>
      <c r="B22" s="17"/>
      <c r="C22" s="33" t="s">
        <v>85</v>
      </c>
      <c r="D22" s="34"/>
      <c r="E22" s="34"/>
      <c r="F22" s="34"/>
      <c r="G22" s="34"/>
      <c r="H22" s="34"/>
      <c r="I22" s="12">
        <v>12</v>
      </c>
      <c r="K22" s="35"/>
      <c r="L22" s="17"/>
    </row>
    <row r="23" spans="1:13" x14ac:dyDescent="0.3">
      <c r="A23" s="35"/>
      <c r="B23" s="17"/>
      <c r="C23" s="33" t="s">
        <v>86</v>
      </c>
      <c r="D23" s="34"/>
      <c r="E23" s="34"/>
      <c r="F23" s="34"/>
      <c r="G23" s="34"/>
      <c r="H23" s="34"/>
      <c r="I23" s="12">
        <v>20</v>
      </c>
      <c r="K23" s="35"/>
      <c r="L23" s="17"/>
    </row>
    <row r="24" spans="1:13" x14ac:dyDescent="0.3">
      <c r="A24" s="6">
        <v>6</v>
      </c>
      <c r="B24" s="9" t="s">
        <v>87</v>
      </c>
      <c r="C24" s="14" t="s">
        <v>88</v>
      </c>
      <c r="D24" s="15"/>
      <c r="E24" s="15"/>
      <c r="F24" s="15"/>
      <c r="G24" s="15"/>
      <c r="H24" s="15"/>
      <c r="I24" s="10">
        <v>40</v>
      </c>
      <c r="J24" s="3" t="s">
        <v>82</v>
      </c>
      <c r="K24" s="13">
        <v>0</v>
      </c>
      <c r="L24" s="11">
        <f>ROUND(I24*K24,2)</f>
        <v>0</v>
      </c>
      <c r="M24" t="s">
        <v>89</v>
      </c>
    </row>
    <row r="25" spans="1:13" x14ac:dyDescent="0.3">
      <c r="A25" s="35"/>
      <c r="B25" s="17"/>
      <c r="C25" s="33" t="s">
        <v>90</v>
      </c>
      <c r="D25" s="34"/>
      <c r="E25" s="34"/>
      <c r="F25" s="34"/>
      <c r="G25" s="34"/>
      <c r="H25" s="34"/>
      <c r="I25" s="12">
        <v>16</v>
      </c>
      <c r="K25" s="35"/>
      <c r="L25" s="17"/>
    </row>
    <row r="26" spans="1:13" x14ac:dyDescent="0.3">
      <c r="A26" s="35"/>
      <c r="B26" s="17"/>
      <c r="C26" s="33" t="s">
        <v>91</v>
      </c>
      <c r="D26" s="34"/>
      <c r="E26" s="34"/>
      <c r="F26" s="34"/>
      <c r="G26" s="34"/>
      <c r="H26" s="34"/>
      <c r="I26" s="12">
        <v>24</v>
      </c>
      <c r="K26" s="35"/>
      <c r="L26" s="17"/>
    </row>
    <row r="27" spans="1:13" x14ac:dyDescent="0.3">
      <c r="A27" s="6">
        <v>7</v>
      </c>
      <c r="B27" s="9" t="s">
        <v>92</v>
      </c>
      <c r="C27" s="14" t="s">
        <v>93</v>
      </c>
      <c r="D27" s="15"/>
      <c r="E27" s="15"/>
      <c r="F27" s="15"/>
      <c r="G27" s="15"/>
      <c r="H27" s="15"/>
      <c r="I27" s="10">
        <v>130.13999999999999</v>
      </c>
      <c r="J27" s="3" t="s">
        <v>82</v>
      </c>
      <c r="K27" s="13">
        <v>0</v>
      </c>
      <c r="L27" s="11">
        <f>ROUND(I27*K27,2)</f>
        <v>0</v>
      </c>
      <c r="M27" t="s">
        <v>94</v>
      </c>
    </row>
    <row r="28" spans="1:13" x14ac:dyDescent="0.3">
      <c r="A28" s="35"/>
      <c r="B28" s="17"/>
      <c r="C28" s="33" t="s">
        <v>95</v>
      </c>
      <c r="D28" s="34"/>
      <c r="E28" s="34"/>
      <c r="F28" s="34"/>
      <c r="G28" s="34"/>
      <c r="H28" s="34"/>
      <c r="I28" s="12">
        <v>130.13999999999999</v>
      </c>
      <c r="K28" s="35"/>
      <c r="L28" s="17"/>
    </row>
    <row r="29" spans="1:13" x14ac:dyDescent="0.3">
      <c r="A29" s="6">
        <v>8</v>
      </c>
      <c r="B29" s="9" t="s">
        <v>96</v>
      </c>
      <c r="C29" s="14" t="s">
        <v>97</v>
      </c>
      <c r="D29" s="15"/>
      <c r="E29" s="15"/>
      <c r="F29" s="15"/>
      <c r="G29" s="15"/>
      <c r="H29" s="15"/>
      <c r="I29" s="10">
        <v>247.26599999999999</v>
      </c>
      <c r="J29" s="3" t="s">
        <v>98</v>
      </c>
      <c r="K29" s="13">
        <v>0</v>
      </c>
      <c r="L29" s="11">
        <f>ROUND(I29*K29,2)</f>
        <v>0</v>
      </c>
      <c r="M29" t="s">
        <v>99</v>
      </c>
    </row>
    <row r="30" spans="1:13" x14ac:dyDescent="0.3">
      <c r="A30" s="35"/>
      <c r="B30" s="17"/>
      <c r="C30" s="33" t="s">
        <v>100</v>
      </c>
      <c r="D30" s="34"/>
      <c r="E30" s="34"/>
      <c r="F30" s="34"/>
      <c r="G30" s="34"/>
      <c r="H30" s="34"/>
      <c r="I30" s="12">
        <v>247.26599999999999</v>
      </c>
      <c r="K30" s="35"/>
      <c r="L30" s="17"/>
    </row>
    <row r="31" spans="1:13" x14ac:dyDescent="0.3">
      <c r="A31" s="6">
        <v>9</v>
      </c>
      <c r="B31" s="9" t="s">
        <v>101</v>
      </c>
      <c r="C31" s="14" t="s">
        <v>102</v>
      </c>
      <c r="D31" s="15"/>
      <c r="E31" s="15"/>
      <c r="F31" s="15"/>
      <c r="G31" s="15"/>
      <c r="H31" s="15"/>
      <c r="I31" s="10">
        <v>20.16</v>
      </c>
      <c r="J31" s="3" t="s">
        <v>82</v>
      </c>
      <c r="K31" s="13">
        <v>0</v>
      </c>
      <c r="L31" s="11">
        <f>ROUND(I31*K31,2)</f>
        <v>0</v>
      </c>
      <c r="M31" t="s">
        <v>103</v>
      </c>
    </row>
    <row r="32" spans="1:13" x14ac:dyDescent="0.3">
      <c r="A32" s="35"/>
      <c r="B32" s="17"/>
      <c r="C32" s="33" t="s">
        <v>104</v>
      </c>
      <c r="D32" s="34"/>
      <c r="E32" s="34"/>
      <c r="F32" s="34"/>
      <c r="G32" s="34"/>
      <c r="H32" s="34"/>
      <c r="I32" s="12">
        <v>20.16</v>
      </c>
      <c r="K32" s="35"/>
      <c r="L32" s="17"/>
    </row>
    <row r="33" spans="1:13" x14ac:dyDescent="0.3">
      <c r="A33" s="6">
        <v>10</v>
      </c>
      <c r="B33" s="9" t="s">
        <v>105</v>
      </c>
      <c r="C33" s="14" t="s">
        <v>106</v>
      </c>
      <c r="D33" s="15"/>
      <c r="E33" s="15"/>
      <c r="F33" s="15"/>
      <c r="G33" s="15"/>
      <c r="H33" s="15"/>
      <c r="I33" s="10">
        <v>29.76</v>
      </c>
      <c r="J33" s="3" t="s">
        <v>82</v>
      </c>
      <c r="K33" s="13">
        <v>0</v>
      </c>
      <c r="L33" s="11">
        <f>ROUND(I33*K33,2)</f>
        <v>0</v>
      </c>
      <c r="M33" t="s">
        <v>107</v>
      </c>
    </row>
    <row r="34" spans="1:13" x14ac:dyDescent="0.3">
      <c r="A34" s="35"/>
      <c r="B34" s="17"/>
      <c r="C34" s="33" t="s">
        <v>108</v>
      </c>
      <c r="D34" s="34"/>
      <c r="E34" s="34"/>
      <c r="F34" s="34"/>
      <c r="G34" s="34"/>
      <c r="H34" s="34"/>
      <c r="I34" s="12">
        <v>5.76</v>
      </c>
      <c r="K34" s="35"/>
      <c r="L34" s="17"/>
    </row>
    <row r="35" spans="1:13" x14ac:dyDescent="0.3">
      <c r="A35" s="35"/>
      <c r="B35" s="17"/>
      <c r="C35" s="33" t="s">
        <v>109</v>
      </c>
      <c r="D35" s="34"/>
      <c r="E35" s="34"/>
      <c r="F35" s="34"/>
      <c r="G35" s="34"/>
      <c r="H35" s="34"/>
      <c r="I35" s="12">
        <v>24</v>
      </c>
      <c r="K35" s="35"/>
      <c r="L35" s="17"/>
    </row>
    <row r="36" spans="1:13" x14ac:dyDescent="0.3">
      <c r="A36" s="6">
        <v>11</v>
      </c>
      <c r="B36" s="9" t="s">
        <v>110</v>
      </c>
      <c r="C36" s="14" t="s">
        <v>111</v>
      </c>
      <c r="D36" s="15"/>
      <c r="E36" s="15"/>
      <c r="F36" s="15"/>
      <c r="G36" s="15"/>
      <c r="H36" s="15"/>
      <c r="I36" s="10">
        <v>522</v>
      </c>
      <c r="J36" s="3" t="s">
        <v>63</v>
      </c>
      <c r="K36" s="13">
        <v>0</v>
      </c>
      <c r="L36" s="11">
        <f>ROUND(I36*K36,2)</f>
        <v>0</v>
      </c>
      <c r="M36" t="s">
        <v>112</v>
      </c>
    </row>
    <row r="37" spans="1:13" x14ac:dyDescent="0.3">
      <c r="A37" s="35"/>
      <c r="B37" s="17"/>
      <c r="C37" s="33">
        <v>522</v>
      </c>
      <c r="D37" s="34"/>
      <c r="E37" s="34"/>
      <c r="F37" s="34"/>
      <c r="G37" s="34"/>
      <c r="H37" s="34"/>
      <c r="I37" s="12">
        <v>522</v>
      </c>
      <c r="K37" s="35"/>
      <c r="L37" s="17"/>
    </row>
    <row r="38" spans="1:13" x14ac:dyDescent="0.3">
      <c r="A38" s="6">
        <v>12</v>
      </c>
      <c r="B38" s="9" t="s">
        <v>113</v>
      </c>
      <c r="C38" s="14" t="s">
        <v>114</v>
      </c>
      <c r="D38" s="15"/>
      <c r="E38" s="15"/>
      <c r="F38" s="15"/>
      <c r="G38" s="15"/>
      <c r="H38" s="15"/>
      <c r="I38" s="10">
        <v>120</v>
      </c>
      <c r="J38" s="3" t="s">
        <v>76</v>
      </c>
      <c r="K38" s="13">
        <v>0</v>
      </c>
      <c r="L38" s="11">
        <f>ROUND(I38*K38,2)</f>
        <v>0</v>
      </c>
      <c r="M38" t="s">
        <v>115</v>
      </c>
    </row>
    <row r="39" spans="1:13" x14ac:dyDescent="0.3">
      <c r="A39" s="35"/>
      <c r="B39" s="17"/>
      <c r="C39" s="33">
        <v>120</v>
      </c>
      <c r="D39" s="34"/>
      <c r="E39" s="34"/>
      <c r="F39" s="34"/>
      <c r="G39" s="34"/>
      <c r="H39" s="34"/>
      <c r="I39" s="12">
        <v>120</v>
      </c>
      <c r="K39" s="35"/>
      <c r="L39" s="17"/>
    </row>
    <row r="40" spans="1:13" x14ac:dyDescent="0.3">
      <c r="A40" s="6">
        <v>13</v>
      </c>
      <c r="B40" s="9" t="s">
        <v>116</v>
      </c>
      <c r="C40" s="14" t="s">
        <v>117</v>
      </c>
      <c r="D40" s="15"/>
      <c r="E40" s="15"/>
      <c r="F40" s="15"/>
      <c r="G40" s="15"/>
      <c r="H40" s="15"/>
      <c r="I40" s="10">
        <v>4</v>
      </c>
      <c r="J40" s="3" t="s">
        <v>36</v>
      </c>
      <c r="K40" s="13">
        <v>0</v>
      </c>
      <c r="L40" s="11">
        <f>ROUND(I40*K40,2)</f>
        <v>0</v>
      </c>
      <c r="M40" t="s">
        <v>118</v>
      </c>
    </row>
    <row r="41" spans="1:13" x14ac:dyDescent="0.3">
      <c r="A41" s="35"/>
      <c r="B41" s="17"/>
      <c r="C41" s="33">
        <v>4</v>
      </c>
      <c r="D41" s="34"/>
      <c r="E41" s="34"/>
      <c r="F41" s="34"/>
      <c r="G41" s="34"/>
      <c r="H41" s="34"/>
      <c r="I41" s="12">
        <v>4</v>
      </c>
      <c r="K41" s="35"/>
      <c r="L41" s="17"/>
    </row>
    <row r="42" spans="1:13" x14ac:dyDescent="0.3">
      <c r="A42" s="6">
        <v>14</v>
      </c>
      <c r="B42" s="9" t="s">
        <v>119</v>
      </c>
      <c r="C42" s="14" t="s">
        <v>120</v>
      </c>
      <c r="D42" s="15"/>
      <c r="E42" s="15"/>
      <c r="F42" s="15"/>
      <c r="G42" s="15"/>
      <c r="H42" s="15"/>
      <c r="I42" s="10">
        <v>447.7</v>
      </c>
      <c r="J42" s="3" t="s">
        <v>63</v>
      </c>
      <c r="K42" s="13">
        <v>0</v>
      </c>
      <c r="L42" s="11">
        <f>ROUND(I42*K42,2)</f>
        <v>0</v>
      </c>
      <c r="M42" t="s">
        <v>121</v>
      </c>
    </row>
    <row r="43" spans="1:13" x14ac:dyDescent="0.3">
      <c r="A43" s="35"/>
      <c r="B43" s="17"/>
      <c r="C43" s="33" t="s">
        <v>122</v>
      </c>
      <c r="D43" s="34"/>
      <c r="E43" s="34"/>
      <c r="F43" s="34"/>
      <c r="G43" s="34"/>
      <c r="H43" s="34"/>
      <c r="I43" s="12">
        <v>447.7</v>
      </c>
      <c r="K43" s="35"/>
      <c r="L43" s="17"/>
    </row>
    <row r="44" spans="1:13" x14ac:dyDescent="0.3">
      <c r="A44" s="35"/>
      <c r="B44" s="17"/>
      <c r="C44" s="33" t="s">
        <v>123</v>
      </c>
      <c r="D44" s="34"/>
      <c r="E44" s="34"/>
      <c r="F44" s="34"/>
      <c r="G44" s="34"/>
      <c r="H44" s="34"/>
      <c r="I44" s="12">
        <v>0</v>
      </c>
      <c r="K44" s="35"/>
      <c r="L44" s="17"/>
    </row>
    <row r="45" spans="1:13" x14ac:dyDescent="0.3">
      <c r="A45" s="35"/>
      <c r="B45" s="17"/>
      <c r="C45" s="33" t="s">
        <v>124</v>
      </c>
      <c r="D45" s="34"/>
      <c r="E45" s="34"/>
      <c r="F45" s="34"/>
      <c r="G45" s="34"/>
      <c r="H45" s="34"/>
      <c r="I45" s="12">
        <v>0</v>
      </c>
      <c r="K45" s="35"/>
      <c r="L45" s="17"/>
    </row>
    <row r="46" spans="1:13" x14ac:dyDescent="0.3">
      <c r="A46" s="6">
        <v>15</v>
      </c>
      <c r="B46" s="9" t="s">
        <v>125</v>
      </c>
      <c r="C46" s="14" t="s">
        <v>126</v>
      </c>
      <c r="D46" s="15"/>
      <c r="E46" s="15"/>
      <c r="F46" s="15"/>
      <c r="G46" s="15"/>
      <c r="H46" s="15"/>
      <c r="I46" s="10">
        <v>443</v>
      </c>
      <c r="J46" s="3" t="s">
        <v>63</v>
      </c>
      <c r="K46" s="13">
        <v>0</v>
      </c>
      <c r="L46" s="11">
        <f>ROUND(I46*K46,2)</f>
        <v>0</v>
      </c>
      <c r="M46" t="s">
        <v>127</v>
      </c>
    </row>
    <row r="47" spans="1:13" x14ac:dyDescent="0.3">
      <c r="A47" s="35"/>
      <c r="B47" s="17"/>
      <c r="C47" s="33" t="s">
        <v>128</v>
      </c>
      <c r="D47" s="34"/>
      <c r="E47" s="34"/>
      <c r="F47" s="34"/>
      <c r="G47" s="34"/>
      <c r="H47" s="34"/>
      <c r="I47" s="12">
        <v>443</v>
      </c>
      <c r="K47" s="35"/>
      <c r="L47" s="17"/>
    </row>
    <row r="48" spans="1:13" x14ac:dyDescent="0.3">
      <c r="A48" s="6">
        <v>16</v>
      </c>
      <c r="B48" s="9" t="s">
        <v>129</v>
      </c>
      <c r="C48" s="14" t="s">
        <v>130</v>
      </c>
      <c r="D48" s="15"/>
      <c r="E48" s="15"/>
      <c r="F48" s="15"/>
      <c r="G48" s="15"/>
      <c r="H48" s="15"/>
      <c r="I48" s="10">
        <v>75</v>
      </c>
      <c r="J48" s="3" t="s">
        <v>63</v>
      </c>
      <c r="K48" s="13">
        <v>0</v>
      </c>
      <c r="L48" s="11">
        <f>ROUND(I48*K48,2)</f>
        <v>0</v>
      </c>
      <c r="M48" t="s">
        <v>131</v>
      </c>
    </row>
    <row r="49" spans="1:13" x14ac:dyDescent="0.3">
      <c r="A49" s="35"/>
      <c r="B49" s="17"/>
      <c r="C49" s="33" t="s">
        <v>132</v>
      </c>
      <c r="D49" s="34"/>
      <c r="E49" s="34"/>
      <c r="F49" s="34"/>
      <c r="G49" s="34"/>
      <c r="H49" s="34"/>
      <c r="I49" s="12">
        <v>75</v>
      </c>
      <c r="K49" s="35"/>
      <c r="L49" s="17"/>
    </row>
    <row r="50" spans="1:13" x14ac:dyDescent="0.3">
      <c r="A50" s="6">
        <v>17</v>
      </c>
      <c r="B50" s="9" t="s">
        <v>133</v>
      </c>
      <c r="C50" s="14" t="s">
        <v>134</v>
      </c>
      <c r="D50" s="15"/>
      <c r="E50" s="15"/>
      <c r="F50" s="15"/>
      <c r="G50" s="15"/>
      <c r="H50" s="15"/>
      <c r="I50" s="10">
        <v>75</v>
      </c>
      <c r="J50" s="3" t="s">
        <v>63</v>
      </c>
      <c r="K50" s="13">
        <v>0</v>
      </c>
      <c r="L50" s="11">
        <f>ROUND(I50*K50,2)</f>
        <v>0</v>
      </c>
      <c r="M50" t="s">
        <v>135</v>
      </c>
    </row>
    <row r="51" spans="1:13" x14ac:dyDescent="0.3">
      <c r="A51" s="35"/>
      <c r="B51" s="17"/>
      <c r="C51" s="33" t="s">
        <v>132</v>
      </c>
      <c r="D51" s="34"/>
      <c r="E51" s="34"/>
      <c r="F51" s="34"/>
      <c r="G51" s="34"/>
      <c r="H51" s="34"/>
      <c r="I51" s="12">
        <v>75</v>
      </c>
      <c r="K51" s="35"/>
      <c r="L51" s="17"/>
    </row>
    <row r="52" spans="1:13" x14ac:dyDescent="0.3">
      <c r="A52" s="6">
        <v>18</v>
      </c>
      <c r="B52" s="9" t="s">
        <v>136</v>
      </c>
      <c r="C52" s="14" t="s">
        <v>137</v>
      </c>
      <c r="D52" s="15"/>
      <c r="E52" s="15"/>
      <c r="F52" s="15"/>
      <c r="G52" s="15"/>
      <c r="H52" s="15"/>
      <c r="I52" s="10">
        <v>4.5599999999999996</v>
      </c>
      <c r="J52" s="3" t="s">
        <v>98</v>
      </c>
      <c r="K52" s="13">
        <v>0</v>
      </c>
      <c r="L52" s="11">
        <f>ROUND(I52*K52,2)</f>
        <v>0</v>
      </c>
      <c r="M52" t="s">
        <v>138</v>
      </c>
    </row>
    <row r="53" spans="1:13" x14ac:dyDescent="0.3">
      <c r="A53" s="35"/>
      <c r="B53" s="17"/>
      <c r="C53" s="33" t="s">
        <v>139</v>
      </c>
      <c r="D53" s="34"/>
      <c r="E53" s="34"/>
      <c r="F53" s="34"/>
      <c r="G53" s="34"/>
      <c r="H53" s="34"/>
      <c r="I53" s="12">
        <v>4.5599999999999996</v>
      </c>
      <c r="K53" s="35"/>
      <c r="L53" s="17"/>
    </row>
    <row r="54" spans="1:13" x14ac:dyDescent="0.3">
      <c r="A54" s="6">
        <v>19</v>
      </c>
      <c r="B54" s="9" t="s">
        <v>140</v>
      </c>
      <c r="C54" s="14" t="s">
        <v>141</v>
      </c>
      <c r="D54" s="15"/>
      <c r="E54" s="15"/>
      <c r="F54" s="15"/>
      <c r="G54" s="15"/>
      <c r="H54" s="15"/>
      <c r="I54" s="10">
        <v>45.6</v>
      </c>
      <c r="J54" s="3" t="s">
        <v>142</v>
      </c>
      <c r="K54" s="13">
        <v>0</v>
      </c>
      <c r="L54" s="11">
        <f>ROUND(I54*K54,2)</f>
        <v>0</v>
      </c>
      <c r="M54" t="s">
        <v>143</v>
      </c>
    </row>
    <row r="55" spans="1:13" x14ac:dyDescent="0.3">
      <c r="A55" s="35"/>
      <c r="B55" s="17"/>
      <c r="C55" s="33" t="s">
        <v>144</v>
      </c>
      <c r="D55" s="34"/>
      <c r="E55" s="34"/>
      <c r="F55" s="34"/>
      <c r="G55" s="34"/>
      <c r="H55" s="34"/>
      <c r="I55" s="12">
        <v>45.6</v>
      </c>
      <c r="K55" s="35"/>
      <c r="L55" s="17"/>
    </row>
    <row r="56" spans="1:13" x14ac:dyDescent="0.3">
      <c r="A56" s="6">
        <v>20</v>
      </c>
      <c r="B56" s="9" t="s">
        <v>145</v>
      </c>
      <c r="C56" s="14" t="s">
        <v>146</v>
      </c>
      <c r="D56" s="15"/>
      <c r="E56" s="15"/>
      <c r="F56" s="15"/>
      <c r="G56" s="15"/>
      <c r="H56" s="15"/>
      <c r="I56" s="10">
        <v>19.8</v>
      </c>
      <c r="J56" s="3" t="s">
        <v>98</v>
      </c>
      <c r="K56" s="13">
        <v>0</v>
      </c>
      <c r="L56" s="11">
        <f>ROUND(I56*K56,2)</f>
        <v>0</v>
      </c>
      <c r="M56" t="s">
        <v>147</v>
      </c>
    </row>
    <row r="57" spans="1:13" x14ac:dyDescent="0.3">
      <c r="A57" s="35"/>
      <c r="B57" s="17"/>
      <c r="C57" s="33" t="s">
        <v>148</v>
      </c>
      <c r="D57" s="34"/>
      <c r="E57" s="34"/>
      <c r="F57" s="34"/>
      <c r="G57" s="34"/>
      <c r="H57" s="34"/>
      <c r="I57" s="12">
        <v>19.8</v>
      </c>
      <c r="K57" s="35"/>
      <c r="L57" s="17"/>
    </row>
    <row r="58" spans="1:13" x14ac:dyDescent="0.3">
      <c r="A58" s="6">
        <v>21</v>
      </c>
      <c r="B58" s="9" t="s">
        <v>149</v>
      </c>
      <c r="C58" s="14" t="s">
        <v>150</v>
      </c>
      <c r="D58" s="15"/>
      <c r="E58" s="15"/>
      <c r="F58" s="15"/>
      <c r="G58" s="15"/>
      <c r="H58" s="15"/>
      <c r="I58" s="10">
        <v>104.47499999999999</v>
      </c>
      <c r="J58" s="3" t="s">
        <v>36</v>
      </c>
      <c r="K58" s="13">
        <v>0</v>
      </c>
      <c r="L58" s="11">
        <f>ROUND(I58*K58,2)</f>
        <v>0</v>
      </c>
      <c r="M58" t="s">
        <v>151</v>
      </c>
    </row>
    <row r="59" spans="1:13" x14ac:dyDescent="0.3">
      <c r="A59" s="35"/>
      <c r="B59" s="17"/>
      <c r="C59" s="33" t="s">
        <v>152</v>
      </c>
      <c r="D59" s="34"/>
      <c r="E59" s="34"/>
      <c r="F59" s="34"/>
      <c r="G59" s="34"/>
      <c r="H59" s="34"/>
      <c r="I59" s="12">
        <v>104.47499999999999</v>
      </c>
      <c r="K59" s="35"/>
      <c r="L59" s="17"/>
    </row>
    <row r="60" spans="1:13" x14ac:dyDescent="0.3">
      <c r="A60" s="6">
        <v>22</v>
      </c>
      <c r="B60" s="9" t="s">
        <v>153</v>
      </c>
      <c r="C60" s="14" t="s">
        <v>154</v>
      </c>
      <c r="D60" s="15"/>
      <c r="E60" s="15"/>
      <c r="F60" s="15"/>
      <c r="G60" s="15"/>
      <c r="H60" s="15"/>
      <c r="I60" s="10">
        <v>137.55000000000001</v>
      </c>
      <c r="J60" s="3" t="s">
        <v>36</v>
      </c>
      <c r="K60" s="13">
        <v>0</v>
      </c>
      <c r="L60" s="11">
        <f>ROUND(I60*K60,2)</f>
        <v>0</v>
      </c>
      <c r="M60" t="s">
        <v>155</v>
      </c>
    </row>
    <row r="61" spans="1:13" x14ac:dyDescent="0.3">
      <c r="A61" s="35"/>
      <c r="B61" s="17"/>
      <c r="C61" s="33" t="s">
        <v>156</v>
      </c>
      <c r="D61" s="34"/>
      <c r="E61" s="34"/>
      <c r="F61" s="34"/>
      <c r="G61" s="34"/>
      <c r="H61" s="34"/>
      <c r="I61" s="12">
        <v>137.55000000000001</v>
      </c>
      <c r="K61" s="35"/>
      <c r="L61" s="17"/>
    </row>
    <row r="62" spans="1:13" x14ac:dyDescent="0.3">
      <c r="A62" s="6">
        <v>23</v>
      </c>
      <c r="B62" s="9" t="s">
        <v>157</v>
      </c>
      <c r="C62" s="14" t="s">
        <v>158</v>
      </c>
      <c r="D62" s="15"/>
      <c r="E62" s="15"/>
      <c r="F62" s="15"/>
      <c r="G62" s="15"/>
      <c r="H62" s="15"/>
      <c r="I62" s="10">
        <v>1</v>
      </c>
      <c r="J62" s="3" t="s">
        <v>36</v>
      </c>
      <c r="K62" s="13">
        <v>0</v>
      </c>
      <c r="L62" s="11">
        <f>ROUND(I62*K62,2)</f>
        <v>0</v>
      </c>
      <c r="M62" t="s">
        <v>159</v>
      </c>
    </row>
    <row r="63" spans="1:13" x14ac:dyDescent="0.3">
      <c r="A63" s="35"/>
      <c r="B63" s="17"/>
      <c r="C63" s="33">
        <v>1</v>
      </c>
      <c r="D63" s="34"/>
      <c r="E63" s="34"/>
      <c r="F63" s="34"/>
      <c r="G63" s="34"/>
      <c r="H63" s="34"/>
      <c r="I63" s="12">
        <v>1</v>
      </c>
      <c r="K63" s="35"/>
      <c r="L63" s="17"/>
    </row>
    <row r="64" spans="1:13" x14ac:dyDescent="0.3">
      <c r="A64" s="6">
        <v>24</v>
      </c>
      <c r="B64" s="9" t="s">
        <v>160</v>
      </c>
      <c r="C64" s="14" t="s">
        <v>161</v>
      </c>
      <c r="D64" s="15"/>
      <c r="E64" s="15"/>
      <c r="F64" s="15"/>
      <c r="G64" s="15"/>
      <c r="H64" s="15"/>
      <c r="I64" s="10">
        <v>410.55</v>
      </c>
      <c r="J64" s="3" t="s">
        <v>63</v>
      </c>
      <c r="K64" s="13">
        <v>0</v>
      </c>
      <c r="L64" s="11">
        <f>ROUND(I64*K64,2)</f>
        <v>0</v>
      </c>
      <c r="M64" t="s">
        <v>162</v>
      </c>
    </row>
    <row r="65" spans="1:13" x14ac:dyDescent="0.3">
      <c r="A65" s="35"/>
      <c r="B65" s="17"/>
      <c r="C65" s="33" t="s">
        <v>163</v>
      </c>
      <c r="D65" s="34"/>
      <c r="E65" s="34"/>
      <c r="F65" s="34"/>
      <c r="G65" s="34"/>
      <c r="H65" s="34"/>
      <c r="I65" s="12">
        <v>428.4</v>
      </c>
      <c r="K65" s="35"/>
      <c r="L65" s="17"/>
    </row>
    <row r="66" spans="1:13" x14ac:dyDescent="0.3">
      <c r="A66" s="35"/>
      <c r="B66" s="17"/>
      <c r="C66" s="33" t="s">
        <v>164</v>
      </c>
      <c r="D66" s="34"/>
      <c r="E66" s="34"/>
      <c r="F66" s="34"/>
      <c r="G66" s="34"/>
      <c r="H66" s="34"/>
      <c r="I66" s="12">
        <v>-17.850000000000001</v>
      </c>
      <c r="K66" s="35"/>
      <c r="L66" s="17"/>
    </row>
    <row r="67" spans="1:13" x14ac:dyDescent="0.3">
      <c r="A67" s="6">
        <v>25</v>
      </c>
      <c r="B67" s="9" t="s">
        <v>165</v>
      </c>
      <c r="C67" s="14" t="s">
        <v>166</v>
      </c>
      <c r="D67" s="15"/>
      <c r="E67" s="15"/>
      <c r="F67" s="15"/>
      <c r="G67" s="15"/>
      <c r="H67" s="15"/>
      <c r="I67" s="10">
        <v>23.52</v>
      </c>
      <c r="J67" s="3" t="s">
        <v>63</v>
      </c>
      <c r="K67" s="13">
        <v>0</v>
      </c>
      <c r="L67" s="11">
        <f>ROUND(I67*K67,2)</f>
        <v>0</v>
      </c>
      <c r="M67" t="s">
        <v>167</v>
      </c>
    </row>
    <row r="68" spans="1:13" x14ac:dyDescent="0.3">
      <c r="A68" s="35"/>
      <c r="B68" s="17"/>
      <c r="C68" s="33" t="s">
        <v>168</v>
      </c>
      <c r="D68" s="34"/>
      <c r="E68" s="34"/>
      <c r="F68" s="34"/>
      <c r="G68" s="34"/>
      <c r="H68" s="34"/>
      <c r="I68" s="12">
        <v>5.67</v>
      </c>
      <c r="K68" s="35"/>
      <c r="L68" s="17"/>
    </row>
    <row r="69" spans="1:13" x14ac:dyDescent="0.3">
      <c r="A69" s="35"/>
      <c r="B69" s="17"/>
      <c r="C69" s="33" t="s">
        <v>169</v>
      </c>
      <c r="D69" s="34"/>
      <c r="E69" s="34"/>
      <c r="F69" s="34"/>
      <c r="G69" s="34"/>
      <c r="H69" s="34"/>
      <c r="I69" s="12">
        <v>17.850000000000001</v>
      </c>
      <c r="K69" s="35"/>
      <c r="L69" s="17"/>
    </row>
    <row r="70" spans="1:13" x14ac:dyDescent="0.3">
      <c r="A70" s="6">
        <v>26</v>
      </c>
      <c r="B70" s="9" t="s">
        <v>170</v>
      </c>
      <c r="C70" s="14" t="s">
        <v>171</v>
      </c>
      <c r="D70" s="15"/>
      <c r="E70" s="15"/>
      <c r="F70" s="15"/>
      <c r="G70" s="15"/>
      <c r="H70" s="15"/>
      <c r="I70" s="10">
        <v>37.327500000000001</v>
      </c>
      <c r="J70" s="3" t="s">
        <v>63</v>
      </c>
      <c r="K70" s="13">
        <v>0</v>
      </c>
      <c r="L70" s="11">
        <f>ROUND(I70*K70,2)</f>
        <v>0</v>
      </c>
      <c r="M70" t="s">
        <v>172</v>
      </c>
    </row>
    <row r="71" spans="1:13" x14ac:dyDescent="0.3">
      <c r="A71" s="35"/>
      <c r="B71" s="17"/>
      <c r="C71" s="33" t="s">
        <v>173</v>
      </c>
      <c r="D71" s="34"/>
      <c r="E71" s="34"/>
      <c r="F71" s="34"/>
      <c r="G71" s="34"/>
      <c r="H71" s="34"/>
      <c r="I71" s="12">
        <v>37.327500000000001</v>
      </c>
      <c r="K71" s="35"/>
      <c r="L71" s="17"/>
    </row>
    <row r="72" spans="1:13" x14ac:dyDescent="0.3">
      <c r="A72" s="6">
        <v>27</v>
      </c>
      <c r="B72" s="9" t="s">
        <v>174</v>
      </c>
      <c r="C72" s="14" t="s">
        <v>175</v>
      </c>
      <c r="D72" s="15"/>
      <c r="E72" s="15"/>
      <c r="F72" s="15"/>
      <c r="G72" s="15"/>
      <c r="H72" s="15"/>
      <c r="I72" s="10">
        <v>449</v>
      </c>
      <c r="J72" s="3" t="s">
        <v>63</v>
      </c>
      <c r="K72" s="13">
        <v>0</v>
      </c>
      <c r="L72" s="11">
        <f>ROUND(I72*K72,2)</f>
        <v>0</v>
      </c>
      <c r="M72" t="s">
        <v>176</v>
      </c>
    </row>
    <row r="73" spans="1:13" x14ac:dyDescent="0.3">
      <c r="A73" s="35"/>
      <c r="B73" s="17"/>
      <c r="C73" s="33">
        <v>449</v>
      </c>
      <c r="D73" s="34"/>
      <c r="E73" s="34"/>
      <c r="F73" s="34"/>
      <c r="G73" s="34"/>
      <c r="H73" s="34"/>
      <c r="I73" s="12">
        <v>449</v>
      </c>
      <c r="K73" s="35"/>
      <c r="L73" s="17"/>
    </row>
    <row r="74" spans="1:13" x14ac:dyDescent="0.3">
      <c r="A74" s="6">
        <v>28</v>
      </c>
      <c r="B74" s="9" t="s">
        <v>177</v>
      </c>
      <c r="C74" s="14" t="s">
        <v>178</v>
      </c>
      <c r="D74" s="15"/>
      <c r="E74" s="15"/>
      <c r="F74" s="15"/>
      <c r="G74" s="15"/>
      <c r="H74" s="15"/>
      <c r="I74" s="10">
        <v>12</v>
      </c>
      <c r="J74" s="3" t="s">
        <v>76</v>
      </c>
      <c r="K74" s="13">
        <v>0</v>
      </c>
      <c r="L74" s="11">
        <f>ROUND(I74*K74,2)</f>
        <v>0</v>
      </c>
      <c r="M74" t="s">
        <v>179</v>
      </c>
    </row>
    <row r="75" spans="1:13" x14ac:dyDescent="0.3">
      <c r="A75" s="35"/>
      <c r="B75" s="17"/>
      <c r="C75" s="33" t="s">
        <v>180</v>
      </c>
      <c r="D75" s="34"/>
      <c r="E75" s="34"/>
      <c r="F75" s="34"/>
      <c r="G75" s="34"/>
      <c r="H75" s="34"/>
      <c r="I75" s="12">
        <v>12</v>
      </c>
      <c r="K75" s="35"/>
      <c r="L75" s="17"/>
    </row>
    <row r="76" spans="1:13" x14ac:dyDescent="0.3">
      <c r="A76" s="6">
        <v>29</v>
      </c>
      <c r="B76" s="9" t="s">
        <v>181</v>
      </c>
      <c r="C76" s="14" t="s">
        <v>182</v>
      </c>
      <c r="D76" s="15"/>
      <c r="E76" s="15"/>
      <c r="F76" s="15"/>
      <c r="G76" s="15"/>
      <c r="H76" s="15"/>
      <c r="I76" s="10">
        <v>4</v>
      </c>
      <c r="J76" s="3" t="s">
        <v>36</v>
      </c>
      <c r="K76" s="13">
        <v>0</v>
      </c>
      <c r="L76" s="11">
        <f>ROUND(I76*K76,2)</f>
        <v>0</v>
      </c>
      <c r="M76" t="s">
        <v>183</v>
      </c>
    </row>
    <row r="77" spans="1:13" x14ac:dyDescent="0.3">
      <c r="A77" s="35"/>
      <c r="B77" s="17"/>
      <c r="C77" s="33">
        <v>4</v>
      </c>
      <c r="D77" s="34"/>
      <c r="E77" s="34"/>
      <c r="F77" s="34"/>
      <c r="G77" s="34"/>
      <c r="H77" s="34"/>
      <c r="I77" s="12">
        <v>4</v>
      </c>
      <c r="K77" s="35"/>
      <c r="L77" s="17"/>
    </row>
    <row r="78" spans="1:13" x14ac:dyDescent="0.3">
      <c r="A78" s="6">
        <v>30</v>
      </c>
      <c r="B78" s="9" t="s">
        <v>184</v>
      </c>
      <c r="C78" s="14" t="s">
        <v>185</v>
      </c>
      <c r="D78" s="15"/>
      <c r="E78" s="15"/>
      <c r="F78" s="15"/>
      <c r="G78" s="15"/>
      <c r="H78" s="15"/>
      <c r="I78" s="10">
        <v>232</v>
      </c>
      <c r="J78" s="3" t="s">
        <v>76</v>
      </c>
      <c r="K78" s="13">
        <v>0</v>
      </c>
      <c r="L78" s="11">
        <f>ROUND(I78*K78,2)</f>
        <v>0</v>
      </c>
      <c r="M78" t="s">
        <v>186</v>
      </c>
    </row>
    <row r="79" spans="1:13" x14ac:dyDescent="0.3">
      <c r="A79" s="35"/>
      <c r="B79" s="17"/>
      <c r="C79" s="33">
        <v>232</v>
      </c>
      <c r="D79" s="34"/>
      <c r="E79" s="34"/>
      <c r="F79" s="34"/>
      <c r="G79" s="34"/>
      <c r="H79" s="34"/>
      <c r="I79" s="12">
        <v>232</v>
      </c>
      <c r="K79" s="35"/>
      <c r="L79" s="17"/>
    </row>
    <row r="80" spans="1:13" x14ac:dyDescent="0.3">
      <c r="A80" s="6">
        <v>31</v>
      </c>
      <c r="B80" s="9" t="s">
        <v>187</v>
      </c>
      <c r="C80" s="14" t="s">
        <v>188</v>
      </c>
      <c r="D80" s="15"/>
      <c r="E80" s="15"/>
      <c r="F80" s="15"/>
      <c r="G80" s="15"/>
      <c r="H80" s="15"/>
      <c r="I80" s="10">
        <v>12.76</v>
      </c>
      <c r="J80" s="3" t="s">
        <v>82</v>
      </c>
      <c r="K80" s="13">
        <v>0</v>
      </c>
      <c r="L80" s="11">
        <f>ROUND(I80*K80,2)</f>
        <v>0</v>
      </c>
      <c r="M80" t="s">
        <v>189</v>
      </c>
    </row>
    <row r="81" spans="1:13" x14ac:dyDescent="0.3">
      <c r="A81" s="35"/>
      <c r="B81" s="17"/>
      <c r="C81" s="33" t="s">
        <v>190</v>
      </c>
      <c r="D81" s="34"/>
      <c r="E81" s="34"/>
      <c r="F81" s="34"/>
      <c r="G81" s="34"/>
      <c r="H81" s="34"/>
      <c r="I81" s="12">
        <v>12.76</v>
      </c>
      <c r="K81" s="35"/>
      <c r="L81" s="17"/>
    </row>
    <row r="82" spans="1:13" x14ac:dyDescent="0.3">
      <c r="A82" s="6">
        <v>32</v>
      </c>
      <c r="B82" s="9" t="s">
        <v>191</v>
      </c>
      <c r="C82" s="14" t="s">
        <v>192</v>
      </c>
      <c r="D82" s="15"/>
      <c r="E82" s="15"/>
      <c r="F82" s="15"/>
      <c r="G82" s="15"/>
      <c r="H82" s="15"/>
      <c r="I82" s="10">
        <v>99.3</v>
      </c>
      <c r="J82" s="3" t="s">
        <v>76</v>
      </c>
      <c r="K82" s="13">
        <v>0</v>
      </c>
      <c r="L82" s="11">
        <f>ROUND(I82*K82,2)</f>
        <v>0</v>
      </c>
      <c r="M82" t="s">
        <v>193</v>
      </c>
    </row>
    <row r="83" spans="1:13" x14ac:dyDescent="0.3">
      <c r="A83" s="35"/>
      <c r="B83" s="17"/>
      <c r="C83" s="33" t="s">
        <v>194</v>
      </c>
      <c r="D83" s="34"/>
      <c r="E83" s="34"/>
      <c r="F83" s="34"/>
      <c r="G83" s="34"/>
      <c r="H83" s="34"/>
      <c r="I83" s="12">
        <v>99.3</v>
      </c>
      <c r="K83" s="35"/>
      <c r="L83" s="17"/>
    </row>
    <row r="84" spans="1:13" x14ac:dyDescent="0.3">
      <c r="A84" s="6">
        <v>33</v>
      </c>
      <c r="B84" s="9" t="s">
        <v>195</v>
      </c>
      <c r="C84" s="14" t="s">
        <v>196</v>
      </c>
      <c r="D84" s="15"/>
      <c r="E84" s="15"/>
      <c r="F84" s="15"/>
      <c r="G84" s="15"/>
      <c r="H84" s="15"/>
      <c r="I84" s="10">
        <v>99.3</v>
      </c>
      <c r="J84" s="3" t="s">
        <v>76</v>
      </c>
      <c r="K84" s="13">
        <v>0</v>
      </c>
      <c r="L84" s="11">
        <f>ROUND(I84*K84,2)</f>
        <v>0</v>
      </c>
      <c r="M84" t="s">
        <v>197</v>
      </c>
    </row>
    <row r="85" spans="1:13" x14ac:dyDescent="0.3">
      <c r="A85" s="35"/>
      <c r="B85" s="17"/>
      <c r="C85" s="33" t="s">
        <v>198</v>
      </c>
      <c r="D85" s="34"/>
      <c r="E85" s="34"/>
      <c r="F85" s="34"/>
      <c r="G85" s="34"/>
      <c r="H85" s="34"/>
      <c r="I85" s="12">
        <v>99.3</v>
      </c>
      <c r="K85" s="35"/>
      <c r="L85" s="17"/>
    </row>
    <row r="86" spans="1:13" x14ac:dyDescent="0.3">
      <c r="A86" s="6">
        <v>34</v>
      </c>
      <c r="B86" s="9" t="s">
        <v>199</v>
      </c>
      <c r="C86" s="14" t="s">
        <v>200</v>
      </c>
      <c r="D86" s="15"/>
      <c r="E86" s="15"/>
      <c r="F86" s="15"/>
      <c r="G86" s="15"/>
      <c r="H86" s="15"/>
      <c r="I86" s="10">
        <v>99.3</v>
      </c>
      <c r="J86" s="3" t="s">
        <v>76</v>
      </c>
      <c r="K86" s="13">
        <v>0</v>
      </c>
      <c r="L86" s="11">
        <f>ROUND(I86*K86,2)</f>
        <v>0</v>
      </c>
      <c r="M86" t="s">
        <v>201</v>
      </c>
    </row>
    <row r="87" spans="1:13" x14ac:dyDescent="0.3">
      <c r="A87" s="35"/>
      <c r="B87" s="17"/>
      <c r="C87" s="33" t="s">
        <v>198</v>
      </c>
      <c r="D87" s="34"/>
      <c r="E87" s="34"/>
      <c r="F87" s="34"/>
      <c r="G87" s="34"/>
      <c r="H87" s="34"/>
      <c r="I87" s="12">
        <v>99.3</v>
      </c>
      <c r="K87" s="35"/>
      <c r="L87" s="17"/>
    </row>
    <row r="88" spans="1:13" x14ac:dyDescent="0.3">
      <c r="A88" s="6">
        <v>35</v>
      </c>
      <c r="B88" s="9" t="s">
        <v>202</v>
      </c>
      <c r="C88" s="14" t="s">
        <v>203</v>
      </c>
      <c r="D88" s="15"/>
      <c r="E88" s="15"/>
      <c r="F88" s="15"/>
      <c r="G88" s="15"/>
      <c r="H88" s="15"/>
      <c r="I88" s="10">
        <v>434.28379999999999</v>
      </c>
      <c r="J88" s="3" t="s">
        <v>98</v>
      </c>
      <c r="K88" s="13">
        <v>0</v>
      </c>
      <c r="L88" s="11">
        <f>ROUND(I88*K88,2)</f>
        <v>0</v>
      </c>
      <c r="M88" t="s">
        <v>204</v>
      </c>
    </row>
    <row r="89" spans="1:13" x14ac:dyDescent="0.3">
      <c r="A89" s="35"/>
      <c r="B89" s="17"/>
      <c r="C89" s="33" t="s">
        <v>205</v>
      </c>
      <c r="D89" s="34"/>
      <c r="E89" s="34"/>
      <c r="F89" s="34"/>
      <c r="G89" s="34"/>
      <c r="H89" s="34"/>
      <c r="I89" s="12">
        <v>219.24</v>
      </c>
      <c r="K89" s="35"/>
      <c r="L89" s="17"/>
    </row>
    <row r="90" spans="1:13" x14ac:dyDescent="0.3">
      <c r="A90" s="35"/>
      <c r="B90" s="17"/>
      <c r="C90" s="33" t="s">
        <v>206</v>
      </c>
      <c r="D90" s="34"/>
      <c r="E90" s="34"/>
      <c r="F90" s="34"/>
      <c r="G90" s="34"/>
      <c r="H90" s="34"/>
      <c r="I90" s="12">
        <v>25.414999999999999</v>
      </c>
      <c r="K90" s="35"/>
      <c r="L90" s="17"/>
    </row>
    <row r="91" spans="1:13" x14ac:dyDescent="0.3">
      <c r="A91" s="35"/>
      <c r="B91" s="17"/>
      <c r="C91" s="33" t="s">
        <v>207</v>
      </c>
      <c r="D91" s="34"/>
      <c r="E91" s="34"/>
      <c r="F91" s="34"/>
      <c r="G91" s="34"/>
      <c r="H91" s="34"/>
      <c r="I91" s="12">
        <v>39.335999999999999</v>
      </c>
      <c r="K91" s="35"/>
      <c r="L91" s="17"/>
    </row>
    <row r="92" spans="1:13" x14ac:dyDescent="0.3">
      <c r="A92" s="35"/>
      <c r="B92" s="17"/>
      <c r="C92" s="33" t="s">
        <v>208</v>
      </c>
      <c r="D92" s="34"/>
      <c r="E92" s="34"/>
      <c r="F92" s="34"/>
      <c r="G92" s="34"/>
      <c r="H92" s="34"/>
      <c r="I92" s="12">
        <v>140.76</v>
      </c>
      <c r="K92" s="35"/>
      <c r="L92" s="17"/>
    </row>
    <row r="93" spans="1:13" x14ac:dyDescent="0.3">
      <c r="A93" s="35"/>
      <c r="B93" s="17"/>
      <c r="C93" s="33" t="s">
        <v>209</v>
      </c>
      <c r="D93" s="34"/>
      <c r="E93" s="34"/>
      <c r="F93" s="34"/>
      <c r="G93" s="34"/>
      <c r="H93" s="34"/>
      <c r="I93" s="12">
        <v>9.5327999999999999</v>
      </c>
      <c r="K93" s="35"/>
      <c r="L93" s="17"/>
    </row>
    <row r="94" spans="1:13" x14ac:dyDescent="0.3">
      <c r="A94" s="6">
        <v>36</v>
      </c>
      <c r="B94" s="9" t="s">
        <v>210</v>
      </c>
      <c r="C94" s="14" t="s">
        <v>211</v>
      </c>
      <c r="D94" s="15"/>
      <c r="E94" s="15"/>
      <c r="F94" s="15"/>
      <c r="G94" s="15"/>
      <c r="H94" s="15"/>
      <c r="I94" s="10">
        <v>2171.4189999999999</v>
      </c>
      <c r="J94" s="3" t="s">
        <v>98</v>
      </c>
      <c r="K94" s="13">
        <v>0</v>
      </c>
      <c r="L94" s="11">
        <f>ROUND(I94*K94,2)</f>
        <v>0</v>
      </c>
      <c r="M94" t="s">
        <v>212</v>
      </c>
    </row>
    <row r="95" spans="1:13" x14ac:dyDescent="0.3">
      <c r="A95" s="35"/>
      <c r="B95" s="17"/>
      <c r="C95" s="33" t="s">
        <v>213</v>
      </c>
      <c r="D95" s="34"/>
      <c r="E95" s="34"/>
      <c r="F95" s="34"/>
      <c r="G95" s="34"/>
      <c r="H95" s="34"/>
      <c r="I95" s="12">
        <v>2171.4189999999999</v>
      </c>
      <c r="K95" s="35"/>
      <c r="L95" s="17"/>
    </row>
    <row r="96" spans="1:13" x14ac:dyDescent="0.3">
      <c r="A96" s="6">
        <v>37</v>
      </c>
      <c r="B96" s="9" t="s">
        <v>214</v>
      </c>
      <c r="C96" s="14" t="s">
        <v>215</v>
      </c>
      <c r="D96" s="15"/>
      <c r="E96" s="15"/>
      <c r="F96" s="15"/>
      <c r="G96" s="15"/>
      <c r="H96" s="15"/>
      <c r="I96" s="10">
        <v>424.75</v>
      </c>
      <c r="J96" s="3" t="s">
        <v>98</v>
      </c>
      <c r="K96" s="13">
        <v>0</v>
      </c>
      <c r="L96" s="11">
        <f>ROUND(I96*K96,2)</f>
        <v>0</v>
      </c>
      <c r="M96" t="s">
        <v>216</v>
      </c>
    </row>
    <row r="97" spans="1:13" x14ac:dyDescent="0.3">
      <c r="A97" s="35"/>
      <c r="B97" s="17"/>
      <c r="C97" s="33" t="s">
        <v>217</v>
      </c>
      <c r="D97" s="34"/>
      <c r="E97" s="34"/>
      <c r="F97" s="34"/>
      <c r="G97" s="34"/>
      <c r="H97" s="34"/>
      <c r="I97" s="12">
        <v>424.75</v>
      </c>
      <c r="K97" s="35"/>
      <c r="L97" s="17"/>
    </row>
    <row r="98" spans="1:13" x14ac:dyDescent="0.3">
      <c r="A98" s="6">
        <v>38</v>
      </c>
      <c r="B98" s="9" t="s">
        <v>218</v>
      </c>
      <c r="C98" s="14" t="s">
        <v>219</v>
      </c>
      <c r="D98" s="15"/>
      <c r="E98" s="15"/>
      <c r="F98" s="15"/>
      <c r="G98" s="15"/>
      <c r="H98" s="15"/>
      <c r="I98" s="10">
        <v>9.5299999999999994</v>
      </c>
      <c r="J98" s="3" t="s">
        <v>98</v>
      </c>
      <c r="K98" s="13">
        <v>0</v>
      </c>
      <c r="L98" s="11">
        <f>ROUND(I98*K98,2)</f>
        <v>0</v>
      </c>
      <c r="M98" t="s">
        <v>220</v>
      </c>
    </row>
    <row r="99" spans="1:13" x14ac:dyDescent="0.3">
      <c r="A99" s="35"/>
      <c r="B99" s="17"/>
      <c r="C99" s="33" t="s">
        <v>221</v>
      </c>
      <c r="D99" s="34"/>
      <c r="E99" s="34"/>
      <c r="F99" s="34"/>
      <c r="G99" s="34"/>
      <c r="H99" s="34"/>
      <c r="I99" s="12">
        <v>9.5299999999999994</v>
      </c>
      <c r="K99" s="35"/>
      <c r="L99" s="17"/>
    </row>
    <row r="100" spans="1:13" x14ac:dyDescent="0.3">
      <c r="A100" s="6">
        <v>39</v>
      </c>
      <c r="B100" s="9" t="s">
        <v>222</v>
      </c>
      <c r="C100" s="14" t="s">
        <v>223</v>
      </c>
      <c r="D100" s="15"/>
      <c r="E100" s="15"/>
      <c r="F100" s="15"/>
      <c r="G100" s="15"/>
      <c r="H100" s="15"/>
      <c r="I100" s="10">
        <v>569.23099999999999</v>
      </c>
      <c r="J100" s="3" t="s">
        <v>98</v>
      </c>
      <c r="K100" s="13">
        <v>0</v>
      </c>
      <c r="L100" s="11">
        <f>ROUND(I100*K100,2)</f>
        <v>0</v>
      </c>
      <c r="M100" t="s">
        <v>224</v>
      </c>
    </row>
    <row r="101" spans="1:13" x14ac:dyDescent="0.3">
      <c r="A101" s="35"/>
      <c r="B101" s="17"/>
      <c r="C101" s="44">
        <v>569231</v>
      </c>
      <c r="D101" s="34"/>
      <c r="E101" s="34"/>
      <c r="F101" s="34"/>
      <c r="G101" s="34"/>
      <c r="H101" s="34"/>
      <c r="I101" s="12">
        <v>569.23099999999999</v>
      </c>
      <c r="K101" s="35"/>
      <c r="L101" s="17"/>
    </row>
    <row r="102" spans="1:13" x14ac:dyDescent="0.3">
      <c r="A102" s="6">
        <v>40</v>
      </c>
      <c r="B102" s="9" t="s">
        <v>225</v>
      </c>
      <c r="C102" s="14" t="s">
        <v>226</v>
      </c>
      <c r="D102" s="15"/>
      <c r="E102" s="15"/>
      <c r="F102" s="15"/>
      <c r="G102" s="15"/>
      <c r="H102" s="15"/>
      <c r="I102" s="10">
        <v>1</v>
      </c>
      <c r="J102" s="3" t="s">
        <v>36</v>
      </c>
      <c r="K102" s="13">
        <v>0</v>
      </c>
      <c r="L102" s="11">
        <f>ROUND(I102*K102,2)</f>
        <v>0</v>
      </c>
      <c r="M102" t="s">
        <v>227</v>
      </c>
    </row>
    <row r="103" spans="1:13" x14ac:dyDescent="0.3">
      <c r="A103" s="6">
        <v>41</v>
      </c>
      <c r="B103" s="9" t="s">
        <v>228</v>
      </c>
      <c r="C103" s="14" t="s">
        <v>229</v>
      </c>
      <c r="D103" s="15"/>
      <c r="E103" s="15"/>
      <c r="F103" s="15"/>
      <c r="G103" s="15"/>
      <c r="H103" s="15"/>
      <c r="I103" s="10">
        <v>2</v>
      </c>
      <c r="J103" s="3" t="s">
        <v>36</v>
      </c>
      <c r="K103" s="13">
        <v>0</v>
      </c>
      <c r="L103" s="11">
        <f>ROUND(I103*K103,2)</f>
        <v>0</v>
      </c>
      <c r="M103" t="s">
        <v>230</v>
      </c>
    </row>
    <row r="104" spans="1:13" x14ac:dyDescent="0.3">
      <c r="A104" s="36" t="s">
        <v>14</v>
      </c>
      <c r="B104" s="37"/>
      <c r="C104" s="5"/>
      <c r="D104" s="41"/>
      <c r="E104" s="42"/>
      <c r="F104" s="41"/>
      <c r="G104" s="42"/>
      <c r="H104" s="38" t="s">
        <v>59</v>
      </c>
      <c r="I104" s="39"/>
      <c r="J104" s="39"/>
      <c r="K104" s="40">
        <f>L9+L12+L15+L17+L20+L24+L27+L29+L31+L33+L36+L38+L40+L42+L46+L48+L50+L52+L54+L56+L58+L60+L62+L64+L67+L70+L72+L74+L76+L78+L80+L82+L84+L86+L88+L94+L96+L98+L100+SUM(L102:L103)</f>
        <v>0</v>
      </c>
      <c r="L104" s="39"/>
    </row>
    <row r="105" spans="1:13" x14ac:dyDescent="0.3">
      <c r="A105" s="35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</row>
  </sheetData>
  <sheetProtection algorithmName="SHA-512" hashValue="XjiwRTmr3GjP8Rl6qg2EAOWPKcgaoADPoU9LwELu8CTxzdsugV1NuUksBg3QgR2Gfw1GRIaMQ1Og8pBVQ4l4Hg==" saltValue="1gou2RKGIyFRrsY6zNJGBg==" spinCount="100000" sheet="1" objects="1" scenarios="1"/>
  <mergeCells count="218">
    <mergeCell ref="A104:B104"/>
    <mergeCell ref="H104:J104"/>
    <mergeCell ref="K104:L104"/>
    <mergeCell ref="D104:E104"/>
    <mergeCell ref="F104:G104"/>
    <mergeCell ref="A105:L105"/>
    <mergeCell ref="C100:H100"/>
    <mergeCell ref="C101:H101"/>
    <mergeCell ref="A101:B101"/>
    <mergeCell ref="K101:L101"/>
    <mergeCell ref="C102:H102"/>
    <mergeCell ref="C103:H103"/>
    <mergeCell ref="C96:H96"/>
    <mergeCell ref="C97:H97"/>
    <mergeCell ref="A97:B97"/>
    <mergeCell ref="K97:L97"/>
    <mergeCell ref="C98:H98"/>
    <mergeCell ref="C99:H99"/>
    <mergeCell ref="A99:B99"/>
    <mergeCell ref="K99:L99"/>
    <mergeCell ref="C93:H93"/>
    <mergeCell ref="A93:B93"/>
    <mergeCell ref="K93:L93"/>
    <mergeCell ref="C94:H94"/>
    <mergeCell ref="C95:H95"/>
    <mergeCell ref="A95:B95"/>
    <mergeCell ref="K95:L95"/>
    <mergeCell ref="C91:H91"/>
    <mergeCell ref="A91:B91"/>
    <mergeCell ref="K91:L91"/>
    <mergeCell ref="C92:H92"/>
    <mergeCell ref="A92:B92"/>
    <mergeCell ref="K92:L92"/>
    <mergeCell ref="C88:H88"/>
    <mergeCell ref="C89:H89"/>
    <mergeCell ref="A89:B89"/>
    <mergeCell ref="K89:L89"/>
    <mergeCell ref="C90:H90"/>
    <mergeCell ref="A90:B90"/>
    <mergeCell ref="K90:L90"/>
    <mergeCell ref="C84:H84"/>
    <mergeCell ref="C85:H85"/>
    <mergeCell ref="A85:B85"/>
    <mergeCell ref="K85:L85"/>
    <mergeCell ref="C86:H86"/>
    <mergeCell ref="C87:H87"/>
    <mergeCell ref="A87:B87"/>
    <mergeCell ref="K87:L87"/>
    <mergeCell ref="C80:H80"/>
    <mergeCell ref="C81:H81"/>
    <mergeCell ref="A81:B81"/>
    <mergeCell ref="K81:L81"/>
    <mergeCell ref="C82:H82"/>
    <mergeCell ref="C83:H83"/>
    <mergeCell ref="A83:B83"/>
    <mergeCell ref="K83:L83"/>
    <mergeCell ref="C76:H76"/>
    <mergeCell ref="C77:H77"/>
    <mergeCell ref="A77:B77"/>
    <mergeCell ref="K77:L77"/>
    <mergeCell ref="C78:H78"/>
    <mergeCell ref="C79:H79"/>
    <mergeCell ref="A79:B79"/>
    <mergeCell ref="K79:L79"/>
    <mergeCell ref="C72:H72"/>
    <mergeCell ref="C73:H73"/>
    <mergeCell ref="A73:B73"/>
    <mergeCell ref="K73:L73"/>
    <mergeCell ref="C74:H74"/>
    <mergeCell ref="C75:H75"/>
    <mergeCell ref="A75:B75"/>
    <mergeCell ref="K75:L75"/>
    <mergeCell ref="C69:H69"/>
    <mergeCell ref="A69:B69"/>
    <mergeCell ref="K69:L69"/>
    <mergeCell ref="C70:H70"/>
    <mergeCell ref="C71:H71"/>
    <mergeCell ref="A71:B71"/>
    <mergeCell ref="K71:L71"/>
    <mergeCell ref="C66:H66"/>
    <mergeCell ref="A66:B66"/>
    <mergeCell ref="K66:L66"/>
    <mergeCell ref="C67:H67"/>
    <mergeCell ref="C68:H68"/>
    <mergeCell ref="A68:B68"/>
    <mergeCell ref="K68:L68"/>
    <mergeCell ref="C62:H62"/>
    <mergeCell ref="C63:H63"/>
    <mergeCell ref="A63:B63"/>
    <mergeCell ref="K63:L63"/>
    <mergeCell ref="C64:H64"/>
    <mergeCell ref="C65:H65"/>
    <mergeCell ref="A65:B65"/>
    <mergeCell ref="K65:L65"/>
    <mergeCell ref="C58:H58"/>
    <mergeCell ref="C59:H59"/>
    <mergeCell ref="A59:B59"/>
    <mergeCell ref="K59:L59"/>
    <mergeCell ref="C60:H60"/>
    <mergeCell ref="C61:H61"/>
    <mergeCell ref="A61:B61"/>
    <mergeCell ref="K61:L61"/>
    <mergeCell ref="C54:H54"/>
    <mergeCell ref="C55:H55"/>
    <mergeCell ref="A55:B55"/>
    <mergeCell ref="K55:L55"/>
    <mergeCell ref="C56:H56"/>
    <mergeCell ref="C57:H57"/>
    <mergeCell ref="A57:B57"/>
    <mergeCell ref="K57:L57"/>
    <mergeCell ref="C50:H50"/>
    <mergeCell ref="C51:H51"/>
    <mergeCell ref="A51:B51"/>
    <mergeCell ref="K51:L51"/>
    <mergeCell ref="C52:H52"/>
    <mergeCell ref="C53:H53"/>
    <mergeCell ref="A53:B53"/>
    <mergeCell ref="K53:L53"/>
    <mergeCell ref="C46:H46"/>
    <mergeCell ref="C47:H47"/>
    <mergeCell ref="A47:B47"/>
    <mergeCell ref="K47:L47"/>
    <mergeCell ref="C48:H48"/>
    <mergeCell ref="C49:H49"/>
    <mergeCell ref="A49:B49"/>
    <mergeCell ref="K49:L49"/>
    <mergeCell ref="C44:H44"/>
    <mergeCell ref="A44:B44"/>
    <mergeCell ref="K44:L44"/>
    <mergeCell ref="C45:H45"/>
    <mergeCell ref="A45:B45"/>
    <mergeCell ref="K45:L45"/>
    <mergeCell ref="C40:H40"/>
    <mergeCell ref="C41:H41"/>
    <mergeCell ref="A41:B41"/>
    <mergeCell ref="K41:L41"/>
    <mergeCell ref="C42:H42"/>
    <mergeCell ref="C43:H43"/>
    <mergeCell ref="A43:B43"/>
    <mergeCell ref="K43:L43"/>
    <mergeCell ref="C36:H36"/>
    <mergeCell ref="C37:H37"/>
    <mergeCell ref="A37:B37"/>
    <mergeCell ref="K37:L37"/>
    <mergeCell ref="C38:H38"/>
    <mergeCell ref="C39:H39"/>
    <mergeCell ref="A39:B39"/>
    <mergeCell ref="K39:L39"/>
    <mergeCell ref="C33:H33"/>
    <mergeCell ref="C34:H34"/>
    <mergeCell ref="A34:B34"/>
    <mergeCell ref="K34:L34"/>
    <mergeCell ref="C35:H35"/>
    <mergeCell ref="A35:B35"/>
    <mergeCell ref="K35:L35"/>
    <mergeCell ref="C29:H29"/>
    <mergeCell ref="C30:H30"/>
    <mergeCell ref="A30:B30"/>
    <mergeCell ref="K30:L30"/>
    <mergeCell ref="C31:H31"/>
    <mergeCell ref="C32:H32"/>
    <mergeCell ref="A32:B32"/>
    <mergeCell ref="K32:L32"/>
    <mergeCell ref="C26:H26"/>
    <mergeCell ref="A26:B26"/>
    <mergeCell ref="K26:L26"/>
    <mergeCell ref="C27:H27"/>
    <mergeCell ref="C28:H28"/>
    <mergeCell ref="A28:B28"/>
    <mergeCell ref="K28:L28"/>
    <mergeCell ref="C23:H23"/>
    <mergeCell ref="A23:B23"/>
    <mergeCell ref="K23:L23"/>
    <mergeCell ref="C24:H24"/>
    <mergeCell ref="C25:H25"/>
    <mergeCell ref="A25:B25"/>
    <mergeCell ref="K25:L25"/>
    <mergeCell ref="C20:H20"/>
    <mergeCell ref="C21:H21"/>
    <mergeCell ref="A21:B21"/>
    <mergeCell ref="K21:L21"/>
    <mergeCell ref="C22:H22"/>
    <mergeCell ref="A22:B22"/>
    <mergeCell ref="K22:L22"/>
    <mergeCell ref="C17:H17"/>
    <mergeCell ref="C18:H18"/>
    <mergeCell ref="A18:B18"/>
    <mergeCell ref="K18:L18"/>
    <mergeCell ref="C19:H19"/>
    <mergeCell ref="A19:B19"/>
    <mergeCell ref="K19:L19"/>
    <mergeCell ref="C14:H14"/>
    <mergeCell ref="A14:B14"/>
    <mergeCell ref="K14:L14"/>
    <mergeCell ref="C15:H15"/>
    <mergeCell ref="C16:H16"/>
    <mergeCell ref="A16:B16"/>
    <mergeCell ref="K16:L16"/>
    <mergeCell ref="C11:H11"/>
    <mergeCell ref="A11:B11"/>
    <mergeCell ref="K11:L11"/>
    <mergeCell ref="C12:H12"/>
    <mergeCell ref="C13:H13"/>
    <mergeCell ref="A13:B13"/>
    <mergeCell ref="K13:L13"/>
    <mergeCell ref="A3:L4"/>
    <mergeCell ref="A7:L7"/>
    <mergeCell ref="A8:B8"/>
    <mergeCell ref="C8:H8"/>
    <mergeCell ref="C9:H9"/>
    <mergeCell ref="C10:H10"/>
    <mergeCell ref="A10:B10"/>
    <mergeCell ref="K10:L10"/>
    <mergeCell ref="A1:C1"/>
    <mergeCell ref="E1:H2"/>
    <mergeCell ref="K1:L1"/>
    <mergeCell ref="K2:L2"/>
    <mergeCell ref="C5:G5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9"/>
  <sheetViews>
    <sheetView workbookViewId="0">
      <selection activeCell="P19" sqref="P19"/>
    </sheetView>
  </sheetViews>
  <sheetFormatPr defaultRowHeight="14.4" x14ac:dyDescent="0.3"/>
  <cols>
    <col min="1" max="1" width="5.6640625" style="1" customWidth="1"/>
    <col min="2" max="2" width="8.88671875" style="1"/>
    <col min="3" max="4" width="9.77734375" style="1" customWidth="1"/>
    <col min="5" max="8" width="8.88671875" style="1"/>
    <col min="9" max="9" width="11.77734375" style="1" customWidth="1"/>
    <col min="10" max="10" width="6.33203125" style="1" customWidth="1"/>
    <col min="11" max="11" width="12.77734375" style="1" customWidth="1"/>
    <col min="12" max="12" width="13.77734375" style="1" customWidth="1"/>
    <col min="13" max="13" width="16.77734375" hidden="1" customWidth="1"/>
  </cols>
  <sheetData>
    <row r="1" spans="1:13" ht="15" thickBot="1" x14ac:dyDescent="0.35">
      <c r="A1" s="16" t="s">
        <v>0</v>
      </c>
      <c r="B1" s="17"/>
      <c r="C1" s="17"/>
      <c r="E1" s="18" t="s">
        <v>1</v>
      </c>
      <c r="F1" s="19"/>
      <c r="G1" s="19"/>
      <c r="H1" s="19"/>
      <c r="J1" s="2" t="s">
        <v>3</v>
      </c>
      <c r="K1" s="20" t="s">
        <v>5</v>
      </c>
      <c r="L1" s="21"/>
    </row>
    <row r="2" spans="1:13" ht="15" thickBot="1" x14ac:dyDescent="0.35">
      <c r="A2" s="1" t="s">
        <v>2</v>
      </c>
      <c r="C2" s="4">
        <v>45519</v>
      </c>
      <c r="E2" s="19"/>
      <c r="F2" s="19"/>
      <c r="G2" s="19"/>
      <c r="H2" s="19"/>
      <c r="J2" s="2" t="s">
        <v>4</v>
      </c>
      <c r="K2" s="20"/>
      <c r="L2" s="21"/>
    </row>
    <row r="3" spans="1:13" x14ac:dyDescent="0.3">
      <c r="A3" s="23" t="s">
        <v>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3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3" x14ac:dyDescent="0.3">
      <c r="A5" s="1" t="s">
        <v>7</v>
      </c>
      <c r="C5" s="22" t="s">
        <v>0</v>
      </c>
      <c r="D5" s="22"/>
      <c r="E5" s="22"/>
      <c r="F5" s="22"/>
      <c r="G5" s="22"/>
    </row>
    <row r="6" spans="1:13" ht="15" thickBot="1" x14ac:dyDescent="0.35"/>
    <row r="7" spans="1:13" ht="15" thickBot="1" x14ac:dyDescent="0.35">
      <c r="A7" s="25" t="s">
        <v>231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3" ht="15" thickBot="1" x14ac:dyDescent="0.35">
      <c r="A8" s="27" t="s">
        <v>9</v>
      </c>
      <c r="B8" s="28"/>
      <c r="C8" s="29" t="s">
        <v>10</v>
      </c>
      <c r="D8" s="30"/>
      <c r="E8" s="30"/>
      <c r="F8" s="30"/>
      <c r="G8" s="30"/>
      <c r="H8" s="30"/>
      <c r="I8" s="8" t="s">
        <v>11</v>
      </c>
      <c r="J8" s="7" t="s">
        <v>12</v>
      </c>
      <c r="K8" s="8" t="s">
        <v>13</v>
      </c>
      <c r="L8" s="8" t="s">
        <v>14</v>
      </c>
    </row>
    <row r="9" spans="1:13" x14ac:dyDescent="0.3">
      <c r="A9" s="6">
        <v>1</v>
      </c>
      <c r="B9" s="9" t="s">
        <v>67</v>
      </c>
      <c r="C9" s="31" t="s">
        <v>68</v>
      </c>
      <c r="D9" s="32"/>
      <c r="E9" s="32"/>
      <c r="F9" s="32"/>
      <c r="G9" s="32"/>
      <c r="H9" s="32"/>
      <c r="I9" s="10">
        <v>653.20000000000005</v>
      </c>
      <c r="J9" s="3" t="s">
        <v>63</v>
      </c>
      <c r="K9" s="13">
        <v>0</v>
      </c>
      <c r="L9" s="11">
        <f>ROUND(I9*K9,2)</f>
        <v>0</v>
      </c>
      <c r="M9" t="s">
        <v>232</v>
      </c>
    </row>
    <row r="10" spans="1:13" x14ac:dyDescent="0.3">
      <c r="A10" s="35"/>
      <c r="B10" s="17"/>
      <c r="C10" s="33" t="s">
        <v>233</v>
      </c>
      <c r="D10" s="34"/>
      <c r="E10" s="34"/>
      <c r="F10" s="34"/>
      <c r="G10" s="34"/>
      <c r="H10" s="34"/>
      <c r="I10" s="12">
        <v>653.20000000000005</v>
      </c>
      <c r="K10" s="35"/>
      <c r="L10" s="17"/>
    </row>
    <row r="11" spans="1:13" x14ac:dyDescent="0.3">
      <c r="A11" s="6">
        <v>2</v>
      </c>
      <c r="B11" s="9" t="s">
        <v>74</v>
      </c>
      <c r="C11" s="14" t="s">
        <v>75</v>
      </c>
      <c r="D11" s="15"/>
      <c r="E11" s="15"/>
      <c r="F11" s="15"/>
      <c r="G11" s="15"/>
      <c r="H11" s="15"/>
      <c r="I11" s="10">
        <v>441</v>
      </c>
      <c r="J11" s="3" t="s">
        <v>76</v>
      </c>
      <c r="K11" s="13">
        <v>0</v>
      </c>
      <c r="L11" s="11">
        <f>ROUND(I11*K11,2)</f>
        <v>0</v>
      </c>
      <c r="M11" t="s">
        <v>234</v>
      </c>
    </row>
    <row r="12" spans="1:13" x14ac:dyDescent="0.3">
      <c r="A12" s="35"/>
      <c r="B12" s="17"/>
      <c r="C12" s="33">
        <v>441</v>
      </c>
      <c r="D12" s="34"/>
      <c r="E12" s="34"/>
      <c r="F12" s="34"/>
      <c r="G12" s="34"/>
      <c r="H12" s="34"/>
      <c r="I12" s="12">
        <v>441</v>
      </c>
      <c r="K12" s="35"/>
      <c r="L12" s="17"/>
    </row>
    <row r="13" spans="1:13" x14ac:dyDescent="0.3">
      <c r="A13" s="6">
        <v>3</v>
      </c>
      <c r="B13" s="9" t="s">
        <v>80</v>
      </c>
      <c r="C13" s="14" t="s">
        <v>81</v>
      </c>
      <c r="D13" s="15"/>
      <c r="E13" s="15"/>
      <c r="F13" s="15"/>
      <c r="G13" s="15"/>
      <c r="H13" s="15"/>
      <c r="I13" s="10">
        <v>95.5</v>
      </c>
      <c r="J13" s="3" t="s">
        <v>82</v>
      </c>
      <c r="K13" s="13">
        <v>0</v>
      </c>
      <c r="L13" s="11">
        <f>ROUND(I13*K13,2)</f>
        <v>0</v>
      </c>
      <c r="M13" t="s">
        <v>235</v>
      </c>
    </row>
    <row r="14" spans="1:13" x14ac:dyDescent="0.3">
      <c r="A14" s="35"/>
      <c r="B14" s="17"/>
      <c r="C14" s="33" t="s">
        <v>236</v>
      </c>
      <c r="D14" s="34"/>
      <c r="E14" s="34"/>
      <c r="F14" s="34"/>
      <c r="G14" s="34"/>
      <c r="H14" s="34"/>
      <c r="I14" s="12">
        <v>66</v>
      </c>
      <c r="K14" s="35"/>
      <c r="L14" s="17"/>
    </row>
    <row r="15" spans="1:13" x14ac:dyDescent="0.3">
      <c r="A15" s="35"/>
      <c r="B15" s="17"/>
      <c r="C15" s="33" t="s">
        <v>237</v>
      </c>
      <c r="D15" s="34"/>
      <c r="E15" s="34"/>
      <c r="F15" s="34"/>
      <c r="G15" s="34"/>
      <c r="H15" s="34"/>
      <c r="I15" s="12">
        <v>9.5</v>
      </c>
      <c r="K15" s="35"/>
      <c r="L15" s="17"/>
    </row>
    <row r="16" spans="1:13" x14ac:dyDescent="0.3">
      <c r="A16" s="35"/>
      <c r="B16" s="17"/>
      <c r="C16" s="33" t="s">
        <v>238</v>
      </c>
      <c r="D16" s="34"/>
      <c r="E16" s="34"/>
      <c r="F16" s="34"/>
      <c r="G16" s="34"/>
      <c r="H16" s="34"/>
      <c r="I16" s="12">
        <v>20</v>
      </c>
      <c r="K16" s="35"/>
      <c r="L16" s="17"/>
    </row>
    <row r="17" spans="1:13" x14ac:dyDescent="0.3">
      <c r="A17" s="6">
        <v>4</v>
      </c>
      <c r="B17" s="9" t="s">
        <v>239</v>
      </c>
      <c r="C17" s="14" t="s">
        <v>240</v>
      </c>
      <c r="D17" s="15"/>
      <c r="E17" s="15"/>
      <c r="F17" s="15"/>
      <c r="G17" s="15"/>
      <c r="H17" s="15"/>
      <c r="I17" s="10">
        <v>47.75</v>
      </c>
      <c r="J17" s="3" t="s">
        <v>82</v>
      </c>
      <c r="K17" s="13">
        <v>0</v>
      </c>
      <c r="L17" s="11">
        <f>ROUND(I17*K17,2)</f>
        <v>0</v>
      </c>
      <c r="M17" t="s">
        <v>241</v>
      </c>
    </row>
    <row r="18" spans="1:13" x14ac:dyDescent="0.3">
      <c r="A18" s="35"/>
      <c r="B18" s="17"/>
      <c r="C18" s="33" t="s">
        <v>242</v>
      </c>
      <c r="D18" s="34"/>
      <c r="E18" s="34"/>
      <c r="F18" s="34"/>
      <c r="G18" s="34"/>
      <c r="H18" s="34"/>
      <c r="I18" s="12">
        <v>47.75</v>
      </c>
      <c r="K18" s="35"/>
      <c r="L18" s="17"/>
    </row>
    <row r="19" spans="1:13" x14ac:dyDescent="0.3">
      <c r="A19" s="6">
        <v>5</v>
      </c>
      <c r="B19" s="9" t="s">
        <v>87</v>
      </c>
      <c r="C19" s="14" t="s">
        <v>88</v>
      </c>
      <c r="D19" s="15"/>
      <c r="E19" s="15"/>
      <c r="F19" s="15"/>
      <c r="G19" s="15"/>
      <c r="H19" s="15"/>
      <c r="I19" s="10">
        <v>30.75</v>
      </c>
      <c r="J19" s="3" t="s">
        <v>82</v>
      </c>
      <c r="K19" s="13">
        <v>0</v>
      </c>
      <c r="L19" s="11">
        <f>ROUND(I19*K19,2)</f>
        <v>0</v>
      </c>
      <c r="M19" t="s">
        <v>243</v>
      </c>
    </row>
    <row r="20" spans="1:13" x14ac:dyDescent="0.3">
      <c r="A20" s="35"/>
      <c r="B20" s="17"/>
      <c r="C20" s="33" t="s">
        <v>244</v>
      </c>
      <c r="D20" s="34"/>
      <c r="E20" s="34"/>
      <c r="F20" s="34"/>
      <c r="G20" s="34"/>
      <c r="H20" s="34"/>
      <c r="I20" s="12">
        <v>30.75</v>
      </c>
      <c r="K20" s="35"/>
      <c r="L20" s="17"/>
    </row>
    <row r="21" spans="1:13" x14ac:dyDescent="0.3">
      <c r="A21" s="6">
        <v>6</v>
      </c>
      <c r="B21" s="9" t="s">
        <v>245</v>
      </c>
      <c r="C21" s="14" t="s">
        <v>246</v>
      </c>
      <c r="D21" s="15"/>
      <c r="E21" s="15"/>
      <c r="F21" s="15"/>
      <c r="G21" s="15"/>
      <c r="H21" s="15"/>
      <c r="I21" s="10">
        <v>55.125</v>
      </c>
      <c r="J21" s="3" t="s">
        <v>82</v>
      </c>
      <c r="K21" s="13">
        <v>0</v>
      </c>
      <c r="L21" s="11">
        <f>ROUND(I21*K21,2)</f>
        <v>0</v>
      </c>
      <c r="M21" t="s">
        <v>247</v>
      </c>
    </row>
    <row r="22" spans="1:13" x14ac:dyDescent="0.3">
      <c r="A22" s="35"/>
      <c r="B22" s="17"/>
      <c r="C22" s="33" t="s">
        <v>248</v>
      </c>
      <c r="D22" s="34"/>
      <c r="E22" s="34"/>
      <c r="F22" s="34"/>
      <c r="G22" s="34"/>
      <c r="H22" s="34"/>
      <c r="I22" s="12">
        <v>55.125</v>
      </c>
      <c r="K22" s="35"/>
      <c r="L22" s="17"/>
    </row>
    <row r="23" spans="1:13" x14ac:dyDescent="0.3">
      <c r="A23" s="6">
        <v>7</v>
      </c>
      <c r="B23" s="9" t="s">
        <v>92</v>
      </c>
      <c r="C23" s="14" t="s">
        <v>93</v>
      </c>
      <c r="D23" s="15"/>
      <c r="E23" s="15"/>
      <c r="F23" s="15"/>
      <c r="G23" s="15"/>
      <c r="H23" s="15"/>
      <c r="I23" s="10">
        <v>95.5</v>
      </c>
      <c r="J23" s="3" t="s">
        <v>82</v>
      </c>
      <c r="K23" s="13">
        <v>0</v>
      </c>
      <c r="L23" s="11">
        <f>ROUND(I23*K23,2)</f>
        <v>0</v>
      </c>
      <c r="M23" t="s">
        <v>249</v>
      </c>
    </row>
    <row r="24" spans="1:13" x14ac:dyDescent="0.3">
      <c r="A24" s="35"/>
      <c r="B24" s="17"/>
      <c r="C24" s="33" t="s">
        <v>250</v>
      </c>
      <c r="D24" s="34"/>
      <c r="E24" s="34"/>
      <c r="F24" s="34"/>
      <c r="G24" s="34"/>
      <c r="H24" s="34"/>
      <c r="I24" s="12">
        <v>95.5</v>
      </c>
      <c r="K24" s="35"/>
      <c r="L24" s="17"/>
    </row>
    <row r="25" spans="1:13" x14ac:dyDescent="0.3">
      <c r="A25" s="6">
        <v>8</v>
      </c>
      <c r="B25" s="9" t="s">
        <v>96</v>
      </c>
      <c r="C25" s="14" t="s">
        <v>97</v>
      </c>
      <c r="D25" s="15"/>
      <c r="E25" s="15"/>
      <c r="F25" s="15"/>
      <c r="G25" s="15"/>
      <c r="H25" s="15"/>
      <c r="I25" s="10">
        <v>181.45</v>
      </c>
      <c r="J25" s="3" t="s">
        <v>98</v>
      </c>
      <c r="K25" s="13">
        <v>0</v>
      </c>
      <c r="L25" s="11">
        <f>ROUND(I25*K25,2)</f>
        <v>0</v>
      </c>
      <c r="M25" t="s">
        <v>251</v>
      </c>
    </row>
    <row r="26" spans="1:13" x14ac:dyDescent="0.3">
      <c r="A26" s="35"/>
      <c r="B26" s="17"/>
      <c r="C26" s="33" t="s">
        <v>252</v>
      </c>
      <c r="D26" s="34"/>
      <c r="E26" s="34"/>
      <c r="F26" s="34"/>
      <c r="G26" s="34"/>
      <c r="H26" s="34"/>
      <c r="I26" s="12">
        <v>181.45</v>
      </c>
      <c r="K26" s="35"/>
      <c r="L26" s="17"/>
    </row>
    <row r="27" spans="1:13" x14ac:dyDescent="0.3">
      <c r="A27" s="6">
        <v>9</v>
      </c>
      <c r="B27" s="9" t="s">
        <v>101</v>
      </c>
      <c r="C27" s="14" t="s">
        <v>102</v>
      </c>
      <c r="D27" s="15"/>
      <c r="E27" s="15"/>
      <c r="F27" s="15"/>
      <c r="G27" s="15"/>
      <c r="H27" s="15"/>
      <c r="I27" s="10">
        <v>30.75</v>
      </c>
      <c r="J27" s="3" t="s">
        <v>82</v>
      </c>
      <c r="K27" s="13">
        <v>0</v>
      </c>
      <c r="L27" s="11">
        <f>ROUND(I27*K27,2)</f>
        <v>0</v>
      </c>
      <c r="M27" t="s">
        <v>253</v>
      </c>
    </row>
    <row r="28" spans="1:13" x14ac:dyDescent="0.3">
      <c r="A28" s="35"/>
      <c r="B28" s="17"/>
      <c r="C28" s="33" t="s">
        <v>254</v>
      </c>
      <c r="D28" s="34"/>
      <c r="E28" s="34"/>
      <c r="F28" s="34"/>
      <c r="G28" s="34"/>
      <c r="H28" s="34"/>
      <c r="I28" s="12">
        <v>30.75</v>
      </c>
      <c r="K28" s="35"/>
      <c r="L28" s="17"/>
    </row>
    <row r="29" spans="1:13" x14ac:dyDescent="0.3">
      <c r="A29" s="6">
        <v>10</v>
      </c>
      <c r="B29" s="9" t="s">
        <v>255</v>
      </c>
      <c r="C29" s="14" t="s">
        <v>256</v>
      </c>
      <c r="D29" s="15"/>
      <c r="E29" s="15"/>
      <c r="F29" s="15"/>
      <c r="G29" s="15"/>
      <c r="H29" s="15"/>
      <c r="I29" s="10">
        <v>367.5</v>
      </c>
      <c r="J29" s="3" t="s">
        <v>63</v>
      </c>
      <c r="K29" s="13">
        <v>0</v>
      </c>
      <c r="L29" s="11">
        <f>ROUND(I29*K29,2)</f>
        <v>0</v>
      </c>
      <c r="M29" t="s">
        <v>257</v>
      </c>
    </row>
    <row r="30" spans="1:13" x14ac:dyDescent="0.3">
      <c r="A30" s="35"/>
      <c r="B30" s="17"/>
      <c r="C30" s="33" t="s">
        <v>258</v>
      </c>
      <c r="D30" s="34"/>
      <c r="E30" s="34"/>
      <c r="F30" s="34"/>
      <c r="G30" s="34"/>
      <c r="H30" s="34"/>
      <c r="I30" s="12">
        <v>247.5</v>
      </c>
      <c r="K30" s="35"/>
      <c r="L30" s="17"/>
    </row>
    <row r="31" spans="1:13" x14ac:dyDescent="0.3">
      <c r="A31" s="35"/>
      <c r="B31" s="17"/>
      <c r="C31" s="33" t="s">
        <v>259</v>
      </c>
      <c r="D31" s="34"/>
      <c r="E31" s="34"/>
      <c r="F31" s="34"/>
      <c r="G31" s="34"/>
      <c r="H31" s="34"/>
      <c r="I31" s="12">
        <v>120</v>
      </c>
      <c r="K31" s="35"/>
      <c r="L31" s="17"/>
    </row>
    <row r="32" spans="1:13" x14ac:dyDescent="0.3">
      <c r="A32" s="6">
        <v>11</v>
      </c>
      <c r="B32" s="9" t="s">
        <v>110</v>
      </c>
      <c r="C32" s="14" t="s">
        <v>111</v>
      </c>
      <c r="D32" s="15"/>
      <c r="E32" s="15"/>
      <c r="F32" s="15"/>
      <c r="G32" s="15"/>
      <c r="H32" s="15"/>
      <c r="I32" s="10">
        <v>660</v>
      </c>
      <c r="J32" s="3" t="s">
        <v>63</v>
      </c>
      <c r="K32" s="13">
        <v>0</v>
      </c>
      <c r="L32" s="11">
        <f>ROUND(I32*K32,2)</f>
        <v>0</v>
      </c>
      <c r="M32" t="s">
        <v>260</v>
      </c>
    </row>
    <row r="33" spans="1:13" x14ac:dyDescent="0.3">
      <c r="A33" s="35"/>
      <c r="B33" s="17"/>
      <c r="C33" s="33" t="s">
        <v>261</v>
      </c>
      <c r="D33" s="34"/>
      <c r="E33" s="34"/>
      <c r="F33" s="34"/>
      <c r="G33" s="34"/>
      <c r="H33" s="34"/>
      <c r="I33" s="12">
        <v>660</v>
      </c>
      <c r="K33" s="35"/>
      <c r="L33" s="17"/>
    </row>
    <row r="34" spans="1:13" x14ac:dyDescent="0.3">
      <c r="A34" s="6">
        <v>12</v>
      </c>
      <c r="B34" s="9" t="s">
        <v>262</v>
      </c>
      <c r="C34" s="14" t="s">
        <v>263</v>
      </c>
      <c r="D34" s="15"/>
      <c r="E34" s="15"/>
      <c r="F34" s="15"/>
      <c r="G34" s="15"/>
      <c r="H34" s="15"/>
      <c r="I34" s="10">
        <v>66.5</v>
      </c>
      <c r="J34" s="3" t="s">
        <v>36</v>
      </c>
      <c r="K34" s="13">
        <v>0</v>
      </c>
      <c r="L34" s="11">
        <f>ROUND(I34*K34,2)</f>
        <v>0</v>
      </c>
      <c r="M34" t="s">
        <v>264</v>
      </c>
    </row>
    <row r="35" spans="1:13" x14ac:dyDescent="0.3">
      <c r="A35" s="35"/>
      <c r="B35" s="17"/>
      <c r="C35" s="33" t="s">
        <v>265</v>
      </c>
      <c r="D35" s="34"/>
      <c r="E35" s="34"/>
      <c r="F35" s="34"/>
      <c r="G35" s="34"/>
      <c r="H35" s="34"/>
      <c r="I35" s="12">
        <v>66.5</v>
      </c>
      <c r="K35" s="35"/>
      <c r="L35" s="17"/>
    </row>
    <row r="36" spans="1:13" x14ac:dyDescent="0.3">
      <c r="A36" s="6">
        <v>13</v>
      </c>
      <c r="B36" s="9" t="s">
        <v>266</v>
      </c>
      <c r="C36" s="14" t="s">
        <v>267</v>
      </c>
      <c r="D36" s="15"/>
      <c r="E36" s="15"/>
      <c r="F36" s="15"/>
      <c r="G36" s="15"/>
      <c r="H36" s="15"/>
      <c r="I36" s="10">
        <v>63.333329999999997</v>
      </c>
      <c r="J36" s="3" t="s">
        <v>36</v>
      </c>
      <c r="K36" s="13">
        <v>0</v>
      </c>
      <c r="L36" s="11">
        <f>ROUND(I36*K36,2)</f>
        <v>0</v>
      </c>
      <c r="M36" t="s">
        <v>268</v>
      </c>
    </row>
    <row r="37" spans="1:13" x14ac:dyDescent="0.3">
      <c r="A37" s="35"/>
      <c r="B37" s="17"/>
      <c r="C37" s="33" t="s">
        <v>269</v>
      </c>
      <c r="D37" s="34"/>
      <c r="E37" s="34"/>
      <c r="F37" s="34"/>
      <c r="G37" s="34"/>
      <c r="H37" s="34"/>
      <c r="I37" s="12">
        <v>63.333329999999997</v>
      </c>
      <c r="K37" s="35"/>
      <c r="L37" s="17"/>
    </row>
    <row r="38" spans="1:13" x14ac:dyDescent="0.3">
      <c r="A38" s="6">
        <v>14</v>
      </c>
      <c r="B38" s="9" t="s">
        <v>270</v>
      </c>
      <c r="C38" s="14" t="s">
        <v>271</v>
      </c>
      <c r="D38" s="15"/>
      <c r="E38" s="15"/>
      <c r="F38" s="15"/>
      <c r="G38" s="15"/>
      <c r="H38" s="15"/>
      <c r="I38" s="10">
        <v>568</v>
      </c>
      <c r="J38" s="3" t="s">
        <v>63</v>
      </c>
      <c r="K38" s="13">
        <v>0</v>
      </c>
      <c r="L38" s="11">
        <f>ROUND(I38*K38,2)</f>
        <v>0</v>
      </c>
      <c r="M38" t="s">
        <v>272</v>
      </c>
    </row>
    <row r="39" spans="1:13" x14ac:dyDescent="0.3">
      <c r="A39" s="35"/>
      <c r="B39" s="17"/>
      <c r="C39" s="33">
        <v>568</v>
      </c>
      <c r="D39" s="34"/>
      <c r="E39" s="34"/>
      <c r="F39" s="34"/>
      <c r="G39" s="34"/>
      <c r="H39" s="34"/>
      <c r="I39" s="12">
        <v>568</v>
      </c>
      <c r="K39" s="35"/>
      <c r="L39" s="17"/>
    </row>
    <row r="40" spans="1:13" x14ac:dyDescent="0.3">
      <c r="A40" s="6">
        <v>15</v>
      </c>
      <c r="B40" s="9" t="s">
        <v>273</v>
      </c>
      <c r="C40" s="14" t="s">
        <v>274</v>
      </c>
      <c r="D40" s="15"/>
      <c r="E40" s="15"/>
      <c r="F40" s="15"/>
      <c r="G40" s="15"/>
      <c r="H40" s="15"/>
      <c r="I40" s="10">
        <v>660</v>
      </c>
      <c r="J40" s="3" t="s">
        <v>63</v>
      </c>
      <c r="K40" s="13">
        <v>0</v>
      </c>
      <c r="L40" s="11">
        <f>ROUND(I40*K40,2)</f>
        <v>0</v>
      </c>
      <c r="M40" t="s">
        <v>275</v>
      </c>
    </row>
    <row r="41" spans="1:13" x14ac:dyDescent="0.3">
      <c r="A41" s="35"/>
      <c r="B41" s="17"/>
      <c r="C41" s="33" t="s">
        <v>261</v>
      </c>
      <c r="D41" s="34"/>
      <c r="E41" s="34"/>
      <c r="F41" s="34"/>
      <c r="G41" s="34"/>
      <c r="H41" s="34"/>
      <c r="I41" s="12">
        <v>660</v>
      </c>
      <c r="K41" s="35"/>
      <c r="L41" s="17"/>
    </row>
    <row r="42" spans="1:13" x14ac:dyDescent="0.3">
      <c r="A42" s="6">
        <v>16</v>
      </c>
      <c r="B42" s="9" t="s">
        <v>276</v>
      </c>
      <c r="C42" s="14" t="s">
        <v>277</v>
      </c>
      <c r="D42" s="15"/>
      <c r="E42" s="15"/>
      <c r="F42" s="15"/>
      <c r="G42" s="15"/>
      <c r="H42" s="15"/>
      <c r="I42" s="10">
        <v>606</v>
      </c>
      <c r="J42" s="3" t="s">
        <v>63</v>
      </c>
      <c r="K42" s="13">
        <v>0</v>
      </c>
      <c r="L42" s="11">
        <f>ROUND(I42*K42,2)</f>
        <v>0</v>
      </c>
      <c r="M42" t="s">
        <v>278</v>
      </c>
    </row>
    <row r="43" spans="1:13" x14ac:dyDescent="0.3">
      <c r="A43" s="35"/>
      <c r="B43" s="17"/>
      <c r="C43" s="33">
        <v>606</v>
      </c>
      <c r="D43" s="34"/>
      <c r="E43" s="34"/>
      <c r="F43" s="34"/>
      <c r="G43" s="34"/>
      <c r="H43" s="34"/>
      <c r="I43" s="12">
        <v>606</v>
      </c>
      <c r="K43" s="35"/>
      <c r="L43" s="17"/>
    </row>
    <row r="44" spans="1:13" x14ac:dyDescent="0.3">
      <c r="A44" s="6">
        <v>17</v>
      </c>
      <c r="B44" s="9" t="s">
        <v>149</v>
      </c>
      <c r="C44" s="14" t="s">
        <v>150</v>
      </c>
      <c r="D44" s="15"/>
      <c r="E44" s="15"/>
      <c r="F44" s="15"/>
      <c r="G44" s="15"/>
      <c r="H44" s="15"/>
      <c r="I44" s="10">
        <v>32.549999999999997</v>
      </c>
      <c r="J44" s="3" t="s">
        <v>36</v>
      </c>
      <c r="K44" s="13">
        <v>0</v>
      </c>
      <c r="L44" s="11">
        <f>ROUND(I44*K44,2)</f>
        <v>0</v>
      </c>
      <c r="M44" t="s">
        <v>279</v>
      </c>
    </row>
    <row r="45" spans="1:13" x14ac:dyDescent="0.3">
      <c r="A45" s="35"/>
      <c r="B45" s="17"/>
      <c r="C45" s="33" t="s">
        <v>280</v>
      </c>
      <c r="D45" s="34"/>
      <c r="E45" s="34"/>
      <c r="F45" s="34"/>
      <c r="G45" s="34"/>
      <c r="H45" s="34"/>
      <c r="I45" s="12">
        <v>32.549999999999997</v>
      </c>
      <c r="K45" s="35"/>
      <c r="L45" s="17"/>
    </row>
    <row r="46" spans="1:13" x14ac:dyDescent="0.3">
      <c r="A46" s="6">
        <v>18</v>
      </c>
      <c r="B46" s="9" t="s">
        <v>281</v>
      </c>
      <c r="C46" s="14" t="s">
        <v>282</v>
      </c>
      <c r="D46" s="15"/>
      <c r="E46" s="15"/>
      <c r="F46" s="15"/>
      <c r="G46" s="15"/>
      <c r="H46" s="15"/>
      <c r="I46" s="10">
        <v>8</v>
      </c>
      <c r="J46" s="3" t="s">
        <v>36</v>
      </c>
      <c r="K46" s="13">
        <v>0</v>
      </c>
      <c r="L46" s="11">
        <f>ROUND(I46*K46,2)</f>
        <v>0</v>
      </c>
      <c r="M46" t="s">
        <v>283</v>
      </c>
    </row>
    <row r="47" spans="1:13" x14ac:dyDescent="0.3">
      <c r="A47" s="35"/>
      <c r="B47" s="17"/>
      <c r="C47" s="33" t="s">
        <v>284</v>
      </c>
      <c r="D47" s="34"/>
      <c r="E47" s="34"/>
      <c r="F47" s="34"/>
      <c r="G47" s="34"/>
      <c r="H47" s="34"/>
      <c r="I47" s="12">
        <v>8</v>
      </c>
      <c r="K47" s="35"/>
      <c r="L47" s="17"/>
    </row>
    <row r="48" spans="1:13" x14ac:dyDescent="0.3">
      <c r="A48" s="6">
        <v>19</v>
      </c>
      <c r="B48" s="9" t="s">
        <v>285</v>
      </c>
      <c r="C48" s="14" t="s">
        <v>286</v>
      </c>
      <c r="D48" s="15"/>
      <c r="E48" s="15"/>
      <c r="F48" s="15"/>
      <c r="G48" s="15"/>
      <c r="H48" s="15"/>
      <c r="I48" s="10">
        <v>26.25</v>
      </c>
      <c r="J48" s="3" t="s">
        <v>36</v>
      </c>
      <c r="K48" s="13">
        <v>0</v>
      </c>
      <c r="L48" s="11">
        <f>ROUND(I48*K48,2)</f>
        <v>0</v>
      </c>
      <c r="M48" t="s">
        <v>287</v>
      </c>
    </row>
    <row r="49" spans="1:13" x14ac:dyDescent="0.3">
      <c r="A49" s="35"/>
      <c r="B49" s="17"/>
      <c r="C49" s="33" t="s">
        <v>288</v>
      </c>
      <c r="D49" s="34"/>
      <c r="E49" s="34"/>
      <c r="F49" s="34"/>
      <c r="G49" s="34"/>
      <c r="H49" s="34"/>
      <c r="I49" s="12">
        <v>26.25</v>
      </c>
      <c r="K49" s="35"/>
      <c r="L49" s="17"/>
    </row>
    <row r="50" spans="1:13" x14ac:dyDescent="0.3">
      <c r="A50" s="6">
        <v>20</v>
      </c>
      <c r="B50" s="9" t="s">
        <v>289</v>
      </c>
      <c r="C50" s="14" t="s">
        <v>290</v>
      </c>
      <c r="D50" s="15"/>
      <c r="E50" s="15"/>
      <c r="F50" s="15"/>
      <c r="G50" s="15"/>
      <c r="H50" s="15"/>
      <c r="I50" s="10">
        <v>519.75</v>
      </c>
      <c r="J50" s="3" t="s">
        <v>36</v>
      </c>
      <c r="K50" s="13">
        <v>0</v>
      </c>
      <c r="L50" s="11">
        <f>ROUND(I50*K50,2)</f>
        <v>0</v>
      </c>
      <c r="M50" t="s">
        <v>291</v>
      </c>
    </row>
    <row r="51" spans="1:13" x14ac:dyDescent="0.3">
      <c r="A51" s="35"/>
      <c r="B51" s="17"/>
      <c r="C51" s="33" t="s">
        <v>292</v>
      </c>
      <c r="D51" s="34"/>
      <c r="E51" s="34"/>
      <c r="F51" s="34"/>
      <c r="G51" s="34"/>
      <c r="H51" s="34"/>
      <c r="I51" s="12">
        <v>519.75</v>
      </c>
      <c r="K51" s="35"/>
      <c r="L51" s="17"/>
    </row>
    <row r="52" spans="1:13" x14ac:dyDescent="0.3">
      <c r="A52" s="6">
        <v>21</v>
      </c>
      <c r="B52" s="9" t="s">
        <v>293</v>
      </c>
      <c r="C52" s="14" t="s">
        <v>294</v>
      </c>
      <c r="D52" s="15"/>
      <c r="E52" s="15"/>
      <c r="F52" s="15"/>
      <c r="G52" s="15"/>
      <c r="H52" s="15"/>
      <c r="I52" s="10">
        <v>630</v>
      </c>
      <c r="J52" s="3" t="s">
        <v>63</v>
      </c>
      <c r="K52" s="13">
        <v>0</v>
      </c>
      <c r="L52" s="11">
        <f>ROUND(I52*K52,2)</f>
        <v>0</v>
      </c>
      <c r="M52" t="s">
        <v>295</v>
      </c>
    </row>
    <row r="53" spans="1:13" x14ac:dyDescent="0.3">
      <c r="A53" s="35"/>
      <c r="B53" s="17"/>
      <c r="C53" s="33" t="s">
        <v>296</v>
      </c>
      <c r="D53" s="34"/>
      <c r="E53" s="34"/>
      <c r="F53" s="34"/>
      <c r="G53" s="34"/>
      <c r="H53" s="34"/>
      <c r="I53" s="12">
        <v>630</v>
      </c>
      <c r="K53" s="35"/>
      <c r="L53" s="17"/>
    </row>
    <row r="54" spans="1:13" x14ac:dyDescent="0.3">
      <c r="A54" s="6">
        <v>22</v>
      </c>
      <c r="B54" s="9" t="s">
        <v>297</v>
      </c>
      <c r="C54" s="14" t="s">
        <v>298</v>
      </c>
      <c r="D54" s="15"/>
      <c r="E54" s="15"/>
      <c r="F54" s="15"/>
      <c r="G54" s="15"/>
      <c r="H54" s="15"/>
      <c r="I54" s="10">
        <v>18.7</v>
      </c>
      <c r="J54" s="3" t="s">
        <v>63</v>
      </c>
      <c r="K54" s="13">
        <v>0</v>
      </c>
      <c r="L54" s="11">
        <f>ROUND(I54*K54,2)</f>
        <v>0</v>
      </c>
      <c r="M54" t="s">
        <v>299</v>
      </c>
    </row>
    <row r="55" spans="1:13" x14ac:dyDescent="0.3">
      <c r="A55" s="35"/>
      <c r="B55" s="17"/>
      <c r="C55" s="33" t="s">
        <v>300</v>
      </c>
      <c r="D55" s="34"/>
      <c r="E55" s="34"/>
      <c r="F55" s="34"/>
      <c r="G55" s="34"/>
      <c r="H55" s="34"/>
      <c r="I55" s="12">
        <v>18.7</v>
      </c>
      <c r="K55" s="35"/>
      <c r="L55" s="17"/>
    </row>
    <row r="56" spans="1:13" x14ac:dyDescent="0.3">
      <c r="A56" s="6">
        <v>23</v>
      </c>
      <c r="B56" s="9" t="s">
        <v>301</v>
      </c>
      <c r="C56" s="14" t="s">
        <v>302</v>
      </c>
      <c r="D56" s="15"/>
      <c r="E56" s="15"/>
      <c r="F56" s="15"/>
      <c r="G56" s="15"/>
      <c r="H56" s="15"/>
      <c r="I56" s="10">
        <v>619</v>
      </c>
      <c r="J56" s="3" t="s">
        <v>63</v>
      </c>
      <c r="K56" s="13">
        <v>0</v>
      </c>
      <c r="L56" s="11">
        <f>ROUND(I56*K56,2)</f>
        <v>0</v>
      </c>
      <c r="M56" t="s">
        <v>303</v>
      </c>
    </row>
    <row r="57" spans="1:13" x14ac:dyDescent="0.3">
      <c r="A57" s="35"/>
      <c r="B57" s="17"/>
      <c r="C57" s="33" t="s">
        <v>304</v>
      </c>
      <c r="D57" s="34"/>
      <c r="E57" s="34"/>
      <c r="F57" s="34"/>
      <c r="G57" s="34"/>
      <c r="H57" s="34"/>
      <c r="I57" s="12">
        <v>617</v>
      </c>
      <c r="K57" s="35"/>
      <c r="L57" s="17"/>
    </row>
    <row r="58" spans="1:13" x14ac:dyDescent="0.3">
      <c r="A58" s="35"/>
      <c r="B58" s="17"/>
      <c r="C58" s="33" t="s">
        <v>305</v>
      </c>
      <c r="D58" s="34"/>
      <c r="E58" s="34"/>
      <c r="F58" s="34"/>
      <c r="G58" s="34"/>
      <c r="H58" s="34"/>
      <c r="I58" s="12">
        <v>2</v>
      </c>
      <c r="K58" s="35"/>
      <c r="L58" s="17"/>
    </row>
    <row r="59" spans="1:13" x14ac:dyDescent="0.3">
      <c r="A59" s="6">
        <v>24</v>
      </c>
      <c r="B59" s="9" t="s">
        <v>306</v>
      </c>
      <c r="C59" s="14" t="s">
        <v>307</v>
      </c>
      <c r="D59" s="15"/>
      <c r="E59" s="15"/>
      <c r="F59" s="15"/>
      <c r="G59" s="15"/>
      <c r="H59" s="15"/>
      <c r="I59" s="10">
        <v>2</v>
      </c>
      <c r="J59" s="3" t="s">
        <v>36</v>
      </c>
      <c r="K59" s="13">
        <v>0</v>
      </c>
      <c r="L59" s="11">
        <f>ROUND(I59*K59,2)</f>
        <v>0</v>
      </c>
      <c r="M59" t="s">
        <v>308</v>
      </c>
    </row>
    <row r="60" spans="1:13" x14ac:dyDescent="0.3">
      <c r="A60" s="6">
        <v>25</v>
      </c>
      <c r="B60" s="9" t="s">
        <v>309</v>
      </c>
      <c r="C60" s="14" t="s">
        <v>310</v>
      </c>
      <c r="D60" s="15"/>
      <c r="E60" s="15"/>
      <c r="F60" s="15"/>
      <c r="G60" s="15"/>
      <c r="H60" s="15"/>
      <c r="I60" s="10">
        <v>8</v>
      </c>
      <c r="J60" s="3" t="s">
        <v>36</v>
      </c>
      <c r="K60" s="13">
        <v>0</v>
      </c>
      <c r="L60" s="11">
        <f>ROUND(I60*K60,2)</f>
        <v>0</v>
      </c>
      <c r="M60" t="s">
        <v>311</v>
      </c>
    </row>
    <row r="61" spans="1:13" x14ac:dyDescent="0.3">
      <c r="A61" s="6">
        <v>26</v>
      </c>
      <c r="B61" s="9" t="s">
        <v>184</v>
      </c>
      <c r="C61" s="14" t="s">
        <v>185</v>
      </c>
      <c r="D61" s="15"/>
      <c r="E61" s="15"/>
      <c r="F61" s="15"/>
      <c r="G61" s="15"/>
      <c r="H61" s="15"/>
      <c r="I61" s="10">
        <v>64</v>
      </c>
      <c r="J61" s="3" t="s">
        <v>76</v>
      </c>
      <c r="K61" s="13">
        <v>0</v>
      </c>
      <c r="L61" s="11">
        <f>ROUND(I61*K61,2)</f>
        <v>0</v>
      </c>
      <c r="M61" t="s">
        <v>312</v>
      </c>
    </row>
    <row r="62" spans="1:13" x14ac:dyDescent="0.3">
      <c r="A62" s="35"/>
      <c r="B62" s="17"/>
      <c r="C62" s="33">
        <v>64</v>
      </c>
      <c r="D62" s="34"/>
      <c r="E62" s="34"/>
      <c r="F62" s="34"/>
      <c r="G62" s="34"/>
      <c r="H62" s="34"/>
      <c r="I62" s="12">
        <v>64</v>
      </c>
      <c r="K62" s="35"/>
      <c r="L62" s="17"/>
    </row>
    <row r="63" spans="1:13" x14ac:dyDescent="0.3">
      <c r="A63" s="6">
        <v>27</v>
      </c>
      <c r="B63" s="9" t="s">
        <v>313</v>
      </c>
      <c r="C63" s="14" t="s">
        <v>314</v>
      </c>
      <c r="D63" s="15"/>
      <c r="E63" s="15"/>
      <c r="F63" s="15"/>
      <c r="G63" s="15"/>
      <c r="H63" s="15"/>
      <c r="I63" s="10">
        <v>495</v>
      </c>
      <c r="J63" s="3" t="s">
        <v>76</v>
      </c>
      <c r="K63" s="13">
        <v>0</v>
      </c>
      <c r="L63" s="11">
        <f>ROUND(I63*K63,2)</f>
        <v>0</v>
      </c>
      <c r="M63" t="s">
        <v>315</v>
      </c>
    </row>
    <row r="64" spans="1:13" x14ac:dyDescent="0.3">
      <c r="A64" s="35"/>
      <c r="B64" s="17"/>
      <c r="C64" s="33">
        <v>495</v>
      </c>
      <c r="D64" s="34"/>
      <c r="E64" s="34"/>
      <c r="F64" s="34"/>
      <c r="G64" s="34"/>
      <c r="H64" s="34"/>
      <c r="I64" s="12">
        <v>495</v>
      </c>
      <c r="K64" s="35"/>
      <c r="L64" s="17"/>
    </row>
    <row r="65" spans="1:13" x14ac:dyDescent="0.3">
      <c r="A65" s="6">
        <v>28</v>
      </c>
      <c r="B65" s="9" t="s">
        <v>187</v>
      </c>
      <c r="C65" s="14" t="s">
        <v>188</v>
      </c>
      <c r="D65" s="15"/>
      <c r="E65" s="15"/>
      <c r="F65" s="15"/>
      <c r="G65" s="15"/>
      <c r="H65" s="15"/>
      <c r="I65" s="10">
        <v>30.745000000000001</v>
      </c>
      <c r="J65" s="3" t="s">
        <v>82</v>
      </c>
      <c r="K65" s="13">
        <v>0</v>
      </c>
      <c r="L65" s="11">
        <f>ROUND(I65*K65,2)</f>
        <v>0</v>
      </c>
      <c r="M65" t="s">
        <v>316</v>
      </c>
    </row>
    <row r="66" spans="1:13" x14ac:dyDescent="0.3">
      <c r="A66" s="35"/>
      <c r="B66" s="17"/>
      <c r="C66" s="33" t="s">
        <v>317</v>
      </c>
      <c r="D66" s="34"/>
      <c r="E66" s="34"/>
      <c r="F66" s="34"/>
      <c r="G66" s="34"/>
      <c r="H66" s="34"/>
      <c r="I66" s="12">
        <v>30.745000000000001</v>
      </c>
      <c r="K66" s="35"/>
      <c r="L66" s="17"/>
    </row>
    <row r="67" spans="1:13" x14ac:dyDescent="0.3">
      <c r="A67" s="6">
        <v>29</v>
      </c>
      <c r="B67" s="9" t="s">
        <v>202</v>
      </c>
      <c r="C67" s="14" t="s">
        <v>203</v>
      </c>
      <c r="D67" s="15"/>
      <c r="E67" s="15"/>
      <c r="F67" s="15"/>
      <c r="G67" s="15"/>
      <c r="H67" s="15"/>
      <c r="I67" s="10">
        <v>399.952</v>
      </c>
      <c r="J67" s="3" t="s">
        <v>98</v>
      </c>
      <c r="K67" s="13">
        <v>0</v>
      </c>
      <c r="L67" s="11">
        <f>ROUND(I67*K67,2)</f>
        <v>0</v>
      </c>
      <c r="M67" t="s">
        <v>318</v>
      </c>
    </row>
    <row r="68" spans="1:13" x14ac:dyDescent="0.3">
      <c r="A68" s="35"/>
      <c r="B68" s="17"/>
      <c r="C68" s="33" t="s">
        <v>319</v>
      </c>
      <c r="D68" s="34"/>
      <c r="E68" s="34"/>
      <c r="F68" s="34"/>
      <c r="G68" s="34"/>
      <c r="H68" s="34"/>
      <c r="I68" s="12">
        <v>274.34399999999999</v>
      </c>
      <c r="K68" s="35"/>
      <c r="L68" s="17"/>
    </row>
    <row r="69" spans="1:13" x14ac:dyDescent="0.3">
      <c r="A69" s="35"/>
      <c r="B69" s="17"/>
      <c r="C69" s="33" t="s">
        <v>320</v>
      </c>
      <c r="D69" s="34"/>
      <c r="E69" s="34"/>
      <c r="F69" s="34"/>
      <c r="G69" s="34"/>
      <c r="H69" s="34"/>
      <c r="I69" s="12">
        <v>17.64</v>
      </c>
      <c r="K69" s="35"/>
      <c r="L69" s="17"/>
    </row>
    <row r="70" spans="1:13" x14ac:dyDescent="0.3">
      <c r="A70" s="35"/>
      <c r="B70" s="17"/>
      <c r="C70" s="33" t="s">
        <v>321</v>
      </c>
      <c r="D70" s="34"/>
      <c r="E70" s="34"/>
      <c r="F70" s="34"/>
      <c r="G70" s="34"/>
      <c r="H70" s="34"/>
      <c r="I70" s="12">
        <v>99.968000000000004</v>
      </c>
      <c r="K70" s="35"/>
      <c r="L70" s="17"/>
    </row>
    <row r="71" spans="1:13" x14ac:dyDescent="0.3">
      <c r="A71" s="35"/>
      <c r="B71" s="17"/>
      <c r="C71" s="33" t="s">
        <v>322</v>
      </c>
      <c r="D71" s="34"/>
      <c r="E71" s="34"/>
      <c r="F71" s="34"/>
      <c r="G71" s="34"/>
      <c r="H71" s="34"/>
      <c r="I71" s="12">
        <v>8</v>
      </c>
      <c r="K71" s="35"/>
      <c r="L71" s="17"/>
    </row>
    <row r="72" spans="1:13" x14ac:dyDescent="0.3">
      <c r="A72" s="6">
        <v>30</v>
      </c>
      <c r="B72" s="9" t="s">
        <v>210</v>
      </c>
      <c r="C72" s="14" t="s">
        <v>211</v>
      </c>
      <c r="D72" s="15"/>
      <c r="E72" s="15"/>
      <c r="F72" s="15"/>
      <c r="G72" s="15"/>
      <c r="H72" s="15"/>
      <c r="I72" s="10">
        <v>1999.76</v>
      </c>
      <c r="J72" s="3" t="s">
        <v>98</v>
      </c>
      <c r="K72" s="13">
        <v>0</v>
      </c>
      <c r="L72" s="11">
        <f>ROUND(I72*K72,2)</f>
        <v>0</v>
      </c>
      <c r="M72" t="s">
        <v>323</v>
      </c>
    </row>
    <row r="73" spans="1:13" x14ac:dyDescent="0.3">
      <c r="A73" s="35"/>
      <c r="B73" s="17"/>
      <c r="C73" s="33" t="s">
        <v>324</v>
      </c>
      <c r="D73" s="34"/>
      <c r="E73" s="34"/>
      <c r="F73" s="34"/>
      <c r="G73" s="34"/>
      <c r="H73" s="34"/>
      <c r="I73" s="12">
        <v>1999.76</v>
      </c>
      <c r="K73" s="35"/>
      <c r="L73" s="17"/>
    </row>
    <row r="74" spans="1:13" x14ac:dyDescent="0.3">
      <c r="A74" s="6">
        <v>31</v>
      </c>
      <c r="B74" s="9" t="s">
        <v>214</v>
      </c>
      <c r="C74" s="14" t="s">
        <v>215</v>
      </c>
      <c r="D74" s="15"/>
      <c r="E74" s="15"/>
      <c r="F74" s="15"/>
      <c r="G74" s="15"/>
      <c r="H74" s="15"/>
      <c r="I74" s="10">
        <v>399.952</v>
      </c>
      <c r="J74" s="3" t="s">
        <v>98</v>
      </c>
      <c r="K74" s="13">
        <v>0</v>
      </c>
      <c r="L74" s="11">
        <f>ROUND(I74*K74,2)</f>
        <v>0</v>
      </c>
      <c r="M74" t="s">
        <v>325</v>
      </c>
    </row>
    <row r="75" spans="1:13" x14ac:dyDescent="0.3">
      <c r="A75" s="35"/>
      <c r="B75" s="17"/>
      <c r="C75" s="44">
        <v>399952</v>
      </c>
      <c r="D75" s="34"/>
      <c r="E75" s="34"/>
      <c r="F75" s="34"/>
      <c r="G75" s="34"/>
      <c r="H75" s="34"/>
      <c r="I75" s="12">
        <v>399.952</v>
      </c>
      <c r="K75" s="35"/>
      <c r="L75" s="17"/>
    </row>
    <row r="76" spans="1:13" x14ac:dyDescent="0.3">
      <c r="A76" s="6">
        <v>32</v>
      </c>
      <c r="B76" s="9" t="s">
        <v>222</v>
      </c>
      <c r="C76" s="14" t="s">
        <v>223</v>
      </c>
      <c r="D76" s="15"/>
      <c r="E76" s="15"/>
      <c r="F76" s="15"/>
      <c r="G76" s="15"/>
      <c r="H76" s="15"/>
      <c r="I76" s="10">
        <v>619.54700000000003</v>
      </c>
      <c r="J76" s="3" t="s">
        <v>98</v>
      </c>
      <c r="K76" s="13">
        <v>0</v>
      </c>
      <c r="L76" s="11">
        <f>ROUND(I76*K76,2)</f>
        <v>0</v>
      </c>
      <c r="M76" t="s">
        <v>326</v>
      </c>
    </row>
    <row r="77" spans="1:13" x14ac:dyDescent="0.3">
      <c r="A77" s="35"/>
      <c r="B77" s="17"/>
      <c r="C77" s="44">
        <v>619547</v>
      </c>
      <c r="D77" s="34"/>
      <c r="E77" s="34"/>
      <c r="F77" s="34"/>
      <c r="G77" s="34"/>
      <c r="H77" s="34"/>
      <c r="I77" s="12">
        <v>619.54700000000003</v>
      </c>
      <c r="K77" s="35"/>
      <c r="L77" s="17"/>
    </row>
    <row r="78" spans="1:13" x14ac:dyDescent="0.3">
      <c r="A78" s="36" t="s">
        <v>14</v>
      </c>
      <c r="B78" s="37"/>
      <c r="C78" s="5"/>
      <c r="D78" s="41"/>
      <c r="E78" s="42"/>
      <c r="F78" s="41"/>
      <c r="G78" s="42"/>
      <c r="H78" s="38" t="s">
        <v>59</v>
      </c>
      <c r="I78" s="39"/>
      <c r="J78" s="39"/>
      <c r="K78" s="40">
        <f>L9+L11+L13+L17+L19+L21+L23+L25+L27+L29+L32+L34+L36+L38+L40+L42+L44+L46+L48+L50+L52+L54+L56+SUM(L59:L61)+L63+L65+L67+L72+L74+L76</f>
        <v>0</v>
      </c>
      <c r="L78" s="39"/>
    </row>
    <row r="79" spans="1:13" x14ac:dyDescent="0.3">
      <c r="A79" s="35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</row>
  </sheetData>
  <sheetProtection algorithmName="SHA-512" hashValue="I87jf/egHtPQoojaujbJ735LIfKvEBTpo2W4+pavbLNrOi5uxFIJDlMx480hsmI26thEdThaBoZ0yPEd8xPbdw==" saltValue="09pHEMkB0ZG+3cv6yBu5BQ==" spinCount="100000" sheet="1" objects="1" scenarios="1"/>
  <mergeCells count="158">
    <mergeCell ref="A79:L79"/>
    <mergeCell ref="C76:H76"/>
    <mergeCell ref="C77:H77"/>
    <mergeCell ref="A77:B77"/>
    <mergeCell ref="K77:L77"/>
    <mergeCell ref="A78:B78"/>
    <mergeCell ref="H78:J78"/>
    <mergeCell ref="K78:L78"/>
    <mergeCell ref="D78:E78"/>
    <mergeCell ref="F78:G78"/>
    <mergeCell ref="C72:H72"/>
    <mergeCell ref="C73:H73"/>
    <mergeCell ref="A73:B73"/>
    <mergeCell ref="K73:L73"/>
    <mergeCell ref="C74:H74"/>
    <mergeCell ref="C75:H75"/>
    <mergeCell ref="A75:B75"/>
    <mergeCell ref="K75:L75"/>
    <mergeCell ref="C70:H70"/>
    <mergeCell ref="A70:B70"/>
    <mergeCell ref="K70:L70"/>
    <mergeCell ref="C71:H71"/>
    <mergeCell ref="A71:B71"/>
    <mergeCell ref="K71:L71"/>
    <mergeCell ref="C67:H67"/>
    <mergeCell ref="C68:H68"/>
    <mergeCell ref="A68:B68"/>
    <mergeCell ref="K68:L68"/>
    <mergeCell ref="C69:H69"/>
    <mergeCell ref="A69:B69"/>
    <mergeCell ref="K69:L69"/>
    <mergeCell ref="C63:H63"/>
    <mergeCell ref="C64:H64"/>
    <mergeCell ref="A64:B64"/>
    <mergeCell ref="K64:L64"/>
    <mergeCell ref="C65:H65"/>
    <mergeCell ref="C66:H66"/>
    <mergeCell ref="A66:B66"/>
    <mergeCell ref="K66:L66"/>
    <mergeCell ref="C59:H59"/>
    <mergeCell ref="C60:H60"/>
    <mergeCell ref="C61:H61"/>
    <mergeCell ref="C62:H62"/>
    <mergeCell ref="A62:B62"/>
    <mergeCell ref="K62:L62"/>
    <mergeCell ref="C56:H56"/>
    <mergeCell ref="C57:H57"/>
    <mergeCell ref="A57:B57"/>
    <mergeCell ref="K57:L57"/>
    <mergeCell ref="C58:H58"/>
    <mergeCell ref="A58:B58"/>
    <mergeCell ref="K58:L58"/>
    <mergeCell ref="C52:H52"/>
    <mergeCell ref="C53:H53"/>
    <mergeCell ref="A53:B53"/>
    <mergeCell ref="K53:L53"/>
    <mergeCell ref="C54:H54"/>
    <mergeCell ref="C55:H55"/>
    <mergeCell ref="A55:B55"/>
    <mergeCell ref="K55:L55"/>
    <mergeCell ref="C48:H48"/>
    <mergeCell ref="C49:H49"/>
    <mergeCell ref="A49:B49"/>
    <mergeCell ref="K49:L49"/>
    <mergeCell ref="C50:H50"/>
    <mergeCell ref="C51:H51"/>
    <mergeCell ref="A51:B51"/>
    <mergeCell ref="K51:L51"/>
    <mergeCell ref="C44:H44"/>
    <mergeCell ref="C45:H45"/>
    <mergeCell ref="A45:B45"/>
    <mergeCell ref="K45:L45"/>
    <mergeCell ref="C46:H46"/>
    <mergeCell ref="C47:H47"/>
    <mergeCell ref="A47:B47"/>
    <mergeCell ref="K47:L47"/>
    <mergeCell ref="C40:H40"/>
    <mergeCell ref="C41:H41"/>
    <mergeCell ref="A41:B41"/>
    <mergeCell ref="K41:L41"/>
    <mergeCell ref="C42:H42"/>
    <mergeCell ref="C43:H43"/>
    <mergeCell ref="A43:B43"/>
    <mergeCell ref="K43:L43"/>
    <mergeCell ref="C36:H36"/>
    <mergeCell ref="C37:H37"/>
    <mergeCell ref="A37:B37"/>
    <mergeCell ref="K37:L37"/>
    <mergeCell ref="C38:H38"/>
    <mergeCell ref="C39:H39"/>
    <mergeCell ref="A39:B39"/>
    <mergeCell ref="K39:L39"/>
    <mergeCell ref="C32:H32"/>
    <mergeCell ref="C33:H33"/>
    <mergeCell ref="A33:B33"/>
    <mergeCell ref="K33:L33"/>
    <mergeCell ref="C34:H34"/>
    <mergeCell ref="C35:H35"/>
    <mergeCell ref="A35:B35"/>
    <mergeCell ref="K35:L35"/>
    <mergeCell ref="C29:H29"/>
    <mergeCell ref="C30:H30"/>
    <mergeCell ref="A30:B30"/>
    <mergeCell ref="K30:L30"/>
    <mergeCell ref="C31:H31"/>
    <mergeCell ref="A31:B31"/>
    <mergeCell ref="K31:L31"/>
    <mergeCell ref="C25:H25"/>
    <mergeCell ref="C26:H26"/>
    <mergeCell ref="A26:B26"/>
    <mergeCell ref="K26:L26"/>
    <mergeCell ref="C27:H27"/>
    <mergeCell ref="C28:H28"/>
    <mergeCell ref="A28:B28"/>
    <mergeCell ref="K28:L28"/>
    <mergeCell ref="C21:H21"/>
    <mergeCell ref="C22:H22"/>
    <mergeCell ref="A22:B22"/>
    <mergeCell ref="K22:L22"/>
    <mergeCell ref="C23:H23"/>
    <mergeCell ref="C24:H24"/>
    <mergeCell ref="A24:B24"/>
    <mergeCell ref="K24:L24"/>
    <mergeCell ref="C17:H17"/>
    <mergeCell ref="C18:H18"/>
    <mergeCell ref="A18:B18"/>
    <mergeCell ref="K18:L18"/>
    <mergeCell ref="C19:H19"/>
    <mergeCell ref="C20:H20"/>
    <mergeCell ref="A20:B20"/>
    <mergeCell ref="K20:L20"/>
    <mergeCell ref="C15:H15"/>
    <mergeCell ref="A15:B15"/>
    <mergeCell ref="K15:L15"/>
    <mergeCell ref="C16:H16"/>
    <mergeCell ref="A16:B16"/>
    <mergeCell ref="K16:L16"/>
    <mergeCell ref="C11:H11"/>
    <mergeCell ref="C12:H12"/>
    <mergeCell ref="A12:B12"/>
    <mergeCell ref="K12:L12"/>
    <mergeCell ref="C13:H13"/>
    <mergeCell ref="C14:H14"/>
    <mergeCell ref="A14:B14"/>
    <mergeCell ref="K14:L14"/>
    <mergeCell ref="A3:L4"/>
    <mergeCell ref="A7:L7"/>
    <mergeCell ref="A8:B8"/>
    <mergeCell ref="C8:H8"/>
    <mergeCell ref="C9:H9"/>
    <mergeCell ref="C10:H10"/>
    <mergeCell ref="A10:B10"/>
    <mergeCell ref="K10:L10"/>
    <mergeCell ref="A1:C1"/>
    <mergeCell ref="E1:H2"/>
    <mergeCell ref="K1:L1"/>
    <mergeCell ref="K2:L2"/>
    <mergeCell ref="C5:G5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1"/>
  <sheetViews>
    <sheetView workbookViewId="0">
      <selection activeCell="I20" sqref="I20 K20"/>
    </sheetView>
  </sheetViews>
  <sheetFormatPr defaultRowHeight="14.4" x14ac:dyDescent="0.3"/>
  <cols>
    <col min="1" max="1" width="5.6640625" style="1" customWidth="1"/>
    <col min="2" max="2" width="8.88671875" style="1"/>
    <col min="3" max="4" width="9.77734375" style="1" customWidth="1"/>
    <col min="5" max="8" width="8.88671875" style="1"/>
    <col min="9" max="9" width="11.77734375" style="1" customWidth="1"/>
    <col min="10" max="10" width="6.33203125" style="1" customWidth="1"/>
    <col min="11" max="11" width="12.77734375" style="1" customWidth="1"/>
    <col min="12" max="12" width="13.77734375" style="1" customWidth="1"/>
    <col min="13" max="13" width="16.77734375" hidden="1" customWidth="1"/>
  </cols>
  <sheetData>
    <row r="1" spans="1:13" ht="15" thickBot="1" x14ac:dyDescent="0.35">
      <c r="A1" s="16" t="s">
        <v>0</v>
      </c>
      <c r="B1" s="17"/>
      <c r="C1" s="17"/>
      <c r="E1" s="18" t="s">
        <v>1</v>
      </c>
      <c r="F1" s="19"/>
      <c r="G1" s="19"/>
      <c r="H1" s="19"/>
      <c r="J1" s="2" t="s">
        <v>3</v>
      </c>
      <c r="K1" s="20" t="s">
        <v>5</v>
      </c>
      <c r="L1" s="21"/>
    </row>
    <row r="2" spans="1:13" ht="15" thickBot="1" x14ac:dyDescent="0.35">
      <c r="A2" s="1" t="s">
        <v>2</v>
      </c>
      <c r="C2" s="4">
        <v>45519</v>
      </c>
      <c r="E2" s="19"/>
      <c r="F2" s="19"/>
      <c r="G2" s="19"/>
      <c r="H2" s="19"/>
      <c r="J2" s="2" t="s">
        <v>4</v>
      </c>
      <c r="K2" s="20"/>
      <c r="L2" s="21"/>
    </row>
    <row r="3" spans="1:13" x14ac:dyDescent="0.3">
      <c r="A3" s="23" t="s">
        <v>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3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3" x14ac:dyDescent="0.3">
      <c r="A5" s="1" t="s">
        <v>7</v>
      </c>
      <c r="C5" s="22" t="s">
        <v>0</v>
      </c>
      <c r="D5" s="22"/>
      <c r="E5" s="22"/>
      <c r="F5" s="22"/>
      <c r="G5" s="22"/>
    </row>
    <row r="6" spans="1:13" ht="15" thickBot="1" x14ac:dyDescent="0.35"/>
    <row r="7" spans="1:13" ht="15" thickBot="1" x14ac:dyDescent="0.35">
      <c r="A7" s="25" t="s">
        <v>327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3" ht="15" thickBot="1" x14ac:dyDescent="0.35">
      <c r="A8" s="27" t="s">
        <v>9</v>
      </c>
      <c r="B8" s="28"/>
      <c r="C8" s="29" t="s">
        <v>10</v>
      </c>
      <c r="D8" s="30"/>
      <c r="E8" s="30"/>
      <c r="F8" s="30"/>
      <c r="G8" s="30"/>
      <c r="H8" s="30"/>
      <c r="I8" s="8" t="s">
        <v>11</v>
      </c>
      <c r="J8" s="7" t="s">
        <v>12</v>
      </c>
      <c r="K8" s="8" t="s">
        <v>13</v>
      </c>
      <c r="L8" s="8" t="s">
        <v>14</v>
      </c>
    </row>
    <row r="9" spans="1:13" x14ac:dyDescent="0.3">
      <c r="A9" s="6">
        <v>1</v>
      </c>
      <c r="B9" s="9" t="s">
        <v>67</v>
      </c>
      <c r="C9" s="31" t="s">
        <v>68</v>
      </c>
      <c r="D9" s="32"/>
      <c r="E9" s="32"/>
      <c r="F9" s="32"/>
      <c r="G9" s="32"/>
      <c r="H9" s="32"/>
      <c r="I9" s="10">
        <v>82.8</v>
      </c>
      <c r="J9" s="3" t="s">
        <v>63</v>
      </c>
      <c r="K9" s="13">
        <v>0</v>
      </c>
      <c r="L9" s="11">
        <f>ROUND(I9*K9,2)</f>
        <v>0</v>
      </c>
      <c r="M9" t="s">
        <v>328</v>
      </c>
    </row>
    <row r="10" spans="1:13" x14ac:dyDescent="0.3">
      <c r="A10" s="35"/>
      <c r="B10" s="17"/>
      <c r="C10" s="33" t="s">
        <v>329</v>
      </c>
      <c r="D10" s="34"/>
      <c r="E10" s="34"/>
      <c r="F10" s="34"/>
      <c r="G10" s="34"/>
      <c r="H10" s="34"/>
      <c r="I10" s="12">
        <v>82.8</v>
      </c>
      <c r="K10" s="35"/>
      <c r="L10" s="17"/>
    </row>
    <row r="11" spans="1:13" x14ac:dyDescent="0.3">
      <c r="A11" s="6">
        <v>2</v>
      </c>
      <c r="B11" s="9" t="s">
        <v>74</v>
      </c>
      <c r="C11" s="14" t="s">
        <v>75</v>
      </c>
      <c r="D11" s="15"/>
      <c r="E11" s="15"/>
      <c r="F11" s="15"/>
      <c r="G11" s="15"/>
      <c r="H11" s="15"/>
      <c r="I11" s="10">
        <v>56</v>
      </c>
      <c r="J11" s="3" t="s">
        <v>76</v>
      </c>
      <c r="K11" s="13">
        <v>0</v>
      </c>
      <c r="L11" s="11">
        <f>ROUND(I11*K11,2)</f>
        <v>0</v>
      </c>
      <c r="M11" t="s">
        <v>330</v>
      </c>
    </row>
    <row r="12" spans="1:13" x14ac:dyDescent="0.3">
      <c r="A12" s="35"/>
      <c r="B12" s="17"/>
      <c r="C12" s="33">
        <v>56</v>
      </c>
      <c r="D12" s="34"/>
      <c r="E12" s="34"/>
      <c r="F12" s="34"/>
      <c r="G12" s="34"/>
      <c r="H12" s="34"/>
      <c r="I12" s="12">
        <v>56</v>
      </c>
      <c r="K12" s="35"/>
      <c r="L12" s="17"/>
    </row>
    <row r="13" spans="1:13" x14ac:dyDescent="0.3">
      <c r="A13" s="6">
        <v>3</v>
      </c>
      <c r="B13" s="9" t="s">
        <v>80</v>
      </c>
      <c r="C13" s="14" t="s">
        <v>81</v>
      </c>
      <c r="D13" s="15"/>
      <c r="E13" s="15"/>
      <c r="F13" s="15"/>
      <c r="G13" s="15"/>
      <c r="H13" s="15"/>
      <c r="I13" s="10">
        <v>13.715</v>
      </c>
      <c r="J13" s="3" t="s">
        <v>82</v>
      </c>
      <c r="K13" s="13">
        <v>0</v>
      </c>
      <c r="L13" s="11">
        <f>ROUND(I13*K13,2)</f>
        <v>0</v>
      </c>
      <c r="M13" t="s">
        <v>331</v>
      </c>
    </row>
    <row r="14" spans="1:13" x14ac:dyDescent="0.3">
      <c r="A14" s="35"/>
      <c r="B14" s="17"/>
      <c r="C14" s="33" t="s">
        <v>332</v>
      </c>
      <c r="D14" s="34"/>
      <c r="E14" s="34"/>
      <c r="F14" s="34"/>
      <c r="G14" s="34"/>
      <c r="H14" s="34"/>
      <c r="I14" s="12">
        <v>11.715</v>
      </c>
      <c r="K14" s="35"/>
      <c r="L14" s="17"/>
    </row>
    <row r="15" spans="1:13" x14ac:dyDescent="0.3">
      <c r="A15" s="35"/>
      <c r="B15" s="17"/>
      <c r="C15" s="33" t="s">
        <v>333</v>
      </c>
      <c r="D15" s="34"/>
      <c r="E15" s="34"/>
      <c r="F15" s="34"/>
      <c r="G15" s="34"/>
      <c r="H15" s="34"/>
      <c r="I15" s="12">
        <v>2</v>
      </c>
      <c r="K15" s="35"/>
      <c r="L15" s="17"/>
    </row>
    <row r="16" spans="1:13" x14ac:dyDescent="0.3">
      <c r="A16" s="6">
        <v>4</v>
      </c>
      <c r="B16" s="9" t="s">
        <v>239</v>
      </c>
      <c r="C16" s="14" t="s">
        <v>240</v>
      </c>
      <c r="D16" s="15"/>
      <c r="E16" s="15"/>
      <c r="F16" s="15"/>
      <c r="G16" s="15"/>
      <c r="H16" s="15"/>
      <c r="I16" s="10">
        <v>13.715</v>
      </c>
      <c r="J16" s="3" t="s">
        <v>82</v>
      </c>
      <c r="K16" s="13">
        <v>0</v>
      </c>
      <c r="L16" s="11">
        <f>ROUND(I16*K16,2)</f>
        <v>0</v>
      </c>
      <c r="M16" t="s">
        <v>334</v>
      </c>
    </row>
    <row r="17" spans="1:13" x14ac:dyDescent="0.3">
      <c r="A17" s="35"/>
      <c r="B17" s="17"/>
      <c r="C17" s="44">
        <v>13715</v>
      </c>
      <c r="D17" s="34"/>
      <c r="E17" s="34"/>
      <c r="F17" s="34"/>
      <c r="G17" s="34"/>
      <c r="H17" s="34"/>
      <c r="I17" s="12">
        <v>13.715</v>
      </c>
      <c r="K17" s="35"/>
      <c r="L17" s="17"/>
    </row>
    <row r="18" spans="1:13" x14ac:dyDescent="0.3">
      <c r="A18" s="6">
        <v>5</v>
      </c>
      <c r="B18" s="9" t="s">
        <v>87</v>
      </c>
      <c r="C18" s="14" t="s">
        <v>88</v>
      </c>
      <c r="D18" s="15"/>
      <c r="E18" s="15"/>
      <c r="F18" s="15"/>
      <c r="G18" s="15"/>
      <c r="H18" s="15"/>
      <c r="I18" s="10">
        <v>2.8</v>
      </c>
      <c r="J18" s="3" t="s">
        <v>82</v>
      </c>
      <c r="K18" s="13">
        <v>0</v>
      </c>
      <c r="L18" s="11">
        <f>ROUND(I18*K18,2)</f>
        <v>0</v>
      </c>
      <c r="M18" t="s">
        <v>335</v>
      </c>
    </row>
    <row r="19" spans="1:13" x14ac:dyDescent="0.3">
      <c r="A19" s="35"/>
      <c r="B19" s="17"/>
      <c r="C19" s="33" t="s">
        <v>336</v>
      </c>
      <c r="D19" s="34"/>
      <c r="E19" s="34"/>
      <c r="F19" s="34"/>
      <c r="G19" s="34"/>
      <c r="H19" s="34"/>
      <c r="I19" s="12">
        <v>2.8</v>
      </c>
      <c r="K19" s="35"/>
      <c r="L19" s="17"/>
    </row>
    <row r="20" spans="1:13" x14ac:dyDescent="0.3">
      <c r="A20" s="6">
        <v>6</v>
      </c>
      <c r="B20" s="9" t="s">
        <v>245</v>
      </c>
      <c r="C20" s="14" t="s">
        <v>246</v>
      </c>
      <c r="D20" s="15"/>
      <c r="E20" s="15"/>
      <c r="F20" s="15"/>
      <c r="G20" s="15"/>
      <c r="H20" s="15"/>
      <c r="I20" s="10">
        <v>8.4</v>
      </c>
      <c r="J20" s="3" t="s">
        <v>82</v>
      </c>
      <c r="K20" s="13">
        <v>0</v>
      </c>
      <c r="L20" s="11">
        <f>ROUND(I20*K20,2)</f>
        <v>0</v>
      </c>
      <c r="M20" t="s">
        <v>337</v>
      </c>
    </row>
    <row r="21" spans="1:13" x14ac:dyDescent="0.3">
      <c r="A21" s="35"/>
      <c r="B21" s="17"/>
      <c r="C21" s="33" t="s">
        <v>338</v>
      </c>
      <c r="D21" s="34"/>
      <c r="E21" s="34"/>
      <c r="F21" s="34"/>
      <c r="G21" s="34"/>
      <c r="H21" s="34"/>
      <c r="I21" s="12">
        <v>8.4</v>
      </c>
      <c r="K21" s="35"/>
      <c r="L21" s="17"/>
    </row>
    <row r="22" spans="1:13" x14ac:dyDescent="0.3">
      <c r="A22" s="6">
        <v>7</v>
      </c>
      <c r="B22" s="9" t="s">
        <v>92</v>
      </c>
      <c r="C22" s="14" t="s">
        <v>93</v>
      </c>
      <c r="D22" s="15"/>
      <c r="E22" s="15"/>
      <c r="F22" s="15"/>
      <c r="G22" s="15"/>
      <c r="H22" s="15"/>
      <c r="I22" s="10">
        <v>13.715</v>
      </c>
      <c r="J22" s="3" t="s">
        <v>82</v>
      </c>
      <c r="K22" s="13">
        <v>0</v>
      </c>
      <c r="L22" s="11">
        <f>ROUND(I22*K22,2)</f>
        <v>0</v>
      </c>
      <c r="M22" t="s">
        <v>339</v>
      </c>
    </row>
    <row r="23" spans="1:13" x14ac:dyDescent="0.3">
      <c r="A23" s="35"/>
      <c r="B23" s="17"/>
      <c r="C23" s="33" t="s">
        <v>340</v>
      </c>
      <c r="D23" s="34"/>
      <c r="E23" s="34"/>
      <c r="F23" s="34"/>
      <c r="G23" s="34"/>
      <c r="H23" s="34"/>
      <c r="I23" s="12">
        <v>13.715</v>
      </c>
      <c r="K23" s="35"/>
      <c r="L23" s="17"/>
    </row>
    <row r="24" spans="1:13" x14ac:dyDescent="0.3">
      <c r="A24" s="6">
        <v>8</v>
      </c>
      <c r="B24" s="9" t="s">
        <v>96</v>
      </c>
      <c r="C24" s="14" t="s">
        <v>97</v>
      </c>
      <c r="D24" s="15"/>
      <c r="E24" s="15"/>
      <c r="F24" s="15"/>
      <c r="G24" s="15"/>
      <c r="H24" s="15"/>
      <c r="I24" s="10">
        <v>26.058499999999999</v>
      </c>
      <c r="J24" s="3" t="s">
        <v>98</v>
      </c>
      <c r="K24" s="13">
        <v>0</v>
      </c>
      <c r="L24" s="11">
        <f>ROUND(I24*K24,2)</f>
        <v>0</v>
      </c>
      <c r="M24" t="s">
        <v>341</v>
      </c>
    </row>
    <row r="25" spans="1:13" x14ac:dyDescent="0.3">
      <c r="A25" s="35"/>
      <c r="B25" s="17"/>
      <c r="C25" s="33" t="s">
        <v>342</v>
      </c>
      <c r="D25" s="34"/>
      <c r="E25" s="34"/>
      <c r="F25" s="34"/>
      <c r="G25" s="34"/>
      <c r="H25" s="34"/>
      <c r="I25" s="12">
        <v>26.058499999999999</v>
      </c>
      <c r="K25" s="35"/>
      <c r="L25" s="17"/>
    </row>
    <row r="26" spans="1:13" x14ac:dyDescent="0.3">
      <c r="A26" s="6">
        <v>9</v>
      </c>
      <c r="B26" s="9" t="s">
        <v>101</v>
      </c>
      <c r="C26" s="14" t="s">
        <v>102</v>
      </c>
      <c r="D26" s="15"/>
      <c r="E26" s="15"/>
      <c r="F26" s="15"/>
      <c r="G26" s="15"/>
      <c r="H26" s="15"/>
      <c r="I26" s="10">
        <v>2.8</v>
      </c>
      <c r="J26" s="3" t="s">
        <v>82</v>
      </c>
      <c r="K26" s="13">
        <v>0</v>
      </c>
      <c r="L26" s="11">
        <f>ROUND(I26*K26,2)</f>
        <v>0</v>
      </c>
      <c r="M26" t="s">
        <v>343</v>
      </c>
    </row>
    <row r="27" spans="1:13" x14ac:dyDescent="0.3">
      <c r="A27" s="35"/>
      <c r="B27" s="17"/>
      <c r="C27" s="33" t="s">
        <v>344</v>
      </c>
      <c r="D27" s="34"/>
      <c r="E27" s="34"/>
      <c r="F27" s="34"/>
      <c r="G27" s="34"/>
      <c r="H27" s="34"/>
      <c r="I27" s="12">
        <v>2.8</v>
      </c>
      <c r="K27" s="35"/>
      <c r="L27" s="17"/>
    </row>
    <row r="28" spans="1:13" x14ac:dyDescent="0.3">
      <c r="A28" s="6">
        <v>10</v>
      </c>
      <c r="B28" s="9" t="s">
        <v>255</v>
      </c>
      <c r="C28" s="14" t="s">
        <v>256</v>
      </c>
      <c r="D28" s="15"/>
      <c r="E28" s="15"/>
      <c r="F28" s="15"/>
      <c r="G28" s="15"/>
      <c r="H28" s="15"/>
      <c r="I28" s="10">
        <v>5.6</v>
      </c>
      <c r="J28" s="3" t="s">
        <v>63</v>
      </c>
      <c r="K28" s="13">
        <v>0</v>
      </c>
      <c r="L28" s="11">
        <f>ROUND(I28*K28,2)</f>
        <v>0</v>
      </c>
      <c r="M28" t="s">
        <v>345</v>
      </c>
    </row>
    <row r="29" spans="1:13" x14ac:dyDescent="0.3">
      <c r="A29" s="35"/>
      <c r="B29" s="17"/>
      <c r="C29" s="33" t="s">
        <v>346</v>
      </c>
      <c r="D29" s="34"/>
      <c r="E29" s="34"/>
      <c r="F29" s="34"/>
      <c r="G29" s="34"/>
      <c r="H29" s="34"/>
      <c r="I29" s="12">
        <v>5.6</v>
      </c>
      <c r="K29" s="35"/>
      <c r="L29" s="17"/>
    </row>
    <row r="30" spans="1:13" x14ac:dyDescent="0.3">
      <c r="A30" s="6">
        <v>11</v>
      </c>
      <c r="B30" s="9" t="s">
        <v>110</v>
      </c>
      <c r="C30" s="14" t="s">
        <v>111</v>
      </c>
      <c r="D30" s="15"/>
      <c r="E30" s="15"/>
      <c r="F30" s="15"/>
      <c r="G30" s="15"/>
      <c r="H30" s="15"/>
      <c r="I30" s="10">
        <v>78.099999999999994</v>
      </c>
      <c r="J30" s="3" t="s">
        <v>63</v>
      </c>
      <c r="K30" s="13">
        <v>0</v>
      </c>
      <c r="L30" s="11">
        <f>ROUND(I30*K30,2)</f>
        <v>0</v>
      </c>
      <c r="M30" t="s">
        <v>347</v>
      </c>
    </row>
    <row r="31" spans="1:13" x14ac:dyDescent="0.3">
      <c r="A31" s="35"/>
      <c r="B31" s="17"/>
      <c r="C31" s="33" t="s">
        <v>348</v>
      </c>
      <c r="D31" s="34"/>
      <c r="E31" s="34"/>
      <c r="F31" s="34"/>
      <c r="G31" s="34"/>
      <c r="H31" s="34"/>
      <c r="I31" s="12">
        <v>78.099999999999994</v>
      </c>
      <c r="K31" s="35"/>
      <c r="L31" s="17"/>
    </row>
    <row r="32" spans="1:13" x14ac:dyDescent="0.3">
      <c r="A32" s="6">
        <v>12</v>
      </c>
      <c r="B32" s="9" t="s">
        <v>270</v>
      </c>
      <c r="C32" s="14" t="s">
        <v>271</v>
      </c>
      <c r="D32" s="15"/>
      <c r="E32" s="15"/>
      <c r="F32" s="15"/>
      <c r="G32" s="15"/>
      <c r="H32" s="15"/>
      <c r="I32" s="10">
        <v>71</v>
      </c>
      <c r="J32" s="3" t="s">
        <v>63</v>
      </c>
      <c r="K32" s="13">
        <v>0</v>
      </c>
      <c r="L32" s="11">
        <f>ROUND(I32*K32,2)</f>
        <v>0</v>
      </c>
      <c r="M32" t="s">
        <v>349</v>
      </c>
    </row>
    <row r="33" spans="1:13" x14ac:dyDescent="0.3">
      <c r="A33" s="35"/>
      <c r="B33" s="17"/>
      <c r="C33" s="33">
        <v>71</v>
      </c>
      <c r="D33" s="34"/>
      <c r="E33" s="34"/>
      <c r="F33" s="34"/>
      <c r="G33" s="34"/>
      <c r="H33" s="34"/>
      <c r="I33" s="12">
        <v>71</v>
      </c>
      <c r="K33" s="35"/>
      <c r="L33" s="17"/>
    </row>
    <row r="34" spans="1:13" x14ac:dyDescent="0.3">
      <c r="A34" s="6">
        <v>13</v>
      </c>
      <c r="B34" s="9" t="s">
        <v>273</v>
      </c>
      <c r="C34" s="14" t="s">
        <v>274</v>
      </c>
      <c r="D34" s="15"/>
      <c r="E34" s="15"/>
      <c r="F34" s="15"/>
      <c r="G34" s="15"/>
      <c r="H34" s="15"/>
      <c r="I34" s="10">
        <v>78.099999999999994</v>
      </c>
      <c r="J34" s="3" t="s">
        <v>63</v>
      </c>
      <c r="K34" s="13">
        <v>0</v>
      </c>
      <c r="L34" s="11">
        <f>ROUND(I34*K34,2)</f>
        <v>0</v>
      </c>
      <c r="M34" t="s">
        <v>350</v>
      </c>
    </row>
    <row r="35" spans="1:13" x14ac:dyDescent="0.3">
      <c r="A35" s="35"/>
      <c r="B35" s="17"/>
      <c r="C35" s="33" t="s">
        <v>348</v>
      </c>
      <c r="D35" s="34"/>
      <c r="E35" s="34"/>
      <c r="F35" s="34"/>
      <c r="G35" s="34"/>
      <c r="H35" s="34"/>
      <c r="I35" s="12">
        <v>78.099999999999994</v>
      </c>
      <c r="K35" s="35"/>
      <c r="L35" s="17"/>
    </row>
    <row r="36" spans="1:13" x14ac:dyDescent="0.3">
      <c r="A36" s="6">
        <v>14</v>
      </c>
      <c r="B36" s="9" t="s">
        <v>276</v>
      </c>
      <c r="C36" s="14" t="s">
        <v>277</v>
      </c>
      <c r="D36" s="15"/>
      <c r="E36" s="15"/>
      <c r="F36" s="15"/>
      <c r="G36" s="15"/>
      <c r="H36" s="15"/>
      <c r="I36" s="10">
        <v>71</v>
      </c>
      <c r="J36" s="3" t="s">
        <v>63</v>
      </c>
      <c r="K36" s="13">
        <v>0</v>
      </c>
      <c r="L36" s="11">
        <f>ROUND(I36*K36,2)</f>
        <v>0</v>
      </c>
      <c r="M36" t="s">
        <v>351</v>
      </c>
    </row>
    <row r="37" spans="1:13" x14ac:dyDescent="0.3">
      <c r="A37" s="35"/>
      <c r="B37" s="17"/>
      <c r="C37" s="33">
        <v>71</v>
      </c>
      <c r="D37" s="34"/>
      <c r="E37" s="34"/>
      <c r="F37" s="34"/>
      <c r="G37" s="34"/>
      <c r="H37" s="34"/>
      <c r="I37" s="12">
        <v>71</v>
      </c>
      <c r="K37" s="35"/>
      <c r="L37" s="17"/>
    </row>
    <row r="38" spans="1:13" x14ac:dyDescent="0.3">
      <c r="A38" s="6">
        <v>15</v>
      </c>
      <c r="B38" s="9" t="s">
        <v>289</v>
      </c>
      <c r="C38" s="14" t="s">
        <v>290</v>
      </c>
      <c r="D38" s="15"/>
      <c r="E38" s="15"/>
      <c r="F38" s="15"/>
      <c r="G38" s="15"/>
      <c r="H38" s="15"/>
      <c r="I38" s="10">
        <v>58.8</v>
      </c>
      <c r="J38" s="3" t="s">
        <v>36</v>
      </c>
      <c r="K38" s="13">
        <v>0</v>
      </c>
      <c r="L38" s="11">
        <f>ROUND(I38*K38,2)</f>
        <v>0</v>
      </c>
      <c r="M38" t="s">
        <v>352</v>
      </c>
    </row>
    <row r="39" spans="1:13" x14ac:dyDescent="0.3">
      <c r="A39" s="35"/>
      <c r="B39" s="17"/>
      <c r="C39" s="33" t="s">
        <v>353</v>
      </c>
      <c r="D39" s="34"/>
      <c r="E39" s="34"/>
      <c r="F39" s="34"/>
      <c r="G39" s="34"/>
      <c r="H39" s="34"/>
      <c r="I39" s="12">
        <v>58.8</v>
      </c>
      <c r="K39" s="35"/>
      <c r="L39" s="17"/>
    </row>
    <row r="40" spans="1:13" x14ac:dyDescent="0.3">
      <c r="A40" s="6">
        <v>16</v>
      </c>
      <c r="B40" s="9" t="s">
        <v>293</v>
      </c>
      <c r="C40" s="14" t="s">
        <v>294</v>
      </c>
      <c r="D40" s="15"/>
      <c r="E40" s="15"/>
      <c r="F40" s="15"/>
      <c r="G40" s="15"/>
      <c r="H40" s="15"/>
      <c r="I40" s="10">
        <v>74.55</v>
      </c>
      <c r="J40" s="3" t="s">
        <v>63</v>
      </c>
      <c r="K40" s="13">
        <v>0</v>
      </c>
      <c r="L40" s="11">
        <f>ROUND(I40*K40,2)</f>
        <v>0</v>
      </c>
      <c r="M40" t="s">
        <v>354</v>
      </c>
    </row>
    <row r="41" spans="1:13" x14ac:dyDescent="0.3">
      <c r="A41" s="35"/>
      <c r="B41" s="17"/>
      <c r="C41" s="33" t="s">
        <v>355</v>
      </c>
      <c r="D41" s="34"/>
      <c r="E41" s="34"/>
      <c r="F41" s="34"/>
      <c r="G41" s="34"/>
      <c r="H41" s="34"/>
      <c r="I41" s="12">
        <v>74.55</v>
      </c>
      <c r="K41" s="35"/>
      <c r="L41" s="17"/>
    </row>
    <row r="42" spans="1:13" x14ac:dyDescent="0.3">
      <c r="A42" s="6">
        <v>17</v>
      </c>
      <c r="B42" s="9" t="s">
        <v>301</v>
      </c>
      <c r="C42" s="14" t="s">
        <v>302</v>
      </c>
      <c r="D42" s="15"/>
      <c r="E42" s="15"/>
      <c r="F42" s="15"/>
      <c r="G42" s="15"/>
      <c r="H42" s="15"/>
      <c r="I42" s="10">
        <v>71</v>
      </c>
      <c r="J42" s="3" t="s">
        <v>63</v>
      </c>
      <c r="K42" s="13">
        <v>0</v>
      </c>
      <c r="L42" s="11">
        <f>ROUND(I42*K42,2)</f>
        <v>0</v>
      </c>
      <c r="M42" t="s">
        <v>356</v>
      </c>
    </row>
    <row r="43" spans="1:13" x14ac:dyDescent="0.3">
      <c r="A43" s="35"/>
      <c r="B43" s="17"/>
      <c r="C43" s="33" t="s">
        <v>357</v>
      </c>
      <c r="D43" s="34"/>
      <c r="E43" s="34"/>
      <c r="F43" s="34"/>
      <c r="G43" s="34"/>
      <c r="H43" s="34"/>
      <c r="I43" s="12">
        <v>71</v>
      </c>
      <c r="K43" s="35"/>
      <c r="L43" s="17"/>
    </row>
    <row r="44" spans="1:13" x14ac:dyDescent="0.3">
      <c r="A44" s="6">
        <v>18</v>
      </c>
      <c r="B44" s="9" t="s">
        <v>313</v>
      </c>
      <c r="C44" s="14" t="s">
        <v>314</v>
      </c>
      <c r="D44" s="15"/>
      <c r="E44" s="15"/>
      <c r="F44" s="15"/>
      <c r="G44" s="15"/>
      <c r="H44" s="15"/>
      <c r="I44" s="10">
        <v>56</v>
      </c>
      <c r="J44" s="3" t="s">
        <v>76</v>
      </c>
      <c r="K44" s="13">
        <v>0</v>
      </c>
      <c r="L44" s="11">
        <f>ROUND(I44*K44,2)</f>
        <v>0</v>
      </c>
      <c r="M44" t="s">
        <v>358</v>
      </c>
    </row>
    <row r="45" spans="1:13" x14ac:dyDescent="0.3">
      <c r="A45" s="35"/>
      <c r="B45" s="17"/>
      <c r="C45" s="33">
        <v>56</v>
      </c>
      <c r="D45" s="34"/>
      <c r="E45" s="34"/>
      <c r="F45" s="34"/>
      <c r="G45" s="34"/>
      <c r="H45" s="34"/>
      <c r="I45" s="12">
        <v>56</v>
      </c>
      <c r="K45" s="35"/>
      <c r="L45" s="17"/>
    </row>
    <row r="46" spans="1:13" x14ac:dyDescent="0.3">
      <c r="A46" s="6">
        <v>19</v>
      </c>
      <c r="B46" s="9" t="s">
        <v>187</v>
      </c>
      <c r="C46" s="14" t="s">
        <v>188</v>
      </c>
      <c r="D46" s="15"/>
      <c r="E46" s="15"/>
      <c r="F46" s="15"/>
      <c r="G46" s="15"/>
      <c r="H46" s="15"/>
      <c r="I46" s="10">
        <v>4.58</v>
      </c>
      <c r="J46" s="3" t="s">
        <v>82</v>
      </c>
      <c r="K46" s="13">
        <v>0</v>
      </c>
      <c r="L46" s="11">
        <f>ROUND(I46*K46,2)</f>
        <v>0</v>
      </c>
      <c r="M46" t="s">
        <v>359</v>
      </c>
    </row>
    <row r="47" spans="1:13" x14ac:dyDescent="0.3">
      <c r="A47" s="35"/>
      <c r="B47" s="17"/>
      <c r="C47" s="33" t="s">
        <v>360</v>
      </c>
      <c r="D47" s="34"/>
      <c r="E47" s="34"/>
      <c r="F47" s="34"/>
      <c r="G47" s="34"/>
      <c r="H47" s="34"/>
      <c r="I47" s="12">
        <v>3.08</v>
      </c>
      <c r="K47" s="35"/>
      <c r="L47" s="17"/>
    </row>
    <row r="48" spans="1:13" x14ac:dyDescent="0.3">
      <c r="A48" s="35"/>
      <c r="B48" s="17"/>
      <c r="C48" s="33" t="s">
        <v>361</v>
      </c>
      <c r="D48" s="34"/>
      <c r="E48" s="34"/>
      <c r="F48" s="34"/>
      <c r="G48" s="34"/>
      <c r="H48" s="34"/>
      <c r="I48" s="12">
        <v>1.5</v>
      </c>
      <c r="K48" s="35"/>
      <c r="L48" s="17"/>
    </row>
    <row r="49" spans="1:13" x14ac:dyDescent="0.3">
      <c r="A49" s="6">
        <v>20</v>
      </c>
      <c r="B49" s="9" t="s">
        <v>202</v>
      </c>
      <c r="C49" s="14" t="s">
        <v>203</v>
      </c>
      <c r="D49" s="15"/>
      <c r="E49" s="15"/>
      <c r="F49" s="15"/>
      <c r="G49" s="15"/>
      <c r="H49" s="15"/>
      <c r="I49" s="10">
        <v>46.555999999999997</v>
      </c>
      <c r="J49" s="3" t="s">
        <v>98</v>
      </c>
      <c r="K49" s="13">
        <v>0</v>
      </c>
      <c r="L49" s="11">
        <f>ROUND(I49*K49,2)</f>
        <v>0</v>
      </c>
      <c r="M49" t="s">
        <v>362</v>
      </c>
    </row>
    <row r="50" spans="1:13" x14ac:dyDescent="0.3">
      <c r="A50" s="35"/>
      <c r="B50" s="17"/>
      <c r="C50" s="33" t="s">
        <v>363</v>
      </c>
      <c r="D50" s="34"/>
      <c r="E50" s="34"/>
      <c r="F50" s="34"/>
      <c r="G50" s="34"/>
      <c r="H50" s="34"/>
      <c r="I50" s="12">
        <v>29.82</v>
      </c>
      <c r="K50" s="35"/>
      <c r="L50" s="17"/>
    </row>
    <row r="51" spans="1:13" x14ac:dyDescent="0.3">
      <c r="A51" s="35"/>
      <c r="B51" s="17"/>
      <c r="C51" s="33" t="s">
        <v>364</v>
      </c>
      <c r="D51" s="34"/>
      <c r="E51" s="34"/>
      <c r="F51" s="34"/>
      <c r="G51" s="34"/>
      <c r="H51" s="34"/>
      <c r="I51" s="12">
        <v>2.2400000000000002</v>
      </c>
      <c r="K51" s="35"/>
      <c r="L51" s="17"/>
    </row>
    <row r="52" spans="1:13" x14ac:dyDescent="0.3">
      <c r="A52" s="35"/>
      <c r="B52" s="17"/>
      <c r="C52" s="33" t="s">
        <v>365</v>
      </c>
      <c r="D52" s="34"/>
      <c r="E52" s="34"/>
      <c r="F52" s="34"/>
      <c r="G52" s="34"/>
      <c r="H52" s="34"/>
      <c r="I52" s="12">
        <v>12.496</v>
      </c>
      <c r="K52" s="35"/>
      <c r="L52" s="17"/>
    </row>
    <row r="53" spans="1:13" x14ac:dyDescent="0.3">
      <c r="A53" s="35"/>
      <c r="B53" s="17"/>
      <c r="C53" s="33" t="s">
        <v>366</v>
      </c>
      <c r="D53" s="34"/>
      <c r="E53" s="34"/>
      <c r="F53" s="34"/>
      <c r="G53" s="34"/>
      <c r="H53" s="34"/>
      <c r="I53" s="12">
        <v>2</v>
      </c>
      <c r="K53" s="35"/>
      <c r="L53" s="17"/>
    </row>
    <row r="54" spans="1:13" x14ac:dyDescent="0.3">
      <c r="A54" s="6">
        <v>21</v>
      </c>
      <c r="B54" s="9" t="s">
        <v>210</v>
      </c>
      <c r="C54" s="14" t="s">
        <v>211</v>
      </c>
      <c r="D54" s="15"/>
      <c r="E54" s="15"/>
      <c r="F54" s="15"/>
      <c r="G54" s="15"/>
      <c r="H54" s="15"/>
      <c r="I54" s="10">
        <v>232.75</v>
      </c>
      <c r="J54" s="3" t="s">
        <v>98</v>
      </c>
      <c r="K54" s="13">
        <v>0</v>
      </c>
      <c r="L54" s="11">
        <f>ROUND(I54*K54,2)</f>
        <v>0</v>
      </c>
      <c r="M54" t="s">
        <v>367</v>
      </c>
    </row>
    <row r="55" spans="1:13" x14ac:dyDescent="0.3">
      <c r="A55" s="35"/>
      <c r="B55" s="17"/>
      <c r="C55" s="33" t="s">
        <v>368</v>
      </c>
      <c r="D55" s="34"/>
      <c r="E55" s="34"/>
      <c r="F55" s="34"/>
      <c r="G55" s="34"/>
      <c r="H55" s="34"/>
      <c r="I55" s="12">
        <v>232.75</v>
      </c>
      <c r="K55" s="35"/>
      <c r="L55" s="17"/>
    </row>
    <row r="56" spans="1:13" x14ac:dyDescent="0.3">
      <c r="A56" s="6">
        <v>22</v>
      </c>
      <c r="B56" s="9" t="s">
        <v>214</v>
      </c>
      <c r="C56" s="14" t="s">
        <v>215</v>
      </c>
      <c r="D56" s="15"/>
      <c r="E56" s="15"/>
      <c r="F56" s="15"/>
      <c r="G56" s="15"/>
      <c r="H56" s="15"/>
      <c r="I56" s="10">
        <v>46.555999999999997</v>
      </c>
      <c r="J56" s="3" t="s">
        <v>98</v>
      </c>
      <c r="K56" s="13">
        <v>0</v>
      </c>
      <c r="L56" s="11">
        <f>ROUND(I56*K56,2)</f>
        <v>0</v>
      </c>
      <c r="M56" t="s">
        <v>369</v>
      </c>
    </row>
    <row r="57" spans="1:13" x14ac:dyDescent="0.3">
      <c r="A57" s="35"/>
      <c r="B57" s="17"/>
      <c r="C57" s="44">
        <v>46556</v>
      </c>
      <c r="D57" s="34"/>
      <c r="E57" s="34"/>
      <c r="F57" s="34"/>
      <c r="G57" s="34"/>
      <c r="H57" s="34"/>
      <c r="I57" s="12">
        <v>46.555999999999997</v>
      </c>
      <c r="K57" s="35"/>
      <c r="L57" s="17"/>
    </row>
    <row r="58" spans="1:13" x14ac:dyDescent="0.3">
      <c r="A58" s="6">
        <v>23</v>
      </c>
      <c r="B58" s="9" t="s">
        <v>222</v>
      </c>
      <c r="C58" s="14" t="s">
        <v>223</v>
      </c>
      <c r="D58" s="15"/>
      <c r="E58" s="15"/>
      <c r="F58" s="15"/>
      <c r="G58" s="15"/>
      <c r="H58" s="15"/>
      <c r="I58" s="10">
        <v>62.432099999999998</v>
      </c>
      <c r="J58" s="3" t="s">
        <v>98</v>
      </c>
      <c r="K58" s="13">
        <v>0</v>
      </c>
      <c r="L58" s="11">
        <f>ROUND(I58*K58,2)</f>
        <v>0</v>
      </c>
      <c r="M58" t="s">
        <v>370</v>
      </c>
    </row>
    <row r="59" spans="1:13" x14ac:dyDescent="0.3">
      <c r="A59" s="35"/>
      <c r="B59" s="17"/>
      <c r="C59" s="44">
        <v>624321</v>
      </c>
      <c r="D59" s="34"/>
      <c r="E59" s="34"/>
      <c r="F59" s="34"/>
      <c r="G59" s="34"/>
      <c r="H59" s="34"/>
      <c r="I59" s="12">
        <v>62.432099999999998</v>
      </c>
      <c r="K59" s="35"/>
      <c r="L59" s="17"/>
    </row>
    <row r="60" spans="1:13" x14ac:dyDescent="0.3">
      <c r="A60" s="36" t="s">
        <v>14</v>
      </c>
      <c r="B60" s="37"/>
      <c r="C60" s="5"/>
      <c r="D60" s="41"/>
      <c r="E60" s="42"/>
      <c r="F60" s="41"/>
      <c r="G60" s="42"/>
      <c r="H60" s="38" t="s">
        <v>59</v>
      </c>
      <c r="I60" s="39"/>
      <c r="J60" s="39"/>
      <c r="K60" s="40">
        <f>L9+L11+L13+L16+L18+L20+L22+L24+L26+L28+L30+L32+L34+L36+L38+L40+L42+L44+L46+L49+L54+L56+L58</f>
        <v>0</v>
      </c>
      <c r="L60" s="39"/>
    </row>
    <row r="61" spans="1:13" x14ac:dyDescent="0.3">
      <c r="A61" s="35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</row>
  </sheetData>
  <sheetProtection algorithmName="SHA-512" hashValue="NK94enWXLPDG9GRdLRXRisM3xSo/m/hnejx6PIOFrz4VdgdFnAQIyWnd1sZFxKNDbsn/mRq02WiL9yh/a/ljIA==" saltValue="FxKkLdpTDJ3zrMw96PgXoQ==" spinCount="100000" sheet="1" objects="1" scenarios="1"/>
  <mergeCells count="122">
    <mergeCell ref="A61:L61"/>
    <mergeCell ref="C58:H58"/>
    <mergeCell ref="C59:H59"/>
    <mergeCell ref="A59:B59"/>
    <mergeCell ref="K59:L59"/>
    <mergeCell ref="A60:B60"/>
    <mergeCell ref="H60:J60"/>
    <mergeCell ref="K60:L60"/>
    <mergeCell ref="D60:E60"/>
    <mergeCell ref="F60:G60"/>
    <mergeCell ref="C54:H54"/>
    <mergeCell ref="C55:H55"/>
    <mergeCell ref="A55:B55"/>
    <mergeCell ref="K55:L55"/>
    <mergeCell ref="C56:H56"/>
    <mergeCell ref="C57:H57"/>
    <mergeCell ref="A57:B57"/>
    <mergeCell ref="K57:L57"/>
    <mergeCell ref="C52:H52"/>
    <mergeCell ref="A52:B52"/>
    <mergeCell ref="K52:L52"/>
    <mergeCell ref="C53:H53"/>
    <mergeCell ref="A53:B53"/>
    <mergeCell ref="K53:L53"/>
    <mergeCell ref="C49:H49"/>
    <mergeCell ref="C50:H50"/>
    <mergeCell ref="A50:B50"/>
    <mergeCell ref="K50:L50"/>
    <mergeCell ref="C51:H51"/>
    <mergeCell ref="A51:B51"/>
    <mergeCell ref="K51:L51"/>
    <mergeCell ref="C46:H46"/>
    <mergeCell ref="C47:H47"/>
    <mergeCell ref="A47:B47"/>
    <mergeCell ref="K47:L47"/>
    <mergeCell ref="C48:H48"/>
    <mergeCell ref="A48:B48"/>
    <mergeCell ref="K48:L48"/>
    <mergeCell ref="C42:H42"/>
    <mergeCell ref="C43:H43"/>
    <mergeCell ref="A43:B43"/>
    <mergeCell ref="K43:L43"/>
    <mergeCell ref="C44:H44"/>
    <mergeCell ref="C45:H45"/>
    <mergeCell ref="A45:B45"/>
    <mergeCell ref="K45:L45"/>
    <mergeCell ref="C38:H38"/>
    <mergeCell ref="C39:H39"/>
    <mergeCell ref="A39:B39"/>
    <mergeCell ref="K39:L39"/>
    <mergeCell ref="C40:H40"/>
    <mergeCell ref="C41:H41"/>
    <mergeCell ref="A41:B41"/>
    <mergeCell ref="K41:L41"/>
    <mergeCell ref="C34:H34"/>
    <mergeCell ref="C35:H35"/>
    <mergeCell ref="A35:B35"/>
    <mergeCell ref="K35:L35"/>
    <mergeCell ref="C36:H36"/>
    <mergeCell ref="C37:H37"/>
    <mergeCell ref="A37:B37"/>
    <mergeCell ref="K37:L37"/>
    <mergeCell ref="C30:H30"/>
    <mergeCell ref="C31:H31"/>
    <mergeCell ref="A31:B31"/>
    <mergeCell ref="K31:L31"/>
    <mergeCell ref="C32:H32"/>
    <mergeCell ref="C33:H33"/>
    <mergeCell ref="A33:B33"/>
    <mergeCell ref="K33:L33"/>
    <mergeCell ref="C26:H26"/>
    <mergeCell ref="C27:H27"/>
    <mergeCell ref="A27:B27"/>
    <mergeCell ref="K27:L27"/>
    <mergeCell ref="C28:H28"/>
    <mergeCell ref="C29:H29"/>
    <mergeCell ref="A29:B29"/>
    <mergeCell ref="K29:L29"/>
    <mergeCell ref="C22:H22"/>
    <mergeCell ref="C23:H23"/>
    <mergeCell ref="A23:B23"/>
    <mergeCell ref="K23:L23"/>
    <mergeCell ref="C24:H24"/>
    <mergeCell ref="C25:H25"/>
    <mergeCell ref="A25:B25"/>
    <mergeCell ref="K25:L25"/>
    <mergeCell ref="C18:H18"/>
    <mergeCell ref="C19:H19"/>
    <mergeCell ref="A19:B19"/>
    <mergeCell ref="K19:L19"/>
    <mergeCell ref="C20:H20"/>
    <mergeCell ref="C21:H21"/>
    <mergeCell ref="A21:B21"/>
    <mergeCell ref="K21:L21"/>
    <mergeCell ref="C15:H15"/>
    <mergeCell ref="A15:B15"/>
    <mergeCell ref="K15:L15"/>
    <mergeCell ref="C16:H16"/>
    <mergeCell ref="C17:H17"/>
    <mergeCell ref="A17:B17"/>
    <mergeCell ref="K17:L17"/>
    <mergeCell ref="C13:H13"/>
    <mergeCell ref="C14:H14"/>
    <mergeCell ref="A14:B14"/>
    <mergeCell ref="K14:L14"/>
    <mergeCell ref="A3:L4"/>
    <mergeCell ref="A7:L7"/>
    <mergeCell ref="A8:B8"/>
    <mergeCell ref="C8:H8"/>
    <mergeCell ref="C9:H9"/>
    <mergeCell ref="C10:H10"/>
    <mergeCell ref="A10:B10"/>
    <mergeCell ref="K10:L10"/>
    <mergeCell ref="A1:C1"/>
    <mergeCell ref="E1:H2"/>
    <mergeCell ref="K1:L1"/>
    <mergeCell ref="K2:L2"/>
    <mergeCell ref="C5:G5"/>
    <mergeCell ref="C11:H11"/>
    <mergeCell ref="C12:H12"/>
    <mergeCell ref="A12:B12"/>
    <mergeCell ref="K12:L12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8"/>
  <sheetViews>
    <sheetView workbookViewId="0">
      <selection activeCell="I19" sqref="I19 K19"/>
    </sheetView>
  </sheetViews>
  <sheetFormatPr defaultRowHeight="14.4" x14ac:dyDescent="0.3"/>
  <cols>
    <col min="1" max="1" width="5.6640625" style="1" customWidth="1"/>
    <col min="2" max="2" width="8.88671875" style="1"/>
    <col min="3" max="4" width="9.77734375" style="1" customWidth="1"/>
    <col min="5" max="8" width="8.88671875" style="1"/>
    <col min="9" max="9" width="11.77734375" style="1" customWidth="1"/>
    <col min="10" max="10" width="6.33203125" style="1" customWidth="1"/>
    <col min="11" max="11" width="12.77734375" style="1" customWidth="1"/>
    <col min="12" max="12" width="13.77734375" style="1" customWidth="1"/>
    <col min="13" max="13" width="16.77734375" hidden="1" customWidth="1"/>
  </cols>
  <sheetData>
    <row r="1" spans="1:13" ht="15" thickBot="1" x14ac:dyDescent="0.35">
      <c r="A1" s="16" t="s">
        <v>0</v>
      </c>
      <c r="B1" s="17"/>
      <c r="C1" s="17"/>
      <c r="E1" s="18" t="s">
        <v>1</v>
      </c>
      <c r="F1" s="19"/>
      <c r="G1" s="19"/>
      <c r="H1" s="19"/>
      <c r="J1" s="2" t="s">
        <v>3</v>
      </c>
      <c r="K1" s="20" t="s">
        <v>5</v>
      </c>
      <c r="L1" s="21"/>
    </row>
    <row r="2" spans="1:13" ht="15" thickBot="1" x14ac:dyDescent="0.35">
      <c r="A2" s="1" t="s">
        <v>2</v>
      </c>
      <c r="C2" s="4">
        <v>45519</v>
      </c>
      <c r="E2" s="19"/>
      <c r="F2" s="19"/>
      <c r="G2" s="19"/>
      <c r="H2" s="19"/>
      <c r="J2" s="2" t="s">
        <v>4</v>
      </c>
      <c r="K2" s="20"/>
      <c r="L2" s="21"/>
    </row>
    <row r="3" spans="1:13" x14ac:dyDescent="0.3">
      <c r="A3" s="23" t="s">
        <v>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3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3" x14ac:dyDescent="0.3">
      <c r="A5" s="1" t="s">
        <v>7</v>
      </c>
      <c r="C5" s="22" t="s">
        <v>0</v>
      </c>
      <c r="D5" s="22"/>
      <c r="E5" s="22"/>
      <c r="F5" s="22"/>
      <c r="G5" s="22"/>
    </row>
    <row r="6" spans="1:13" ht="15" thickBot="1" x14ac:dyDescent="0.35"/>
    <row r="7" spans="1:13" ht="15" thickBot="1" x14ac:dyDescent="0.35">
      <c r="A7" s="25" t="s">
        <v>371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3" ht="15" thickBot="1" x14ac:dyDescent="0.35">
      <c r="A8" s="27" t="s">
        <v>9</v>
      </c>
      <c r="B8" s="28"/>
      <c r="C8" s="29" t="s">
        <v>10</v>
      </c>
      <c r="D8" s="30"/>
      <c r="E8" s="30"/>
      <c r="F8" s="30"/>
      <c r="G8" s="30"/>
      <c r="H8" s="30"/>
      <c r="I8" s="8" t="s">
        <v>11</v>
      </c>
      <c r="J8" s="7" t="s">
        <v>12</v>
      </c>
      <c r="K8" s="8" t="s">
        <v>13</v>
      </c>
      <c r="L8" s="8" t="s">
        <v>14</v>
      </c>
    </row>
    <row r="9" spans="1:13" x14ac:dyDescent="0.3">
      <c r="A9" s="6">
        <v>1</v>
      </c>
      <c r="B9" s="9" t="s">
        <v>74</v>
      </c>
      <c r="C9" s="31" t="s">
        <v>75</v>
      </c>
      <c r="D9" s="32"/>
      <c r="E9" s="32"/>
      <c r="F9" s="32"/>
      <c r="G9" s="32"/>
      <c r="H9" s="32"/>
      <c r="I9" s="10">
        <v>15</v>
      </c>
      <c r="J9" s="3" t="s">
        <v>76</v>
      </c>
      <c r="K9" s="13">
        <v>0</v>
      </c>
      <c r="L9" s="11">
        <f>ROUND(I9*K9,2)</f>
        <v>0</v>
      </c>
      <c r="M9" t="s">
        <v>372</v>
      </c>
    </row>
    <row r="10" spans="1:13" x14ac:dyDescent="0.3">
      <c r="A10" s="35"/>
      <c r="B10" s="17"/>
      <c r="C10" s="33">
        <v>15</v>
      </c>
      <c r="D10" s="34"/>
      <c r="E10" s="34"/>
      <c r="F10" s="34"/>
      <c r="G10" s="34"/>
      <c r="H10" s="34"/>
      <c r="I10" s="12">
        <v>15</v>
      </c>
      <c r="K10" s="35"/>
      <c r="L10" s="17"/>
    </row>
    <row r="11" spans="1:13" x14ac:dyDescent="0.3">
      <c r="A11" s="6">
        <v>2</v>
      </c>
      <c r="B11" s="9" t="s">
        <v>373</v>
      </c>
      <c r="C11" s="14" t="s">
        <v>374</v>
      </c>
      <c r="D11" s="15"/>
      <c r="E11" s="15"/>
      <c r="F11" s="15"/>
      <c r="G11" s="15"/>
      <c r="H11" s="15"/>
      <c r="I11" s="10">
        <v>85</v>
      </c>
      <c r="J11" s="3" t="s">
        <v>63</v>
      </c>
      <c r="K11" s="13">
        <v>0</v>
      </c>
      <c r="L11" s="11">
        <f>ROUND(I11*K11,2)</f>
        <v>0</v>
      </c>
      <c r="M11" t="s">
        <v>375</v>
      </c>
    </row>
    <row r="12" spans="1:13" x14ac:dyDescent="0.3">
      <c r="A12" s="35"/>
      <c r="B12" s="17"/>
      <c r="C12" s="33">
        <v>85</v>
      </c>
      <c r="D12" s="34"/>
      <c r="E12" s="34"/>
      <c r="F12" s="34"/>
      <c r="G12" s="34"/>
      <c r="H12" s="34"/>
      <c r="I12" s="12">
        <v>85</v>
      </c>
      <c r="K12" s="35"/>
      <c r="L12" s="17"/>
    </row>
    <row r="13" spans="1:13" x14ac:dyDescent="0.3">
      <c r="A13" s="6">
        <v>3</v>
      </c>
      <c r="B13" s="9" t="s">
        <v>80</v>
      </c>
      <c r="C13" s="14" t="s">
        <v>81</v>
      </c>
      <c r="D13" s="15"/>
      <c r="E13" s="15"/>
      <c r="F13" s="15"/>
      <c r="G13" s="15"/>
      <c r="H13" s="15"/>
      <c r="I13" s="10">
        <v>20.8</v>
      </c>
      <c r="J13" s="3" t="s">
        <v>82</v>
      </c>
      <c r="K13" s="13">
        <v>0</v>
      </c>
      <c r="L13" s="11">
        <f>ROUND(I13*K13,2)</f>
        <v>0</v>
      </c>
      <c r="M13" t="s">
        <v>376</v>
      </c>
    </row>
    <row r="14" spans="1:13" x14ac:dyDescent="0.3">
      <c r="A14" s="35"/>
      <c r="B14" s="17"/>
      <c r="C14" s="33" t="s">
        <v>377</v>
      </c>
      <c r="D14" s="34"/>
      <c r="E14" s="34"/>
      <c r="F14" s="34"/>
      <c r="G14" s="34"/>
      <c r="H14" s="34"/>
      <c r="I14" s="12">
        <v>20.8</v>
      </c>
      <c r="K14" s="35"/>
      <c r="L14" s="17"/>
    </row>
    <row r="15" spans="1:13" x14ac:dyDescent="0.3">
      <c r="A15" s="6">
        <v>4</v>
      </c>
      <c r="B15" s="9" t="s">
        <v>239</v>
      </c>
      <c r="C15" s="14" t="s">
        <v>240</v>
      </c>
      <c r="D15" s="15"/>
      <c r="E15" s="15"/>
      <c r="F15" s="15"/>
      <c r="G15" s="15"/>
      <c r="H15" s="15"/>
      <c r="I15" s="10">
        <v>20.8</v>
      </c>
      <c r="J15" s="3" t="s">
        <v>82</v>
      </c>
      <c r="K15" s="13">
        <v>0</v>
      </c>
      <c r="L15" s="11">
        <f>ROUND(I15*K15,2)</f>
        <v>0</v>
      </c>
      <c r="M15" t="s">
        <v>378</v>
      </c>
    </row>
    <row r="16" spans="1:13" x14ac:dyDescent="0.3">
      <c r="A16" s="35"/>
      <c r="B16" s="17"/>
      <c r="C16" s="33" t="s">
        <v>379</v>
      </c>
      <c r="D16" s="34"/>
      <c r="E16" s="34"/>
      <c r="F16" s="34"/>
      <c r="G16" s="34"/>
      <c r="H16" s="34"/>
      <c r="I16" s="12">
        <v>20.8</v>
      </c>
      <c r="K16" s="35"/>
      <c r="L16" s="17"/>
    </row>
    <row r="17" spans="1:13" x14ac:dyDescent="0.3">
      <c r="A17" s="6">
        <v>5</v>
      </c>
      <c r="B17" s="9" t="s">
        <v>87</v>
      </c>
      <c r="C17" s="14" t="s">
        <v>88</v>
      </c>
      <c r="D17" s="15"/>
      <c r="E17" s="15"/>
      <c r="F17" s="15"/>
      <c r="G17" s="15"/>
      <c r="H17" s="15"/>
      <c r="I17" s="10">
        <v>2.1</v>
      </c>
      <c r="J17" s="3" t="s">
        <v>82</v>
      </c>
      <c r="K17" s="13">
        <v>0</v>
      </c>
      <c r="L17" s="11">
        <f>ROUND(I17*K17,2)</f>
        <v>0</v>
      </c>
      <c r="M17" t="s">
        <v>380</v>
      </c>
    </row>
    <row r="18" spans="1:13" x14ac:dyDescent="0.3">
      <c r="A18" s="35"/>
      <c r="B18" s="17"/>
      <c r="C18" s="33" t="s">
        <v>381</v>
      </c>
      <c r="D18" s="34"/>
      <c r="E18" s="34"/>
      <c r="F18" s="34"/>
      <c r="G18" s="34"/>
      <c r="H18" s="34"/>
      <c r="I18" s="12">
        <v>2.1</v>
      </c>
      <c r="K18" s="35"/>
      <c r="L18" s="17"/>
    </row>
    <row r="19" spans="1:13" x14ac:dyDescent="0.3">
      <c r="A19" s="6">
        <v>6</v>
      </c>
      <c r="B19" s="9" t="s">
        <v>245</v>
      </c>
      <c r="C19" s="14" t="s">
        <v>246</v>
      </c>
      <c r="D19" s="15"/>
      <c r="E19" s="15"/>
      <c r="F19" s="15"/>
      <c r="G19" s="15"/>
      <c r="H19" s="15"/>
      <c r="I19" s="10">
        <v>25.5</v>
      </c>
      <c r="J19" s="3" t="s">
        <v>82</v>
      </c>
      <c r="K19" s="13">
        <v>0</v>
      </c>
      <c r="L19" s="11">
        <f>ROUND(I19*K19,2)</f>
        <v>0</v>
      </c>
      <c r="M19" t="s">
        <v>382</v>
      </c>
    </row>
    <row r="20" spans="1:13" x14ac:dyDescent="0.3">
      <c r="A20" s="35"/>
      <c r="B20" s="17"/>
      <c r="C20" s="33" t="s">
        <v>383</v>
      </c>
      <c r="D20" s="34"/>
      <c r="E20" s="34"/>
      <c r="F20" s="34"/>
      <c r="G20" s="34"/>
      <c r="H20" s="34"/>
      <c r="I20" s="12">
        <v>25.5</v>
      </c>
      <c r="K20" s="35"/>
      <c r="L20" s="17"/>
    </row>
    <row r="21" spans="1:13" x14ac:dyDescent="0.3">
      <c r="A21" s="6">
        <v>7</v>
      </c>
      <c r="B21" s="9" t="s">
        <v>92</v>
      </c>
      <c r="C21" s="14" t="s">
        <v>93</v>
      </c>
      <c r="D21" s="15"/>
      <c r="E21" s="15"/>
      <c r="F21" s="15"/>
      <c r="G21" s="15"/>
      <c r="H21" s="15"/>
      <c r="I21" s="10">
        <v>19.54</v>
      </c>
      <c r="J21" s="3" t="s">
        <v>82</v>
      </c>
      <c r="K21" s="13">
        <v>0</v>
      </c>
      <c r="L21" s="11">
        <f>ROUND(I21*K21,2)</f>
        <v>0</v>
      </c>
      <c r="M21" t="s">
        <v>384</v>
      </c>
    </row>
    <row r="22" spans="1:13" x14ac:dyDescent="0.3">
      <c r="A22" s="35"/>
      <c r="B22" s="17"/>
      <c r="C22" s="33" t="s">
        <v>385</v>
      </c>
      <c r="D22" s="34"/>
      <c r="E22" s="34"/>
      <c r="F22" s="34"/>
      <c r="G22" s="34"/>
      <c r="H22" s="34"/>
      <c r="I22" s="12">
        <v>19.54</v>
      </c>
      <c r="K22" s="35"/>
      <c r="L22" s="17"/>
    </row>
    <row r="23" spans="1:13" x14ac:dyDescent="0.3">
      <c r="A23" s="6">
        <v>8</v>
      </c>
      <c r="B23" s="9" t="s">
        <v>96</v>
      </c>
      <c r="C23" s="14" t="s">
        <v>97</v>
      </c>
      <c r="D23" s="15"/>
      <c r="E23" s="15"/>
      <c r="F23" s="15"/>
      <c r="G23" s="15"/>
      <c r="H23" s="15"/>
      <c r="I23" s="10">
        <v>37.125999999999998</v>
      </c>
      <c r="J23" s="3" t="s">
        <v>98</v>
      </c>
      <c r="K23" s="13">
        <v>0</v>
      </c>
      <c r="L23" s="11">
        <f>ROUND(I23*K23,2)</f>
        <v>0</v>
      </c>
      <c r="M23" t="s">
        <v>386</v>
      </c>
    </row>
    <row r="24" spans="1:13" x14ac:dyDescent="0.3">
      <c r="A24" s="35"/>
      <c r="B24" s="17"/>
      <c r="C24" s="33" t="s">
        <v>387</v>
      </c>
      <c r="D24" s="34"/>
      <c r="E24" s="34"/>
      <c r="F24" s="34"/>
      <c r="G24" s="34"/>
      <c r="H24" s="34"/>
      <c r="I24" s="12">
        <v>37.125999999999998</v>
      </c>
      <c r="K24" s="35"/>
      <c r="L24" s="17"/>
    </row>
    <row r="25" spans="1:13" x14ac:dyDescent="0.3">
      <c r="A25" s="6">
        <v>9</v>
      </c>
      <c r="B25" s="9" t="s">
        <v>101</v>
      </c>
      <c r="C25" s="14" t="s">
        <v>102</v>
      </c>
      <c r="D25" s="15"/>
      <c r="E25" s="15"/>
      <c r="F25" s="15"/>
      <c r="G25" s="15"/>
      <c r="H25" s="15"/>
      <c r="I25" s="10">
        <v>3.36</v>
      </c>
      <c r="J25" s="3" t="s">
        <v>82</v>
      </c>
      <c r="K25" s="13">
        <v>0</v>
      </c>
      <c r="L25" s="11">
        <f>ROUND(I25*K25,2)</f>
        <v>0</v>
      </c>
      <c r="M25" t="s">
        <v>388</v>
      </c>
    </row>
    <row r="26" spans="1:13" x14ac:dyDescent="0.3">
      <c r="A26" s="35"/>
      <c r="B26" s="17"/>
      <c r="C26" s="33" t="s">
        <v>389</v>
      </c>
      <c r="D26" s="34"/>
      <c r="E26" s="34"/>
      <c r="F26" s="34"/>
      <c r="G26" s="34"/>
      <c r="H26" s="34"/>
      <c r="I26" s="12">
        <v>3.36</v>
      </c>
      <c r="K26" s="35"/>
      <c r="L26" s="17"/>
    </row>
    <row r="27" spans="1:13" x14ac:dyDescent="0.3">
      <c r="A27" s="6">
        <v>10</v>
      </c>
      <c r="B27" s="9" t="s">
        <v>255</v>
      </c>
      <c r="C27" s="14" t="s">
        <v>256</v>
      </c>
      <c r="D27" s="15"/>
      <c r="E27" s="15"/>
      <c r="F27" s="15"/>
      <c r="G27" s="15"/>
      <c r="H27" s="15"/>
      <c r="I27" s="10">
        <v>85</v>
      </c>
      <c r="J27" s="3" t="s">
        <v>63</v>
      </c>
      <c r="K27" s="13">
        <v>0</v>
      </c>
      <c r="L27" s="11">
        <f>ROUND(I27*K27,2)</f>
        <v>0</v>
      </c>
      <c r="M27" t="s">
        <v>390</v>
      </c>
    </row>
    <row r="28" spans="1:13" x14ac:dyDescent="0.3">
      <c r="A28" s="35"/>
      <c r="B28" s="17"/>
      <c r="C28" s="33" t="s">
        <v>391</v>
      </c>
      <c r="D28" s="34"/>
      <c r="E28" s="34"/>
      <c r="F28" s="34"/>
      <c r="G28" s="34"/>
      <c r="H28" s="34"/>
      <c r="I28" s="12">
        <v>85</v>
      </c>
      <c r="K28" s="35"/>
      <c r="L28" s="17"/>
    </row>
    <row r="29" spans="1:13" x14ac:dyDescent="0.3">
      <c r="A29" s="6">
        <v>11</v>
      </c>
      <c r="B29" s="9" t="s">
        <v>110</v>
      </c>
      <c r="C29" s="14" t="s">
        <v>111</v>
      </c>
      <c r="D29" s="15"/>
      <c r="E29" s="15"/>
      <c r="F29" s="15"/>
      <c r="G29" s="15"/>
      <c r="H29" s="15"/>
      <c r="I29" s="10">
        <v>57.2</v>
      </c>
      <c r="J29" s="3" t="s">
        <v>63</v>
      </c>
      <c r="K29" s="13">
        <v>0</v>
      </c>
      <c r="L29" s="11">
        <f>ROUND(I29*K29,2)</f>
        <v>0</v>
      </c>
      <c r="M29" t="s">
        <v>392</v>
      </c>
    </row>
    <row r="30" spans="1:13" x14ac:dyDescent="0.3">
      <c r="A30" s="35"/>
      <c r="B30" s="17"/>
      <c r="C30" s="33" t="s">
        <v>393</v>
      </c>
      <c r="D30" s="34"/>
      <c r="E30" s="34"/>
      <c r="F30" s="34"/>
      <c r="G30" s="34"/>
      <c r="H30" s="34"/>
      <c r="I30" s="12">
        <v>57.2</v>
      </c>
      <c r="K30" s="35"/>
      <c r="L30" s="17"/>
    </row>
    <row r="31" spans="1:13" x14ac:dyDescent="0.3">
      <c r="A31" s="6">
        <v>12</v>
      </c>
      <c r="B31" s="9" t="s">
        <v>273</v>
      </c>
      <c r="C31" s="14" t="s">
        <v>274</v>
      </c>
      <c r="D31" s="15"/>
      <c r="E31" s="15"/>
      <c r="F31" s="15"/>
      <c r="G31" s="15"/>
      <c r="H31" s="15"/>
      <c r="I31" s="10">
        <v>57.2</v>
      </c>
      <c r="J31" s="3" t="s">
        <v>63</v>
      </c>
      <c r="K31" s="13">
        <v>0</v>
      </c>
      <c r="L31" s="11">
        <f>ROUND(I31*K31,2)</f>
        <v>0</v>
      </c>
      <c r="M31" t="s">
        <v>394</v>
      </c>
    </row>
    <row r="32" spans="1:13" x14ac:dyDescent="0.3">
      <c r="A32" s="35"/>
      <c r="B32" s="17"/>
      <c r="C32" s="33" t="s">
        <v>393</v>
      </c>
      <c r="D32" s="34"/>
      <c r="E32" s="34"/>
      <c r="F32" s="34"/>
      <c r="G32" s="34"/>
      <c r="H32" s="34"/>
      <c r="I32" s="12">
        <v>57.2</v>
      </c>
      <c r="K32" s="35"/>
      <c r="L32" s="17"/>
    </row>
    <row r="33" spans="1:13" x14ac:dyDescent="0.3">
      <c r="A33" s="6">
        <v>13</v>
      </c>
      <c r="B33" s="9" t="s">
        <v>276</v>
      </c>
      <c r="C33" s="14" t="s">
        <v>277</v>
      </c>
      <c r="D33" s="15"/>
      <c r="E33" s="15"/>
      <c r="F33" s="15"/>
      <c r="G33" s="15"/>
      <c r="H33" s="15"/>
      <c r="I33" s="10">
        <v>52</v>
      </c>
      <c r="J33" s="3" t="s">
        <v>63</v>
      </c>
      <c r="K33" s="13">
        <v>0</v>
      </c>
      <c r="L33" s="11">
        <f>ROUND(I33*K33,2)</f>
        <v>0</v>
      </c>
      <c r="M33" t="s">
        <v>395</v>
      </c>
    </row>
    <row r="34" spans="1:13" x14ac:dyDescent="0.3">
      <c r="A34" s="35"/>
      <c r="B34" s="17"/>
      <c r="C34" s="33">
        <v>52</v>
      </c>
      <c r="D34" s="34"/>
      <c r="E34" s="34"/>
      <c r="F34" s="34"/>
      <c r="G34" s="34"/>
      <c r="H34" s="34"/>
      <c r="I34" s="12">
        <v>52</v>
      </c>
      <c r="K34" s="35"/>
      <c r="L34" s="17"/>
    </row>
    <row r="35" spans="1:13" x14ac:dyDescent="0.3">
      <c r="A35" s="6">
        <v>14</v>
      </c>
      <c r="B35" s="9" t="s">
        <v>149</v>
      </c>
      <c r="C35" s="14" t="s">
        <v>150</v>
      </c>
      <c r="D35" s="15"/>
      <c r="E35" s="15"/>
      <c r="F35" s="15"/>
      <c r="G35" s="15"/>
      <c r="H35" s="15"/>
      <c r="I35" s="10">
        <v>9.4499999999999993</v>
      </c>
      <c r="J35" s="3" t="s">
        <v>36</v>
      </c>
      <c r="K35" s="13">
        <v>0</v>
      </c>
      <c r="L35" s="11">
        <f>ROUND(I35*K35,2)</f>
        <v>0</v>
      </c>
      <c r="M35" t="s">
        <v>396</v>
      </c>
    </row>
    <row r="36" spans="1:13" x14ac:dyDescent="0.3">
      <c r="A36" s="35"/>
      <c r="B36" s="17"/>
      <c r="C36" s="33" t="s">
        <v>397</v>
      </c>
      <c r="D36" s="34"/>
      <c r="E36" s="34"/>
      <c r="F36" s="34"/>
      <c r="G36" s="34"/>
      <c r="H36" s="34"/>
      <c r="I36" s="12">
        <v>9.4499999999999993</v>
      </c>
      <c r="K36" s="35"/>
      <c r="L36" s="17"/>
    </row>
    <row r="37" spans="1:13" x14ac:dyDescent="0.3">
      <c r="A37" s="6">
        <v>15</v>
      </c>
      <c r="B37" s="9" t="s">
        <v>281</v>
      </c>
      <c r="C37" s="14" t="s">
        <v>282</v>
      </c>
      <c r="D37" s="15"/>
      <c r="E37" s="15"/>
      <c r="F37" s="15"/>
      <c r="G37" s="15"/>
      <c r="H37" s="15"/>
      <c r="I37" s="10">
        <v>6</v>
      </c>
      <c r="J37" s="3" t="s">
        <v>36</v>
      </c>
      <c r="K37" s="13">
        <v>0</v>
      </c>
      <c r="L37" s="11">
        <f>ROUND(I37*K37,2)</f>
        <v>0</v>
      </c>
      <c r="M37" t="s">
        <v>398</v>
      </c>
    </row>
    <row r="38" spans="1:13" x14ac:dyDescent="0.3">
      <c r="A38" s="35"/>
      <c r="B38" s="17"/>
      <c r="C38" s="33" t="s">
        <v>399</v>
      </c>
      <c r="D38" s="34"/>
      <c r="E38" s="34"/>
      <c r="F38" s="34"/>
      <c r="G38" s="34"/>
      <c r="H38" s="34"/>
      <c r="I38" s="12">
        <v>6</v>
      </c>
      <c r="K38" s="35"/>
      <c r="L38" s="17"/>
    </row>
    <row r="39" spans="1:13" x14ac:dyDescent="0.3">
      <c r="A39" s="6">
        <v>16</v>
      </c>
      <c r="B39" s="9" t="s">
        <v>285</v>
      </c>
      <c r="C39" s="14" t="s">
        <v>286</v>
      </c>
      <c r="D39" s="15"/>
      <c r="E39" s="15"/>
      <c r="F39" s="15"/>
      <c r="G39" s="15"/>
      <c r="H39" s="15"/>
      <c r="I39" s="10">
        <v>34.65</v>
      </c>
      <c r="J39" s="3" t="s">
        <v>36</v>
      </c>
      <c r="K39" s="13">
        <v>0</v>
      </c>
      <c r="L39" s="11">
        <f>ROUND(I39*K39,2)</f>
        <v>0</v>
      </c>
      <c r="M39" t="s">
        <v>400</v>
      </c>
    </row>
    <row r="40" spans="1:13" x14ac:dyDescent="0.3">
      <c r="A40" s="35"/>
      <c r="B40" s="17"/>
      <c r="C40" s="33" t="s">
        <v>401</v>
      </c>
      <c r="D40" s="34"/>
      <c r="E40" s="34"/>
      <c r="F40" s="34"/>
      <c r="G40" s="34"/>
      <c r="H40" s="34"/>
      <c r="I40" s="12">
        <v>34.65</v>
      </c>
      <c r="K40" s="35"/>
      <c r="L40" s="17"/>
    </row>
    <row r="41" spans="1:13" x14ac:dyDescent="0.3">
      <c r="A41" s="6">
        <v>17</v>
      </c>
      <c r="B41" s="9" t="s">
        <v>293</v>
      </c>
      <c r="C41" s="14" t="s">
        <v>402</v>
      </c>
      <c r="D41" s="15"/>
      <c r="E41" s="15"/>
      <c r="F41" s="15"/>
      <c r="G41" s="15"/>
      <c r="H41" s="15"/>
      <c r="I41" s="10">
        <v>54.6</v>
      </c>
      <c r="J41" s="3" t="s">
        <v>63</v>
      </c>
      <c r="K41" s="13">
        <v>0</v>
      </c>
      <c r="L41" s="11">
        <f>ROUND(I41*K41,2)</f>
        <v>0</v>
      </c>
      <c r="M41" t="s">
        <v>403</v>
      </c>
    </row>
    <row r="42" spans="1:13" x14ac:dyDescent="0.3">
      <c r="A42" s="35"/>
      <c r="B42" s="17"/>
      <c r="C42" s="33" t="s">
        <v>404</v>
      </c>
      <c r="D42" s="34"/>
      <c r="E42" s="34"/>
      <c r="F42" s="34"/>
      <c r="G42" s="34"/>
      <c r="H42" s="34"/>
      <c r="I42" s="12">
        <v>54.6</v>
      </c>
      <c r="K42" s="35"/>
      <c r="L42" s="17"/>
    </row>
    <row r="43" spans="1:13" x14ac:dyDescent="0.3">
      <c r="A43" s="6">
        <v>18</v>
      </c>
      <c r="B43" s="9" t="s">
        <v>301</v>
      </c>
      <c r="C43" s="14" t="s">
        <v>302</v>
      </c>
      <c r="D43" s="15"/>
      <c r="E43" s="15"/>
      <c r="F43" s="15"/>
      <c r="G43" s="15"/>
      <c r="H43" s="15"/>
      <c r="I43" s="10">
        <v>52</v>
      </c>
      <c r="J43" s="3" t="s">
        <v>63</v>
      </c>
      <c r="K43" s="13">
        <v>0</v>
      </c>
      <c r="L43" s="11">
        <f>ROUND(I43*K43,2)</f>
        <v>0</v>
      </c>
      <c r="M43" t="s">
        <v>405</v>
      </c>
    </row>
    <row r="44" spans="1:13" x14ac:dyDescent="0.3">
      <c r="A44" s="35"/>
      <c r="B44" s="17"/>
      <c r="C44" s="33" t="s">
        <v>406</v>
      </c>
      <c r="D44" s="34"/>
      <c r="E44" s="34"/>
      <c r="F44" s="34"/>
      <c r="G44" s="34"/>
      <c r="H44" s="34"/>
      <c r="I44" s="12">
        <v>52</v>
      </c>
      <c r="K44" s="35"/>
      <c r="L44" s="17"/>
    </row>
    <row r="45" spans="1:13" x14ac:dyDescent="0.3">
      <c r="A45" s="6">
        <v>19</v>
      </c>
      <c r="B45" s="9" t="s">
        <v>184</v>
      </c>
      <c r="C45" s="14" t="s">
        <v>185</v>
      </c>
      <c r="D45" s="15"/>
      <c r="E45" s="15"/>
      <c r="F45" s="15"/>
      <c r="G45" s="15"/>
      <c r="H45" s="15"/>
      <c r="I45" s="10">
        <v>48</v>
      </c>
      <c r="J45" s="3" t="s">
        <v>76</v>
      </c>
      <c r="K45" s="13">
        <v>0</v>
      </c>
      <c r="L45" s="11">
        <f>ROUND(I45*K45,2)</f>
        <v>0</v>
      </c>
      <c r="M45" t="s">
        <v>407</v>
      </c>
    </row>
    <row r="46" spans="1:13" x14ac:dyDescent="0.3">
      <c r="A46" s="35"/>
      <c r="B46" s="17"/>
      <c r="C46" s="33">
        <v>48</v>
      </c>
      <c r="D46" s="34"/>
      <c r="E46" s="34"/>
      <c r="F46" s="34"/>
      <c r="G46" s="34"/>
      <c r="H46" s="34"/>
      <c r="I46" s="12">
        <v>48</v>
      </c>
      <c r="K46" s="35"/>
      <c r="L46" s="17"/>
    </row>
    <row r="47" spans="1:13" x14ac:dyDescent="0.3">
      <c r="A47" s="6">
        <v>20</v>
      </c>
      <c r="B47" s="9" t="s">
        <v>187</v>
      </c>
      <c r="C47" s="14" t="s">
        <v>188</v>
      </c>
      <c r="D47" s="15"/>
      <c r="E47" s="15"/>
      <c r="F47" s="15"/>
      <c r="G47" s="15"/>
      <c r="H47" s="15"/>
      <c r="I47" s="10">
        <v>2.64</v>
      </c>
      <c r="J47" s="3" t="s">
        <v>82</v>
      </c>
      <c r="K47" s="13">
        <v>0</v>
      </c>
      <c r="L47" s="11">
        <f>ROUND(I47*K47,2)</f>
        <v>0</v>
      </c>
      <c r="M47" t="s">
        <v>408</v>
      </c>
    </row>
    <row r="48" spans="1:13" x14ac:dyDescent="0.3">
      <c r="A48" s="35"/>
      <c r="B48" s="17"/>
      <c r="C48" s="33" t="s">
        <v>409</v>
      </c>
      <c r="D48" s="34"/>
      <c r="E48" s="34"/>
      <c r="F48" s="34"/>
      <c r="G48" s="34"/>
      <c r="H48" s="34"/>
      <c r="I48" s="12">
        <v>2.64</v>
      </c>
      <c r="K48" s="35"/>
      <c r="L48" s="17"/>
    </row>
    <row r="49" spans="1:13" x14ac:dyDescent="0.3">
      <c r="A49" s="6">
        <v>21</v>
      </c>
      <c r="B49" s="9" t="s">
        <v>202</v>
      </c>
      <c r="C49" s="14" t="s">
        <v>203</v>
      </c>
      <c r="D49" s="15"/>
      <c r="E49" s="15"/>
      <c r="F49" s="15"/>
      <c r="G49" s="15"/>
      <c r="H49" s="15"/>
      <c r="I49" s="10">
        <v>2</v>
      </c>
      <c r="J49" s="3" t="s">
        <v>98</v>
      </c>
      <c r="K49" s="13">
        <v>0</v>
      </c>
      <c r="L49" s="11">
        <f>ROUND(I49*K49,2)</f>
        <v>0</v>
      </c>
      <c r="M49" t="s">
        <v>410</v>
      </c>
    </row>
    <row r="50" spans="1:13" x14ac:dyDescent="0.3">
      <c r="A50" s="35"/>
      <c r="B50" s="17"/>
      <c r="C50" s="33" t="s">
        <v>366</v>
      </c>
      <c r="D50" s="34"/>
      <c r="E50" s="34"/>
      <c r="F50" s="34"/>
      <c r="G50" s="34"/>
      <c r="H50" s="34"/>
      <c r="I50" s="12">
        <v>2</v>
      </c>
      <c r="K50" s="35"/>
      <c r="L50" s="17"/>
    </row>
    <row r="51" spans="1:13" x14ac:dyDescent="0.3">
      <c r="A51" s="6">
        <v>22</v>
      </c>
      <c r="B51" s="9" t="s">
        <v>210</v>
      </c>
      <c r="C51" s="14" t="s">
        <v>211</v>
      </c>
      <c r="D51" s="15"/>
      <c r="E51" s="15"/>
      <c r="F51" s="15"/>
      <c r="G51" s="15"/>
      <c r="H51" s="15"/>
      <c r="I51" s="10">
        <v>10</v>
      </c>
      <c r="J51" s="3" t="s">
        <v>98</v>
      </c>
      <c r="K51" s="13">
        <v>0</v>
      </c>
      <c r="L51" s="11">
        <f>ROUND(I51*K51,2)</f>
        <v>0</v>
      </c>
      <c r="M51" t="s">
        <v>411</v>
      </c>
    </row>
    <row r="52" spans="1:13" x14ac:dyDescent="0.3">
      <c r="A52" s="35"/>
      <c r="B52" s="17"/>
      <c r="C52" s="33" t="s">
        <v>412</v>
      </c>
      <c r="D52" s="34"/>
      <c r="E52" s="34"/>
      <c r="F52" s="34"/>
      <c r="G52" s="34"/>
      <c r="H52" s="34"/>
      <c r="I52" s="12">
        <v>10</v>
      </c>
      <c r="K52" s="35"/>
      <c r="L52" s="17"/>
    </row>
    <row r="53" spans="1:13" x14ac:dyDescent="0.3">
      <c r="A53" s="6">
        <v>23</v>
      </c>
      <c r="B53" s="9" t="s">
        <v>214</v>
      </c>
      <c r="C53" s="14" t="s">
        <v>215</v>
      </c>
      <c r="D53" s="15"/>
      <c r="E53" s="15"/>
      <c r="F53" s="15"/>
      <c r="G53" s="15"/>
      <c r="H53" s="15"/>
      <c r="I53" s="10">
        <v>10</v>
      </c>
      <c r="J53" s="3" t="s">
        <v>98</v>
      </c>
      <c r="K53" s="13">
        <v>0</v>
      </c>
      <c r="L53" s="11">
        <f>ROUND(I53*K53,2)</f>
        <v>0</v>
      </c>
      <c r="M53" t="s">
        <v>413</v>
      </c>
    </row>
    <row r="54" spans="1:13" x14ac:dyDescent="0.3">
      <c r="A54" s="35"/>
      <c r="B54" s="17"/>
      <c r="C54" s="33">
        <v>10</v>
      </c>
      <c r="D54" s="34"/>
      <c r="E54" s="34"/>
      <c r="F54" s="34"/>
      <c r="G54" s="34"/>
      <c r="H54" s="34"/>
      <c r="I54" s="12">
        <v>10</v>
      </c>
      <c r="K54" s="35"/>
      <c r="L54" s="17"/>
    </row>
    <row r="55" spans="1:13" x14ac:dyDescent="0.3">
      <c r="A55" s="6">
        <v>24</v>
      </c>
      <c r="B55" s="9" t="s">
        <v>222</v>
      </c>
      <c r="C55" s="14" t="s">
        <v>223</v>
      </c>
      <c r="D55" s="15"/>
      <c r="E55" s="15"/>
      <c r="F55" s="15"/>
      <c r="G55" s="15"/>
      <c r="H55" s="15"/>
      <c r="I55" s="10">
        <v>56.884999999999998</v>
      </c>
      <c r="J55" s="3" t="s">
        <v>98</v>
      </c>
      <c r="K55" s="13">
        <v>0</v>
      </c>
      <c r="L55" s="11">
        <f>ROUND(I55*K55,2)</f>
        <v>0</v>
      </c>
      <c r="M55" t="s">
        <v>414</v>
      </c>
    </row>
    <row r="56" spans="1:13" x14ac:dyDescent="0.3">
      <c r="A56" s="35"/>
      <c r="B56" s="17"/>
      <c r="C56" s="44">
        <v>56885</v>
      </c>
      <c r="D56" s="34"/>
      <c r="E56" s="34"/>
      <c r="F56" s="34"/>
      <c r="G56" s="34"/>
      <c r="H56" s="34"/>
      <c r="I56" s="12">
        <v>56.884999999999998</v>
      </c>
      <c r="K56" s="35"/>
      <c r="L56" s="17"/>
    </row>
    <row r="57" spans="1:13" x14ac:dyDescent="0.3">
      <c r="A57" s="36" t="s">
        <v>14</v>
      </c>
      <c r="B57" s="37"/>
      <c r="C57" s="5"/>
      <c r="D57" s="41"/>
      <c r="E57" s="42"/>
      <c r="F57" s="41"/>
      <c r="G57" s="42"/>
      <c r="H57" s="38" t="s">
        <v>59</v>
      </c>
      <c r="I57" s="39"/>
      <c r="J57" s="39"/>
      <c r="K57" s="40">
        <f>L9+L11+L13+L15+L17+L19+L21+L23+L25+L27+L29+L31+L33+L35+L37+L39+L41+L43+L45+L47+L49+L51+L53+L55</f>
        <v>0</v>
      </c>
      <c r="L57" s="39"/>
    </row>
    <row r="58" spans="1:13" x14ac:dyDescent="0.3">
      <c r="A58" s="35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</row>
  </sheetData>
  <sheetProtection algorithmName="SHA-512" hashValue="LGhynxnBxIr3FnfbgWb3vKY2RugMNagMS3xMMcsKoRGx1u170AOjJdHpt4AniiFFidIzUfWRcrrjTl/IVQfcLw==" saltValue="vdHhvUdp2ks10CvPq2XMiQ==" spinCount="100000" sheet="1" objects="1" scenarios="1"/>
  <mergeCells count="111">
    <mergeCell ref="A58:L58"/>
    <mergeCell ref="C55:H55"/>
    <mergeCell ref="C56:H56"/>
    <mergeCell ref="A56:B56"/>
    <mergeCell ref="K56:L56"/>
    <mergeCell ref="A57:B57"/>
    <mergeCell ref="H57:J57"/>
    <mergeCell ref="K57:L57"/>
    <mergeCell ref="D57:E57"/>
    <mergeCell ref="F57:G57"/>
    <mergeCell ref="C51:H51"/>
    <mergeCell ref="C52:H52"/>
    <mergeCell ref="A52:B52"/>
    <mergeCell ref="K52:L52"/>
    <mergeCell ref="C53:H53"/>
    <mergeCell ref="C54:H54"/>
    <mergeCell ref="A54:B54"/>
    <mergeCell ref="K54:L54"/>
    <mergeCell ref="C47:H47"/>
    <mergeCell ref="C48:H48"/>
    <mergeCell ref="A48:B48"/>
    <mergeCell ref="K48:L48"/>
    <mergeCell ref="C49:H49"/>
    <mergeCell ref="C50:H50"/>
    <mergeCell ref="A50:B50"/>
    <mergeCell ref="K50:L50"/>
    <mergeCell ref="C43:H43"/>
    <mergeCell ref="C44:H44"/>
    <mergeCell ref="A44:B44"/>
    <mergeCell ref="K44:L44"/>
    <mergeCell ref="C45:H45"/>
    <mergeCell ref="C46:H46"/>
    <mergeCell ref="A46:B46"/>
    <mergeCell ref="K46:L46"/>
    <mergeCell ref="C39:H39"/>
    <mergeCell ref="C40:H40"/>
    <mergeCell ref="A40:B40"/>
    <mergeCell ref="K40:L40"/>
    <mergeCell ref="C41:H41"/>
    <mergeCell ref="C42:H42"/>
    <mergeCell ref="A42:B42"/>
    <mergeCell ref="K42:L42"/>
    <mergeCell ref="C35:H35"/>
    <mergeCell ref="C36:H36"/>
    <mergeCell ref="A36:B36"/>
    <mergeCell ref="K36:L36"/>
    <mergeCell ref="C37:H37"/>
    <mergeCell ref="C38:H38"/>
    <mergeCell ref="A38:B38"/>
    <mergeCell ref="K38:L38"/>
    <mergeCell ref="C31:H31"/>
    <mergeCell ref="C32:H32"/>
    <mergeCell ref="A32:B32"/>
    <mergeCell ref="K32:L32"/>
    <mergeCell ref="C33:H33"/>
    <mergeCell ref="C34:H34"/>
    <mergeCell ref="A34:B34"/>
    <mergeCell ref="K34:L34"/>
    <mergeCell ref="C27:H27"/>
    <mergeCell ref="C28:H28"/>
    <mergeCell ref="A28:B28"/>
    <mergeCell ref="K28:L28"/>
    <mergeCell ref="C29:H29"/>
    <mergeCell ref="C30:H30"/>
    <mergeCell ref="A30:B30"/>
    <mergeCell ref="K30:L30"/>
    <mergeCell ref="C23:H23"/>
    <mergeCell ref="C24:H24"/>
    <mergeCell ref="A24:B24"/>
    <mergeCell ref="K24:L24"/>
    <mergeCell ref="C25:H25"/>
    <mergeCell ref="C26:H26"/>
    <mergeCell ref="A26:B26"/>
    <mergeCell ref="K26:L26"/>
    <mergeCell ref="C19:H19"/>
    <mergeCell ref="C20:H20"/>
    <mergeCell ref="A20:B20"/>
    <mergeCell ref="K20:L20"/>
    <mergeCell ref="C21:H21"/>
    <mergeCell ref="C22:H22"/>
    <mergeCell ref="A22:B22"/>
    <mergeCell ref="K22:L22"/>
    <mergeCell ref="C15:H15"/>
    <mergeCell ref="C16:H16"/>
    <mergeCell ref="A16:B16"/>
    <mergeCell ref="K16:L16"/>
    <mergeCell ref="C17:H17"/>
    <mergeCell ref="C18:H18"/>
    <mergeCell ref="A18:B18"/>
    <mergeCell ref="K18:L18"/>
    <mergeCell ref="C13:H13"/>
    <mergeCell ref="C14:H14"/>
    <mergeCell ref="A14:B14"/>
    <mergeCell ref="K14:L14"/>
    <mergeCell ref="A3:L4"/>
    <mergeCell ref="A7:L7"/>
    <mergeCell ref="A8:B8"/>
    <mergeCell ref="C8:H8"/>
    <mergeCell ref="C9:H9"/>
    <mergeCell ref="C10:H10"/>
    <mergeCell ref="A10:B10"/>
    <mergeCell ref="K10:L10"/>
    <mergeCell ref="A1:C1"/>
    <mergeCell ref="E1:H2"/>
    <mergeCell ref="K1:L1"/>
    <mergeCell ref="K2:L2"/>
    <mergeCell ref="C5:G5"/>
    <mergeCell ref="C11:H11"/>
    <mergeCell ref="C12:H12"/>
    <mergeCell ref="A12:B12"/>
    <mergeCell ref="K12:L12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3"/>
  <sheetViews>
    <sheetView workbookViewId="0">
      <selection activeCell="I33" sqref="I33"/>
    </sheetView>
  </sheetViews>
  <sheetFormatPr defaultRowHeight="14.4" x14ac:dyDescent="0.3"/>
  <cols>
    <col min="1" max="1" width="5.6640625" style="1" customWidth="1"/>
    <col min="2" max="2" width="8.88671875" style="1"/>
    <col min="3" max="4" width="9.77734375" style="1" customWidth="1"/>
    <col min="5" max="8" width="8.88671875" style="1"/>
    <col min="9" max="9" width="11.77734375" style="1" customWidth="1"/>
    <col min="10" max="10" width="6.33203125" style="1" customWidth="1"/>
    <col min="11" max="11" width="12.77734375" style="1" customWidth="1"/>
    <col min="12" max="12" width="13.77734375" style="1" customWidth="1"/>
    <col min="13" max="13" width="16.77734375" hidden="1" customWidth="1"/>
  </cols>
  <sheetData>
    <row r="1" spans="1:13" ht="15" thickBot="1" x14ac:dyDescent="0.35">
      <c r="A1" s="16" t="s">
        <v>0</v>
      </c>
      <c r="B1" s="17"/>
      <c r="C1" s="17"/>
      <c r="E1" s="18" t="s">
        <v>1</v>
      </c>
      <c r="F1" s="19"/>
      <c r="G1" s="19"/>
      <c r="H1" s="19"/>
      <c r="J1" s="2" t="s">
        <v>3</v>
      </c>
      <c r="K1" s="20" t="s">
        <v>5</v>
      </c>
      <c r="L1" s="21"/>
    </row>
    <row r="2" spans="1:13" ht="15" thickBot="1" x14ac:dyDescent="0.35">
      <c r="A2" s="1" t="s">
        <v>2</v>
      </c>
      <c r="C2" s="4">
        <v>45519</v>
      </c>
      <c r="E2" s="19"/>
      <c r="F2" s="19"/>
      <c r="G2" s="19"/>
      <c r="H2" s="19"/>
      <c r="J2" s="2" t="s">
        <v>4</v>
      </c>
      <c r="K2" s="20"/>
      <c r="L2" s="21"/>
    </row>
    <row r="3" spans="1:13" x14ac:dyDescent="0.3">
      <c r="A3" s="23" t="s">
        <v>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3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3" x14ac:dyDescent="0.3">
      <c r="A5" s="1" t="s">
        <v>7</v>
      </c>
      <c r="C5" s="22" t="s">
        <v>0</v>
      </c>
      <c r="D5" s="22"/>
      <c r="E5" s="22"/>
      <c r="F5" s="22"/>
      <c r="G5" s="22"/>
    </row>
    <row r="6" spans="1:13" ht="15" thickBot="1" x14ac:dyDescent="0.35"/>
    <row r="7" spans="1:13" ht="15" thickBot="1" x14ac:dyDescent="0.35">
      <c r="A7" s="25" t="s">
        <v>415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3" ht="15" thickBot="1" x14ac:dyDescent="0.35">
      <c r="A8" s="27" t="s">
        <v>9</v>
      </c>
      <c r="B8" s="28"/>
      <c r="C8" s="29" t="s">
        <v>10</v>
      </c>
      <c r="D8" s="30"/>
      <c r="E8" s="30"/>
      <c r="F8" s="30"/>
      <c r="G8" s="30"/>
      <c r="H8" s="30"/>
      <c r="I8" s="8" t="s">
        <v>11</v>
      </c>
      <c r="J8" s="7" t="s">
        <v>12</v>
      </c>
      <c r="K8" s="8" t="s">
        <v>13</v>
      </c>
      <c r="L8" s="8" t="s">
        <v>14</v>
      </c>
    </row>
    <row r="9" spans="1:13" x14ac:dyDescent="0.3">
      <c r="A9" s="6">
        <v>1</v>
      </c>
      <c r="B9" s="9" t="s">
        <v>80</v>
      </c>
      <c r="C9" s="31" t="s">
        <v>81</v>
      </c>
      <c r="D9" s="32"/>
      <c r="E9" s="32"/>
      <c r="F9" s="32"/>
      <c r="G9" s="32"/>
      <c r="H9" s="32"/>
      <c r="I9" s="10">
        <v>13.75</v>
      </c>
      <c r="J9" s="3" t="s">
        <v>82</v>
      </c>
      <c r="K9" s="13">
        <v>0</v>
      </c>
      <c r="L9" s="11">
        <f>ROUND(I9*K9,2)</f>
        <v>0</v>
      </c>
      <c r="M9" t="s">
        <v>416</v>
      </c>
    </row>
    <row r="10" spans="1:13" x14ac:dyDescent="0.3">
      <c r="A10" s="35"/>
      <c r="B10" s="17"/>
      <c r="C10" s="33" t="s">
        <v>417</v>
      </c>
      <c r="D10" s="34"/>
      <c r="E10" s="34"/>
      <c r="F10" s="34"/>
      <c r="G10" s="34"/>
      <c r="H10" s="34"/>
      <c r="I10" s="12">
        <v>13.75</v>
      </c>
      <c r="K10" s="35"/>
      <c r="L10" s="17"/>
    </row>
    <row r="11" spans="1:13" x14ac:dyDescent="0.3">
      <c r="A11" s="35"/>
      <c r="B11" s="17"/>
      <c r="C11" s="33" t="s">
        <v>418</v>
      </c>
      <c r="D11" s="34"/>
      <c r="E11" s="34"/>
      <c r="F11" s="34"/>
      <c r="G11" s="34"/>
      <c r="H11" s="34"/>
      <c r="I11" s="12">
        <v>0</v>
      </c>
      <c r="K11" s="35"/>
      <c r="L11" s="17"/>
    </row>
    <row r="12" spans="1:13" x14ac:dyDescent="0.3">
      <c r="A12" s="6">
        <v>2</v>
      </c>
      <c r="B12" s="9" t="s">
        <v>245</v>
      </c>
      <c r="C12" s="14" t="s">
        <v>246</v>
      </c>
      <c r="D12" s="15"/>
      <c r="E12" s="15"/>
      <c r="F12" s="15"/>
      <c r="G12" s="15"/>
      <c r="H12" s="15"/>
      <c r="I12" s="10">
        <v>6.6</v>
      </c>
      <c r="J12" s="3" t="s">
        <v>82</v>
      </c>
      <c r="K12" s="13">
        <v>0</v>
      </c>
      <c r="L12" s="11">
        <f>ROUND(I12*K12,2)</f>
        <v>0</v>
      </c>
      <c r="M12" t="s">
        <v>419</v>
      </c>
    </row>
    <row r="13" spans="1:13" x14ac:dyDescent="0.3">
      <c r="A13" s="35"/>
      <c r="B13" s="17"/>
      <c r="C13" s="33" t="s">
        <v>420</v>
      </c>
      <c r="D13" s="34"/>
      <c r="E13" s="34"/>
      <c r="F13" s="34"/>
      <c r="G13" s="34"/>
      <c r="H13" s="34"/>
      <c r="I13" s="12">
        <v>6.6</v>
      </c>
      <c r="K13" s="35"/>
      <c r="L13" s="17"/>
    </row>
    <row r="14" spans="1:13" x14ac:dyDescent="0.3">
      <c r="A14" s="6">
        <v>3</v>
      </c>
      <c r="B14" s="9" t="s">
        <v>92</v>
      </c>
      <c r="C14" s="14" t="s">
        <v>93</v>
      </c>
      <c r="D14" s="15"/>
      <c r="E14" s="15"/>
      <c r="F14" s="15"/>
      <c r="G14" s="15"/>
      <c r="H14" s="15"/>
      <c r="I14" s="10">
        <v>13.75</v>
      </c>
      <c r="J14" s="3" t="s">
        <v>82</v>
      </c>
      <c r="K14" s="13">
        <v>0</v>
      </c>
      <c r="L14" s="11">
        <f>ROUND(I14*K14,2)</f>
        <v>0</v>
      </c>
      <c r="M14" t="s">
        <v>421</v>
      </c>
    </row>
    <row r="15" spans="1:13" x14ac:dyDescent="0.3">
      <c r="A15" s="35"/>
      <c r="B15" s="17"/>
      <c r="C15" s="33" t="s">
        <v>422</v>
      </c>
      <c r="D15" s="34"/>
      <c r="E15" s="34"/>
      <c r="F15" s="34"/>
      <c r="G15" s="34"/>
      <c r="H15" s="34"/>
      <c r="I15" s="12">
        <v>13.75</v>
      </c>
      <c r="K15" s="35"/>
      <c r="L15" s="17"/>
    </row>
    <row r="16" spans="1:13" x14ac:dyDescent="0.3">
      <c r="A16" s="6">
        <v>4</v>
      </c>
      <c r="B16" s="9" t="s">
        <v>96</v>
      </c>
      <c r="C16" s="14" t="s">
        <v>97</v>
      </c>
      <c r="D16" s="15"/>
      <c r="E16" s="15"/>
      <c r="F16" s="15"/>
      <c r="G16" s="15"/>
      <c r="H16" s="15"/>
      <c r="I16" s="10">
        <v>26.125</v>
      </c>
      <c r="J16" s="3" t="s">
        <v>98</v>
      </c>
      <c r="K16" s="13">
        <v>0</v>
      </c>
      <c r="L16" s="11">
        <f>ROUND(I16*K16,2)</f>
        <v>0</v>
      </c>
      <c r="M16" t="s">
        <v>423</v>
      </c>
    </row>
    <row r="17" spans="1:13" x14ac:dyDescent="0.3">
      <c r="A17" s="35"/>
      <c r="B17" s="17"/>
      <c r="C17" s="33" t="s">
        <v>424</v>
      </c>
      <c r="D17" s="34"/>
      <c r="E17" s="34"/>
      <c r="F17" s="34"/>
      <c r="G17" s="34"/>
      <c r="H17" s="34"/>
      <c r="I17" s="12">
        <v>26.125</v>
      </c>
      <c r="K17" s="35"/>
      <c r="L17" s="17"/>
    </row>
    <row r="18" spans="1:13" x14ac:dyDescent="0.3">
      <c r="A18" s="35"/>
      <c r="B18" s="17"/>
      <c r="C18" s="33" t="s">
        <v>418</v>
      </c>
      <c r="D18" s="34"/>
      <c r="E18" s="34"/>
      <c r="F18" s="34"/>
      <c r="G18" s="34"/>
      <c r="H18" s="34"/>
      <c r="I18" s="12">
        <v>0</v>
      </c>
      <c r="K18" s="35"/>
      <c r="L18" s="17"/>
    </row>
    <row r="19" spans="1:13" x14ac:dyDescent="0.3">
      <c r="A19" s="6">
        <v>5</v>
      </c>
      <c r="B19" s="9" t="s">
        <v>255</v>
      </c>
      <c r="C19" s="14" t="s">
        <v>256</v>
      </c>
      <c r="D19" s="15"/>
      <c r="E19" s="15"/>
      <c r="F19" s="15"/>
      <c r="G19" s="15"/>
      <c r="H19" s="15"/>
      <c r="I19" s="10">
        <v>44</v>
      </c>
      <c r="J19" s="3" t="s">
        <v>63</v>
      </c>
      <c r="K19" s="13">
        <v>0</v>
      </c>
      <c r="L19" s="11">
        <f>ROUND(I19*K19,2)</f>
        <v>0</v>
      </c>
      <c r="M19" t="s">
        <v>425</v>
      </c>
    </row>
    <row r="20" spans="1:13" x14ac:dyDescent="0.3">
      <c r="A20" s="35"/>
      <c r="B20" s="17"/>
      <c r="C20" s="33" t="s">
        <v>426</v>
      </c>
      <c r="D20" s="34"/>
      <c r="E20" s="34"/>
      <c r="F20" s="34"/>
      <c r="G20" s="34"/>
      <c r="H20" s="34"/>
      <c r="I20" s="12">
        <v>44</v>
      </c>
      <c r="K20" s="35"/>
      <c r="L20" s="17"/>
    </row>
    <row r="21" spans="1:13" x14ac:dyDescent="0.3">
      <c r="A21" s="35"/>
      <c r="B21" s="17"/>
      <c r="C21" s="33" t="s">
        <v>418</v>
      </c>
      <c r="D21" s="34"/>
      <c r="E21" s="34"/>
      <c r="F21" s="34"/>
      <c r="G21" s="34"/>
      <c r="H21" s="34"/>
      <c r="I21" s="12">
        <v>0</v>
      </c>
      <c r="K21" s="35"/>
      <c r="L21" s="17"/>
    </row>
    <row r="22" spans="1:13" x14ac:dyDescent="0.3">
      <c r="A22" s="6">
        <v>6</v>
      </c>
      <c r="B22" s="9" t="s">
        <v>110</v>
      </c>
      <c r="C22" s="14" t="s">
        <v>111</v>
      </c>
      <c r="D22" s="15"/>
      <c r="E22" s="15"/>
      <c r="F22" s="15"/>
      <c r="G22" s="15"/>
      <c r="H22" s="15"/>
      <c r="I22" s="10">
        <v>22</v>
      </c>
      <c r="J22" s="3" t="s">
        <v>63</v>
      </c>
      <c r="K22" s="13">
        <v>0</v>
      </c>
      <c r="L22" s="11">
        <f>ROUND(I22*K22,2)</f>
        <v>0</v>
      </c>
      <c r="M22" t="s">
        <v>427</v>
      </c>
    </row>
    <row r="23" spans="1:13" x14ac:dyDescent="0.3">
      <c r="A23" s="35"/>
      <c r="B23" s="17"/>
      <c r="C23" s="33" t="s">
        <v>428</v>
      </c>
      <c r="D23" s="34"/>
      <c r="E23" s="34"/>
      <c r="F23" s="34"/>
      <c r="G23" s="34"/>
      <c r="H23" s="34"/>
      <c r="I23" s="12">
        <v>22</v>
      </c>
      <c r="K23" s="35"/>
      <c r="L23" s="17"/>
    </row>
    <row r="24" spans="1:13" x14ac:dyDescent="0.3">
      <c r="A24" s="6">
        <v>7</v>
      </c>
      <c r="B24" s="9" t="s">
        <v>429</v>
      </c>
      <c r="C24" s="14" t="s">
        <v>430</v>
      </c>
      <c r="D24" s="15"/>
      <c r="E24" s="15"/>
      <c r="F24" s="15"/>
      <c r="G24" s="15"/>
      <c r="H24" s="15"/>
      <c r="I24" s="10">
        <v>3</v>
      </c>
      <c r="J24" s="3" t="s">
        <v>36</v>
      </c>
      <c r="K24" s="13">
        <v>0</v>
      </c>
      <c r="L24" s="11">
        <f>ROUND(I24*K24,2)</f>
        <v>0</v>
      </c>
      <c r="M24" t="s">
        <v>431</v>
      </c>
    </row>
    <row r="25" spans="1:13" x14ac:dyDescent="0.3">
      <c r="A25" s="35"/>
      <c r="B25" s="17"/>
      <c r="C25" s="33" t="s">
        <v>432</v>
      </c>
      <c r="D25" s="34"/>
      <c r="E25" s="34"/>
      <c r="F25" s="34"/>
      <c r="G25" s="34"/>
      <c r="H25" s="34"/>
      <c r="I25" s="12">
        <v>21.6</v>
      </c>
      <c r="K25" s="35"/>
      <c r="L25" s="17"/>
    </row>
    <row r="26" spans="1:13" x14ac:dyDescent="0.3">
      <c r="A26" s="6">
        <v>8</v>
      </c>
      <c r="B26" s="9" t="s">
        <v>433</v>
      </c>
      <c r="C26" s="14" t="s">
        <v>434</v>
      </c>
      <c r="D26" s="15"/>
      <c r="E26" s="15"/>
      <c r="F26" s="15"/>
      <c r="G26" s="15"/>
      <c r="H26" s="15"/>
      <c r="I26" s="10">
        <v>22</v>
      </c>
      <c r="J26" s="3" t="s">
        <v>63</v>
      </c>
      <c r="K26" s="13">
        <v>0</v>
      </c>
      <c r="L26" s="11">
        <f>ROUND(I26*K26,2)</f>
        <v>0</v>
      </c>
      <c r="M26" t="s">
        <v>435</v>
      </c>
    </row>
    <row r="27" spans="1:13" x14ac:dyDescent="0.3">
      <c r="A27" s="35"/>
      <c r="B27" s="17"/>
      <c r="C27" s="33" t="s">
        <v>436</v>
      </c>
      <c r="D27" s="34"/>
      <c r="E27" s="34"/>
      <c r="F27" s="34"/>
      <c r="G27" s="34"/>
      <c r="H27" s="34"/>
      <c r="I27" s="12">
        <v>22</v>
      </c>
      <c r="K27" s="35"/>
      <c r="L27" s="17"/>
    </row>
    <row r="28" spans="1:13" x14ac:dyDescent="0.3">
      <c r="A28" s="6">
        <v>9</v>
      </c>
      <c r="B28" s="9" t="s">
        <v>437</v>
      </c>
      <c r="C28" s="14" t="s">
        <v>438</v>
      </c>
      <c r="D28" s="15"/>
      <c r="E28" s="15"/>
      <c r="F28" s="15"/>
      <c r="G28" s="15"/>
      <c r="H28" s="15"/>
      <c r="I28" s="10">
        <v>20</v>
      </c>
      <c r="J28" s="3" t="s">
        <v>76</v>
      </c>
      <c r="K28" s="13">
        <v>0</v>
      </c>
      <c r="L28" s="11">
        <f>ROUND(I28*K28,2)</f>
        <v>0</v>
      </c>
      <c r="M28" t="s">
        <v>439</v>
      </c>
    </row>
    <row r="29" spans="1:13" x14ac:dyDescent="0.3">
      <c r="A29" s="35"/>
      <c r="B29" s="17"/>
      <c r="C29" s="33" t="s">
        <v>440</v>
      </c>
      <c r="D29" s="34"/>
      <c r="E29" s="34"/>
      <c r="F29" s="34"/>
      <c r="G29" s="34"/>
      <c r="H29" s="34"/>
      <c r="I29" s="12">
        <v>20</v>
      </c>
      <c r="K29" s="35"/>
      <c r="L29" s="17"/>
    </row>
    <row r="30" spans="1:13" x14ac:dyDescent="0.3">
      <c r="A30" s="6">
        <v>10</v>
      </c>
      <c r="B30" s="9" t="s">
        <v>273</v>
      </c>
      <c r="C30" s="14" t="s">
        <v>274</v>
      </c>
      <c r="D30" s="15"/>
      <c r="E30" s="15"/>
      <c r="F30" s="15"/>
      <c r="G30" s="15"/>
      <c r="H30" s="15"/>
      <c r="I30" s="10">
        <v>22</v>
      </c>
      <c r="J30" s="3" t="s">
        <v>63</v>
      </c>
      <c r="K30" s="13">
        <v>0</v>
      </c>
      <c r="L30" s="11">
        <f>ROUND(I30*K30,2)</f>
        <v>0</v>
      </c>
      <c r="M30" t="s">
        <v>441</v>
      </c>
    </row>
    <row r="31" spans="1:13" x14ac:dyDescent="0.3">
      <c r="A31" s="35"/>
      <c r="B31" s="17"/>
      <c r="C31" s="33" t="s">
        <v>428</v>
      </c>
      <c r="D31" s="34"/>
      <c r="E31" s="34"/>
      <c r="F31" s="34"/>
      <c r="G31" s="34"/>
      <c r="H31" s="34"/>
      <c r="I31" s="12">
        <v>22</v>
      </c>
      <c r="K31" s="35"/>
      <c r="L31" s="17"/>
    </row>
    <row r="32" spans="1:13" x14ac:dyDescent="0.3">
      <c r="A32" s="6">
        <v>11</v>
      </c>
      <c r="B32" s="9" t="s">
        <v>442</v>
      </c>
      <c r="C32" s="14" t="s">
        <v>443</v>
      </c>
      <c r="D32" s="15"/>
      <c r="E32" s="15"/>
      <c r="F32" s="15"/>
      <c r="G32" s="15"/>
      <c r="H32" s="15"/>
      <c r="I32" s="10">
        <v>3</v>
      </c>
      <c r="J32" s="3" t="s">
        <v>444</v>
      </c>
      <c r="K32" s="13">
        <v>0</v>
      </c>
      <c r="L32" s="11">
        <f>ROUND(I32*K32,2)</f>
        <v>0</v>
      </c>
      <c r="M32" t="s">
        <v>445</v>
      </c>
    </row>
    <row r="33" spans="1:13" x14ac:dyDescent="0.3">
      <c r="A33" s="35"/>
      <c r="B33" s="17"/>
      <c r="C33" s="33" t="s">
        <v>446</v>
      </c>
      <c r="D33" s="34"/>
      <c r="E33" s="34"/>
      <c r="F33" s="34"/>
      <c r="G33" s="34"/>
      <c r="H33" s="34"/>
      <c r="I33" s="12">
        <v>36</v>
      </c>
      <c r="K33" s="35"/>
      <c r="L33" s="17"/>
    </row>
    <row r="34" spans="1:13" x14ac:dyDescent="0.3">
      <c r="A34" s="6">
        <v>12</v>
      </c>
      <c r="B34" s="9" t="s">
        <v>447</v>
      </c>
      <c r="C34" s="14" t="s">
        <v>448</v>
      </c>
      <c r="D34" s="15"/>
      <c r="E34" s="15"/>
      <c r="F34" s="15"/>
      <c r="G34" s="15"/>
      <c r="H34" s="15"/>
      <c r="I34" s="10">
        <v>20</v>
      </c>
      <c r="J34" s="3" t="s">
        <v>76</v>
      </c>
      <c r="K34" s="13">
        <v>0</v>
      </c>
      <c r="L34" s="11">
        <f>ROUND(I34*K34,2)</f>
        <v>0</v>
      </c>
      <c r="M34" t="s">
        <v>449</v>
      </c>
    </row>
    <row r="35" spans="1:13" x14ac:dyDescent="0.3">
      <c r="A35" s="35"/>
      <c r="B35" s="17"/>
      <c r="C35" s="33">
        <v>20</v>
      </c>
      <c r="D35" s="34"/>
      <c r="E35" s="34"/>
      <c r="F35" s="34"/>
      <c r="G35" s="34"/>
      <c r="H35" s="34"/>
      <c r="I35" s="12">
        <v>20</v>
      </c>
      <c r="K35" s="35"/>
      <c r="L35" s="17"/>
    </row>
    <row r="36" spans="1:13" x14ac:dyDescent="0.3">
      <c r="A36" s="6">
        <v>13</v>
      </c>
      <c r="B36" s="9" t="s">
        <v>187</v>
      </c>
      <c r="C36" s="14" t="s">
        <v>188</v>
      </c>
      <c r="D36" s="15"/>
      <c r="E36" s="15"/>
      <c r="F36" s="15"/>
      <c r="G36" s="15"/>
      <c r="H36" s="15"/>
      <c r="I36" s="10">
        <v>3.3</v>
      </c>
      <c r="J36" s="3" t="s">
        <v>82</v>
      </c>
      <c r="K36" s="13">
        <v>0</v>
      </c>
      <c r="L36" s="11">
        <f>ROUND(I36*K36,2)</f>
        <v>0</v>
      </c>
      <c r="M36" t="s">
        <v>450</v>
      </c>
    </row>
    <row r="37" spans="1:13" x14ac:dyDescent="0.3">
      <c r="A37" s="35"/>
      <c r="B37" s="17"/>
      <c r="C37" s="33" t="s">
        <v>451</v>
      </c>
      <c r="D37" s="34"/>
      <c r="E37" s="34"/>
      <c r="F37" s="34"/>
      <c r="G37" s="34"/>
      <c r="H37" s="34"/>
      <c r="I37" s="12">
        <v>1.5</v>
      </c>
      <c r="K37" s="35"/>
      <c r="L37" s="17"/>
    </row>
    <row r="38" spans="1:13" x14ac:dyDescent="0.3">
      <c r="A38" s="35"/>
      <c r="B38" s="17"/>
      <c r="C38" s="33" t="s">
        <v>452</v>
      </c>
      <c r="D38" s="34"/>
      <c r="E38" s="34"/>
      <c r="F38" s="34"/>
      <c r="G38" s="34"/>
      <c r="H38" s="34"/>
      <c r="I38" s="12">
        <v>1.8</v>
      </c>
      <c r="K38" s="35"/>
      <c r="L38" s="17"/>
    </row>
    <row r="39" spans="1:13" x14ac:dyDescent="0.3">
      <c r="A39" s="6">
        <v>14</v>
      </c>
      <c r="B39" s="9" t="s">
        <v>453</v>
      </c>
      <c r="C39" s="14" t="s">
        <v>454</v>
      </c>
      <c r="D39" s="15"/>
      <c r="E39" s="15"/>
      <c r="F39" s="15"/>
      <c r="G39" s="15"/>
      <c r="H39" s="15"/>
      <c r="I39" s="10">
        <v>6.6</v>
      </c>
      <c r="J39" s="3" t="s">
        <v>82</v>
      </c>
      <c r="K39" s="13">
        <v>0</v>
      </c>
      <c r="L39" s="11">
        <f>ROUND(I39*K39,2)</f>
        <v>0</v>
      </c>
      <c r="M39" t="s">
        <v>455</v>
      </c>
    </row>
    <row r="40" spans="1:13" x14ac:dyDescent="0.3">
      <c r="A40" s="35"/>
      <c r="B40" s="17"/>
      <c r="C40" s="33" t="s">
        <v>456</v>
      </c>
      <c r="D40" s="34"/>
      <c r="E40" s="34"/>
      <c r="F40" s="34"/>
      <c r="G40" s="34"/>
      <c r="H40" s="34"/>
      <c r="I40" s="12">
        <v>6.6</v>
      </c>
      <c r="K40" s="35"/>
      <c r="L40" s="17"/>
    </row>
    <row r="41" spans="1:13" x14ac:dyDescent="0.3">
      <c r="A41" s="6">
        <v>15</v>
      </c>
      <c r="B41" s="9" t="s">
        <v>457</v>
      </c>
      <c r="C41" s="14" t="s">
        <v>458</v>
      </c>
      <c r="D41" s="15"/>
      <c r="E41" s="15"/>
      <c r="F41" s="15"/>
      <c r="G41" s="15"/>
      <c r="H41" s="15"/>
      <c r="I41" s="10">
        <v>2</v>
      </c>
      <c r="J41" s="3" t="s">
        <v>82</v>
      </c>
      <c r="K41" s="13">
        <v>0</v>
      </c>
      <c r="L41" s="11">
        <f>ROUND(I41*K41,2)</f>
        <v>0</v>
      </c>
      <c r="M41" t="s">
        <v>459</v>
      </c>
    </row>
    <row r="42" spans="1:13" x14ac:dyDescent="0.3">
      <c r="A42" s="35"/>
      <c r="B42" s="17"/>
      <c r="C42" s="33" t="s">
        <v>460</v>
      </c>
      <c r="D42" s="34"/>
      <c r="E42" s="34"/>
      <c r="F42" s="34"/>
      <c r="G42" s="34"/>
      <c r="H42" s="34"/>
      <c r="I42" s="12">
        <v>2</v>
      </c>
      <c r="K42" s="35"/>
      <c r="L42" s="17"/>
    </row>
    <row r="43" spans="1:13" x14ac:dyDescent="0.3">
      <c r="A43" s="6">
        <v>16</v>
      </c>
      <c r="B43" s="9" t="s">
        <v>461</v>
      </c>
      <c r="C43" s="14" t="s">
        <v>462</v>
      </c>
      <c r="D43" s="15"/>
      <c r="E43" s="15"/>
      <c r="F43" s="15"/>
      <c r="G43" s="15"/>
      <c r="H43" s="15"/>
      <c r="I43" s="10">
        <v>11</v>
      </c>
      <c r="J43" s="3" t="s">
        <v>76</v>
      </c>
      <c r="K43" s="13">
        <v>0</v>
      </c>
      <c r="L43" s="11">
        <f>ROUND(I43*K43,2)</f>
        <v>0</v>
      </c>
      <c r="M43" t="s">
        <v>463</v>
      </c>
    </row>
    <row r="44" spans="1:13" x14ac:dyDescent="0.3">
      <c r="A44" s="35"/>
      <c r="B44" s="17"/>
      <c r="C44" s="33" t="s">
        <v>464</v>
      </c>
      <c r="D44" s="34"/>
      <c r="E44" s="34"/>
      <c r="F44" s="34"/>
      <c r="G44" s="34"/>
      <c r="H44" s="34"/>
      <c r="I44" s="12">
        <v>11</v>
      </c>
      <c r="K44" s="35"/>
      <c r="L44" s="17"/>
    </row>
    <row r="45" spans="1:13" x14ac:dyDescent="0.3">
      <c r="A45" s="6">
        <v>17</v>
      </c>
      <c r="B45" s="9" t="s">
        <v>202</v>
      </c>
      <c r="C45" s="14" t="s">
        <v>203</v>
      </c>
      <c r="D45" s="15"/>
      <c r="E45" s="15"/>
      <c r="F45" s="15"/>
      <c r="G45" s="15"/>
      <c r="H45" s="15"/>
      <c r="I45" s="10">
        <v>20.64</v>
      </c>
      <c r="J45" s="3" t="s">
        <v>98</v>
      </c>
      <c r="K45" s="13">
        <v>0</v>
      </c>
      <c r="L45" s="11">
        <f>ROUND(I45*K45,2)</f>
        <v>0</v>
      </c>
      <c r="M45" t="s">
        <v>465</v>
      </c>
    </row>
    <row r="46" spans="1:13" x14ac:dyDescent="0.3">
      <c r="A46" s="35"/>
      <c r="B46" s="17"/>
      <c r="C46" s="33" t="s">
        <v>466</v>
      </c>
      <c r="D46" s="34"/>
      <c r="E46" s="34"/>
      <c r="F46" s="34"/>
      <c r="G46" s="34"/>
      <c r="H46" s="34"/>
      <c r="I46" s="12">
        <v>15.84</v>
      </c>
      <c r="K46" s="35"/>
      <c r="L46" s="17"/>
    </row>
    <row r="47" spans="1:13" x14ac:dyDescent="0.3">
      <c r="A47" s="35"/>
      <c r="B47" s="17"/>
      <c r="C47" s="33" t="s">
        <v>467</v>
      </c>
      <c r="D47" s="34"/>
      <c r="E47" s="34"/>
      <c r="F47" s="34"/>
      <c r="G47" s="34"/>
      <c r="H47" s="34"/>
      <c r="I47" s="12">
        <v>4.8</v>
      </c>
      <c r="K47" s="35"/>
      <c r="L47" s="17"/>
    </row>
    <row r="48" spans="1:13" x14ac:dyDescent="0.3">
      <c r="A48" s="6">
        <v>18</v>
      </c>
      <c r="B48" s="9" t="s">
        <v>210</v>
      </c>
      <c r="C48" s="14" t="s">
        <v>211</v>
      </c>
      <c r="D48" s="15"/>
      <c r="E48" s="15"/>
      <c r="F48" s="15"/>
      <c r="G48" s="15"/>
      <c r="H48" s="15"/>
      <c r="I48" s="10">
        <v>103.2</v>
      </c>
      <c r="J48" s="3" t="s">
        <v>98</v>
      </c>
      <c r="K48" s="13">
        <v>0</v>
      </c>
      <c r="L48" s="11">
        <f>ROUND(I48*K48,2)</f>
        <v>0</v>
      </c>
      <c r="M48" t="s">
        <v>468</v>
      </c>
    </row>
    <row r="49" spans="1:13" x14ac:dyDescent="0.3">
      <c r="A49" s="35"/>
      <c r="B49" s="17"/>
      <c r="C49" s="33" t="s">
        <v>469</v>
      </c>
      <c r="D49" s="34"/>
      <c r="E49" s="34"/>
      <c r="F49" s="34"/>
      <c r="G49" s="34"/>
      <c r="H49" s="34"/>
      <c r="I49" s="12">
        <v>103.2</v>
      </c>
      <c r="K49" s="35"/>
      <c r="L49" s="17"/>
    </row>
    <row r="50" spans="1:13" x14ac:dyDescent="0.3">
      <c r="A50" s="6">
        <v>19</v>
      </c>
      <c r="B50" s="9" t="s">
        <v>214</v>
      </c>
      <c r="C50" s="14" t="s">
        <v>215</v>
      </c>
      <c r="D50" s="15"/>
      <c r="E50" s="15"/>
      <c r="F50" s="15"/>
      <c r="G50" s="15"/>
      <c r="H50" s="15"/>
      <c r="I50" s="10">
        <v>20.64</v>
      </c>
      <c r="J50" s="3" t="s">
        <v>98</v>
      </c>
      <c r="K50" s="13">
        <v>0</v>
      </c>
      <c r="L50" s="11">
        <f>ROUND(I50*K50,2)</f>
        <v>0</v>
      </c>
      <c r="M50" t="s">
        <v>470</v>
      </c>
    </row>
    <row r="51" spans="1:13" x14ac:dyDescent="0.3">
      <c r="A51" s="35"/>
      <c r="B51" s="17"/>
      <c r="C51" s="33" t="s">
        <v>471</v>
      </c>
      <c r="D51" s="34"/>
      <c r="E51" s="34"/>
      <c r="F51" s="34"/>
      <c r="G51" s="34"/>
      <c r="H51" s="34"/>
      <c r="I51" s="12">
        <v>20.64</v>
      </c>
      <c r="K51" s="35"/>
      <c r="L51" s="17"/>
    </row>
    <row r="52" spans="1:13" x14ac:dyDescent="0.3">
      <c r="A52" s="6">
        <v>20</v>
      </c>
      <c r="B52" s="9" t="s">
        <v>222</v>
      </c>
      <c r="C52" s="14" t="s">
        <v>223</v>
      </c>
      <c r="D52" s="15"/>
      <c r="E52" s="15"/>
      <c r="F52" s="15"/>
      <c r="G52" s="15"/>
      <c r="H52" s="15"/>
      <c r="I52" s="10">
        <v>26.19</v>
      </c>
      <c r="J52" s="3" t="s">
        <v>98</v>
      </c>
      <c r="K52" s="13">
        <v>0</v>
      </c>
      <c r="L52" s="11">
        <f>ROUND(I52*K52,2)</f>
        <v>0</v>
      </c>
      <c r="M52" t="s">
        <v>472</v>
      </c>
    </row>
    <row r="53" spans="1:13" x14ac:dyDescent="0.3">
      <c r="A53" s="35"/>
      <c r="B53" s="17"/>
      <c r="C53" s="33" t="s">
        <v>473</v>
      </c>
      <c r="D53" s="34"/>
      <c r="E53" s="34"/>
      <c r="F53" s="34"/>
      <c r="G53" s="34"/>
      <c r="H53" s="34"/>
      <c r="I53" s="12">
        <v>26.19</v>
      </c>
      <c r="K53" s="35"/>
      <c r="L53" s="17"/>
    </row>
    <row r="54" spans="1:13" x14ac:dyDescent="0.3">
      <c r="A54" s="36" t="s">
        <v>14</v>
      </c>
      <c r="B54" s="37"/>
      <c r="C54" s="5"/>
      <c r="D54" s="41"/>
      <c r="E54" s="42"/>
      <c r="F54" s="41"/>
      <c r="G54" s="42"/>
      <c r="H54" s="38" t="s">
        <v>59</v>
      </c>
      <c r="I54" s="39"/>
      <c r="J54" s="39"/>
      <c r="K54" s="40">
        <f>L9+L12+L14+L16+L19+L22+L24+L26+L28+L30+L32+L34+L36+L39+L41+L43+L45+L48+L50+L52</f>
        <v>0</v>
      </c>
      <c r="L54" s="39"/>
    </row>
    <row r="55" spans="1:13" x14ac:dyDescent="0.3">
      <c r="A55" s="35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</row>
    <row r="56" spans="1:13" x14ac:dyDescent="0.3">
      <c r="A56" s="45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x14ac:dyDescent="0.3">
      <c r="A57" s="47" t="s">
        <v>474</v>
      </c>
      <c r="B57" s="48"/>
      <c r="C57" s="48"/>
      <c r="D57" s="36" t="s">
        <v>475</v>
      </c>
      <c r="E57" s="37"/>
      <c r="F57" s="36" t="s">
        <v>476</v>
      </c>
      <c r="G57" s="37"/>
      <c r="H57" s="38" t="s">
        <v>59</v>
      </c>
      <c r="I57" s="39"/>
      <c r="J57" s="5"/>
      <c r="K57" s="40">
        <f>'SO 000'!K23+'SO 101'!K104+'SO 201'!K78+'SO 202'!K60+'SO 203'!K57+'SO 204'!K54</f>
        <v>0</v>
      </c>
      <c r="L57" s="39"/>
    </row>
    <row r="58" spans="1:13" x14ac:dyDescent="0.3">
      <c r="A58" s="49"/>
      <c r="B58" s="49"/>
      <c r="C58" s="49"/>
      <c r="D58" s="41"/>
      <c r="E58" s="42"/>
      <c r="F58" s="41"/>
      <c r="G58" s="42"/>
      <c r="H58" s="41"/>
      <c r="I58" s="42"/>
      <c r="J58" s="42"/>
      <c r="K58" s="42"/>
      <c r="L58" s="42"/>
    </row>
    <row r="59" spans="1:13" x14ac:dyDescent="0.3">
      <c r="A59" s="49"/>
      <c r="B59" s="49"/>
      <c r="C59" s="49"/>
      <c r="D59" s="52">
        <v>21</v>
      </c>
      <c r="E59" s="37"/>
      <c r="F59" s="52">
        <f>ROUNDUP(K57*0.21,2)</f>
        <v>0</v>
      </c>
      <c r="G59" s="37"/>
      <c r="H59" s="38" t="s">
        <v>477</v>
      </c>
      <c r="I59" s="39"/>
      <c r="J59" s="5"/>
      <c r="K59" s="40">
        <f>K57+F59+F58</f>
        <v>0</v>
      </c>
      <c r="L59" s="39"/>
    </row>
    <row r="60" spans="1:13" x14ac:dyDescent="0.3">
      <c r="A60" s="45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</row>
    <row r="61" spans="1:13" x14ac:dyDescent="0.3">
      <c r="A61" s="35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</row>
    <row r="62" spans="1:13" x14ac:dyDescent="0.3">
      <c r="A62" s="50" t="s">
        <v>478</v>
      </c>
      <c r="B62" s="51"/>
      <c r="C62" s="50" t="s">
        <v>479</v>
      </c>
      <c r="D62" s="51"/>
      <c r="E62" s="51"/>
      <c r="F62" s="35"/>
      <c r="G62" s="17"/>
      <c r="H62" s="17"/>
      <c r="I62" s="17"/>
      <c r="J62" s="17"/>
      <c r="K62" s="17"/>
      <c r="L62" s="17"/>
    </row>
    <row r="63" spans="1:13" x14ac:dyDescent="0.3">
      <c r="A63" s="50" t="s">
        <v>480</v>
      </c>
      <c r="B63" s="51"/>
      <c r="C63" s="50" t="s">
        <v>481</v>
      </c>
      <c r="D63" s="51"/>
      <c r="E63" s="51"/>
      <c r="F63" s="35"/>
      <c r="G63" s="17"/>
      <c r="H63" s="17"/>
      <c r="I63" s="17"/>
      <c r="J63" s="17"/>
      <c r="K63" s="17"/>
      <c r="L63" s="17"/>
    </row>
  </sheetData>
  <sheetProtection algorithmName="SHA-512" hashValue="Jbez/14jsy1MQiv1N63crLfeW+g9u9od5SyPq77JIkq+38b9Dos9pyK0sUrXada60vTSBCAE72tjJ9JCsDPo3A==" saltValue="XA7PweKS/QSrVVau8yHwuA==" spinCount="100000" sheet="1" objects="1" scenarios="1"/>
  <mergeCells count="131">
    <mergeCell ref="A60:L60"/>
    <mergeCell ref="A61:L61"/>
    <mergeCell ref="A62:B62"/>
    <mergeCell ref="C62:E62"/>
    <mergeCell ref="F62:L62"/>
    <mergeCell ref="A63:B63"/>
    <mergeCell ref="C63:E63"/>
    <mergeCell ref="F63:L63"/>
    <mergeCell ref="D58:E58"/>
    <mergeCell ref="F58:G58"/>
    <mergeCell ref="H59:I59"/>
    <mergeCell ref="K59:L59"/>
    <mergeCell ref="D59:E59"/>
    <mergeCell ref="F59:G59"/>
    <mergeCell ref="A56:L56"/>
    <mergeCell ref="A57:C59"/>
    <mergeCell ref="H57:I57"/>
    <mergeCell ref="K57:L57"/>
    <mergeCell ref="D57:E57"/>
    <mergeCell ref="F57:G57"/>
    <mergeCell ref="H58:L58"/>
    <mergeCell ref="A54:B54"/>
    <mergeCell ref="H54:J54"/>
    <mergeCell ref="K54:L54"/>
    <mergeCell ref="D54:E54"/>
    <mergeCell ref="F54:G54"/>
    <mergeCell ref="A55:L55"/>
    <mergeCell ref="C50:H50"/>
    <mergeCell ref="C51:H51"/>
    <mergeCell ref="A51:B51"/>
    <mergeCell ref="K51:L51"/>
    <mergeCell ref="C52:H52"/>
    <mergeCell ref="C53:H53"/>
    <mergeCell ref="A53:B53"/>
    <mergeCell ref="K53:L53"/>
    <mergeCell ref="C47:H47"/>
    <mergeCell ref="A47:B47"/>
    <mergeCell ref="K47:L47"/>
    <mergeCell ref="C48:H48"/>
    <mergeCell ref="C49:H49"/>
    <mergeCell ref="A49:B49"/>
    <mergeCell ref="K49:L49"/>
    <mergeCell ref="C43:H43"/>
    <mergeCell ref="C44:H44"/>
    <mergeCell ref="A44:B44"/>
    <mergeCell ref="K44:L44"/>
    <mergeCell ref="C45:H45"/>
    <mergeCell ref="C46:H46"/>
    <mergeCell ref="A46:B46"/>
    <mergeCell ref="K46:L46"/>
    <mergeCell ref="C39:H39"/>
    <mergeCell ref="C40:H40"/>
    <mergeCell ref="A40:B40"/>
    <mergeCell ref="K40:L40"/>
    <mergeCell ref="C41:H41"/>
    <mergeCell ref="C42:H42"/>
    <mergeCell ref="A42:B42"/>
    <mergeCell ref="K42:L42"/>
    <mergeCell ref="C36:H36"/>
    <mergeCell ref="C37:H37"/>
    <mergeCell ref="A37:B37"/>
    <mergeCell ref="K37:L37"/>
    <mergeCell ref="C38:H38"/>
    <mergeCell ref="A38:B38"/>
    <mergeCell ref="K38:L38"/>
    <mergeCell ref="C32:H32"/>
    <mergeCell ref="C33:H33"/>
    <mergeCell ref="A33:B33"/>
    <mergeCell ref="K33:L33"/>
    <mergeCell ref="C34:H34"/>
    <mergeCell ref="C35:H35"/>
    <mergeCell ref="A35:B35"/>
    <mergeCell ref="K35:L35"/>
    <mergeCell ref="C28:H28"/>
    <mergeCell ref="C29:H29"/>
    <mergeCell ref="A29:B29"/>
    <mergeCell ref="K29:L29"/>
    <mergeCell ref="C30:H30"/>
    <mergeCell ref="C31:H31"/>
    <mergeCell ref="A31:B31"/>
    <mergeCell ref="K31:L31"/>
    <mergeCell ref="C24:H24"/>
    <mergeCell ref="C25:H25"/>
    <mergeCell ref="A25:B25"/>
    <mergeCell ref="K25:L25"/>
    <mergeCell ref="C26:H26"/>
    <mergeCell ref="C27:H27"/>
    <mergeCell ref="A27:B27"/>
    <mergeCell ref="K27:L27"/>
    <mergeCell ref="C21:H21"/>
    <mergeCell ref="A21:B21"/>
    <mergeCell ref="K21:L21"/>
    <mergeCell ref="C22:H22"/>
    <mergeCell ref="C23:H23"/>
    <mergeCell ref="A23:B23"/>
    <mergeCell ref="K23:L23"/>
    <mergeCell ref="C18:H18"/>
    <mergeCell ref="A18:B18"/>
    <mergeCell ref="K18:L18"/>
    <mergeCell ref="C19:H19"/>
    <mergeCell ref="C20:H20"/>
    <mergeCell ref="A20:B20"/>
    <mergeCell ref="K20:L20"/>
    <mergeCell ref="C14:H14"/>
    <mergeCell ref="C15:H15"/>
    <mergeCell ref="A15:B15"/>
    <mergeCell ref="K15:L15"/>
    <mergeCell ref="C16:H16"/>
    <mergeCell ref="C17:H17"/>
    <mergeCell ref="A17:B17"/>
    <mergeCell ref="K17:L17"/>
    <mergeCell ref="C11:H11"/>
    <mergeCell ref="A11:B11"/>
    <mergeCell ref="K11:L11"/>
    <mergeCell ref="C12:H12"/>
    <mergeCell ref="C13:H13"/>
    <mergeCell ref="A13:B13"/>
    <mergeCell ref="K13:L13"/>
    <mergeCell ref="A3:L4"/>
    <mergeCell ref="A7:L7"/>
    <mergeCell ref="A8:B8"/>
    <mergeCell ref="C8:H8"/>
    <mergeCell ref="C9:H9"/>
    <mergeCell ref="C10:H10"/>
    <mergeCell ref="A10:B10"/>
    <mergeCell ref="K10:L10"/>
    <mergeCell ref="A1:C1"/>
    <mergeCell ref="E1:H2"/>
    <mergeCell ref="K1:L1"/>
    <mergeCell ref="K2:L2"/>
    <mergeCell ref="C5:G5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SO 000</vt:lpstr>
      <vt:lpstr>SO 101</vt:lpstr>
      <vt:lpstr>SO 201</vt:lpstr>
      <vt:lpstr>SO 202</vt:lpstr>
      <vt:lpstr>SO 203</vt:lpstr>
      <vt:lpstr>SO 204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Vláďa</dc:creator>
  <cp:lastModifiedBy>Škarda Daniel</cp:lastModifiedBy>
  <dcterms:created xsi:type="dcterms:W3CDTF">2024-08-15T04:31:34Z</dcterms:created>
  <dcterms:modified xsi:type="dcterms:W3CDTF">2025-01-16T14:25:22Z</dcterms:modified>
</cp:coreProperties>
</file>