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36616" yWindow="65416" windowWidth="29040" windowHeight="15720" activeTab="0"/>
  </bookViews>
  <sheets>
    <sheet name="SO 101" sheetId="4" r:id="rId1"/>
    <sheet name="SO 999" sheetId="5" r:id="rId2"/>
  </sheets>
  <definedNames/>
  <calcPr calcId="191029"/>
  <extLst/>
</workbook>
</file>

<file path=xl/sharedStrings.xml><?xml version="1.0" encoding="utf-8"?>
<sst xmlns="http://schemas.openxmlformats.org/spreadsheetml/2006/main" count="150" uniqueCount="118">
  <si>
    <t xml:space="preserve">                                        </t>
  </si>
  <si>
    <t xml:space="preserve">                                                  </t>
  </si>
  <si>
    <t xml:space="preserve">   SO 101  Komunikace   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</si>
  <si>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</si>
  <si>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</si>
  <si>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</si>
  <si>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</si>
  <si>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</si>
  <si>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</si>
  <si>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113154124</t>
  </si>
  <si>
    <t xml:space="preserve">Frézování živičného krytu tl 100 mm pruh š přes 0,5 do 1 m pl do 500 m2 bez překážek v trase        </t>
  </si>
  <si>
    <t xml:space="preserve">m2   </t>
  </si>
  <si>
    <t>_6P30YDL9K</t>
  </si>
  <si>
    <t xml:space="preserve">vytvoření zápichů v napojeních na ZÚ a KÚ                                                           </t>
  </si>
  <si>
    <t xml:space="preserve">5*10*2                                                                                              </t>
  </si>
  <si>
    <t xml:space="preserve">v případě nemožnosti frézování rozebrání bagrem                                                     </t>
  </si>
  <si>
    <t>162751117</t>
  </si>
  <si>
    <t>Vodorovné přemístění přes 9 000 do 10000 m výkopku/sypaniny z horniny třídy těžitelnosti I skupiny 1</t>
  </si>
  <si>
    <t xml:space="preserve">m3   </t>
  </si>
  <si>
    <t>_5V90SEIIB</t>
  </si>
  <si>
    <t xml:space="preserve">stržené krajnice 1617*0,5*2*0,1                                                                     </t>
  </si>
  <si>
    <t>167151101</t>
  </si>
  <si>
    <t xml:space="preserve">Nakládání výkopku z hornin třídy těžitelnosti I skupiny 1 až 3 do 100 m3                            </t>
  </si>
  <si>
    <t>_6TY18C2PA</t>
  </si>
  <si>
    <t xml:space="preserve">stržené krajnice 161,70                                                                             </t>
  </si>
  <si>
    <t xml:space="preserve">odebraná konstrukce na ZÚ a KÚ 100*0,1                                                              </t>
  </si>
  <si>
    <t>171201231</t>
  </si>
  <si>
    <t xml:space="preserve">Poplatek za uložení zeminy a kamení na recyklační skládce (skládkovné) kód odpadu 17 05 04          </t>
  </si>
  <si>
    <t xml:space="preserve">t    </t>
  </si>
  <si>
    <t>_6U60K63BG</t>
  </si>
  <si>
    <t xml:space="preserve">zemina z krajnic 161,7*1,8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</si>
  <si>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</si>
  <si>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</si>
  <si>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>_6HN0ZGJNC</t>
  </si>
  <si>
    <t xml:space="preserve">zemina z krajnic 161,7                                                                              </t>
  </si>
  <si>
    <t>5628895100</t>
  </si>
  <si>
    <t xml:space="preserve">SLOUPEK SMEROVY 1500MM                                                                              </t>
  </si>
  <si>
    <t xml:space="preserve">KUS  </t>
  </si>
  <si>
    <t>_6U60K9QFQ</t>
  </si>
  <si>
    <t xml:space="preserve">v místech napojení účelových komunikací 3*2                                                         </t>
  </si>
  <si>
    <t xml:space="preserve">červený sloupek Z11g                                                                                </t>
  </si>
  <si>
    <t>564930412</t>
  </si>
  <si>
    <t xml:space="preserve">Podklad z asfaltového recyklátu plochy do 100 m2 tl 100 mm                                          </t>
  </si>
  <si>
    <t>_6U60JY5RP</t>
  </si>
  <si>
    <t xml:space="preserve">zpevnění sjezdů vybouraným materiálem z napojení ZÚ a KÚ 100                                        </t>
  </si>
  <si>
    <t>565145121</t>
  </si>
  <si>
    <t xml:space="preserve">Asfaltový beton vrstva podkladní ACP 16 (obalované kamenivo OKS) tl 60 mm š přes 3 m                </t>
  </si>
  <si>
    <t>_6950T4AS5</t>
  </si>
  <si>
    <t xml:space="preserve">plocha silnice 8120*1,03                                                                            </t>
  </si>
  <si>
    <t>569821111</t>
  </si>
  <si>
    <t xml:space="preserve">Zpevnění krajnic štěrkodrtí tl 80 mm                                                                </t>
  </si>
  <si>
    <t>_6U60JVXR5</t>
  </si>
  <si>
    <t xml:space="preserve">nový dosyp krajnic 1617*0,3*3                                                                       </t>
  </si>
  <si>
    <t>572243111</t>
  </si>
  <si>
    <t xml:space="preserve">Provizorní vyspravení neupravených výtluků asfaltovým betonem ACO (AB)                              </t>
  </si>
  <si>
    <t>_6U60KCPP1</t>
  </si>
  <si>
    <t xml:space="preserve">výsprava stávajících výtluků s vyčištěním 10                                                        </t>
  </si>
  <si>
    <t>573231108</t>
  </si>
  <si>
    <t xml:space="preserve">Postřik živičný spojovací ze silniční emulze v množství 0,50 kg/m2                                  </t>
  </si>
  <si>
    <t>_6JL0ONSRK</t>
  </si>
  <si>
    <t xml:space="preserve">pod ložnou 8120*1,03                                                                                </t>
  </si>
  <si>
    <t xml:space="preserve">pod obrus 8085                                                                                      </t>
  </si>
  <si>
    <t>577134121</t>
  </si>
  <si>
    <t xml:space="preserve">Asfaltový beton vrstva obrusná ACO 11 (ABS) tř. I tl 40 mm š přes 3 m z nemodifikovaného asfaltu    </t>
  </si>
  <si>
    <t>_6950T436P</t>
  </si>
  <si>
    <t xml:space="preserve">obrusná vrstva 8120                                                                                 </t>
  </si>
  <si>
    <t>912211111</t>
  </si>
  <si>
    <t xml:space="preserve">Montáž směrového sloupku silničního plastového prosté uložení bez betonového základu                </t>
  </si>
  <si>
    <t xml:space="preserve">kus  </t>
  </si>
  <si>
    <t>_6U60K83FB</t>
  </si>
  <si>
    <t xml:space="preserve">sjezdy účelových komunikací 3*2                                                                     </t>
  </si>
  <si>
    <t>919121212</t>
  </si>
  <si>
    <t xml:space="preserve">Těsnění spár zálivkou za studena pro komůrky š 10 mm hl 20 mm bez těsnicího profilu                 </t>
  </si>
  <si>
    <t xml:space="preserve">m    </t>
  </si>
  <si>
    <t>_6950T4OTD</t>
  </si>
  <si>
    <t xml:space="preserve">napojení a pracovní spáry 8+5                                                                       </t>
  </si>
  <si>
    <t>919731122</t>
  </si>
  <si>
    <t xml:space="preserve">Zarovnání styčné plochy podkladu nebo krytu živičného tl do 100 mm                                  </t>
  </si>
  <si>
    <t>_6950T4V8R</t>
  </si>
  <si>
    <t xml:space="preserve">8+5                                                                                                 </t>
  </si>
  <si>
    <t>919735112</t>
  </si>
  <si>
    <t xml:space="preserve">Řezání stávajícího živičného krytu hl do 100 mm                                                     </t>
  </si>
  <si>
    <t>_6950T53WW</t>
  </si>
  <si>
    <t>938909311</t>
  </si>
  <si>
    <t xml:space="preserve">Čištění vozovek metením strojně podkladu nebo krytu betonového nebo živičného                       </t>
  </si>
  <si>
    <t>_6U60KBCM4</t>
  </si>
  <si>
    <t xml:space="preserve">zametení podkladu před pokládkou ACP 8120*1,03                                                      </t>
  </si>
  <si>
    <t>938909611</t>
  </si>
  <si>
    <t xml:space="preserve">Odstranění nánosu na krajnicích tl do 100 mm                                                        </t>
  </si>
  <si>
    <t>_6U60JUBMN</t>
  </si>
  <si>
    <t xml:space="preserve">1617*0,5*2                                                                                          </t>
  </si>
  <si>
    <t>997002511</t>
  </si>
  <si>
    <t xml:space="preserve">Vodorovné přemístění suti a vybouraných hmot bez naložení ale se složením a urovnáním do 1 km       </t>
  </si>
  <si>
    <t>_6P310QK6N</t>
  </si>
  <si>
    <t xml:space="preserve">přesun vybourané konstrukce na sjezdy                                                               </t>
  </si>
  <si>
    <t xml:space="preserve">100*0,1*2,2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</si>
  <si>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</si>
  <si>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</si>
  <si>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_5V90SEIIF</t>
  </si>
  <si>
    <t>Odbytová cena bez DPH:</t>
  </si>
  <si>
    <t xml:space="preserve">   SO 999  Všeobecné položky                                                                                   </t>
  </si>
  <si>
    <t>030001000</t>
  </si>
  <si>
    <t xml:space="preserve">Zařízení staveniště                                                                                 </t>
  </si>
  <si>
    <t xml:space="preserve">kpl  </t>
  </si>
  <si>
    <t>_6P3117CX8</t>
  </si>
  <si>
    <t>072103001</t>
  </si>
  <si>
    <t xml:space="preserve">Projednání DIO a zajištění DIR komunikace II.a III. třídy                                           </t>
  </si>
  <si>
    <t>_6HN11HCXK</t>
  </si>
  <si>
    <t>STAVBA CELKEM</t>
  </si>
  <si>
    <t>Sazba DPH</t>
  </si>
  <si>
    <t>DPH celkem</t>
  </si>
  <si>
    <t>Odbytová cena s DPH:</t>
  </si>
  <si>
    <t xml:space="preserve">                              </t>
  </si>
  <si>
    <t>VÝKAZ VÝMĚR</t>
  </si>
  <si>
    <t>Zhotovitel:</t>
  </si>
  <si>
    <t xml:space="preserve">Investor: </t>
  </si>
  <si>
    <t>Město Dačice</t>
  </si>
  <si>
    <t>Oprava komunikace mezi Pěčíny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</si>
</sst>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/>
    <xf numFmtId="0" fontId="6" fillId="0" borderId="0" xfId="0" applyFont="1" applyAlignment="1">
      <alignment horizontal="left"/>
    </xf>
    <xf numFmtId="4" fontId="7" fillId="0" borderId="0" xfId="0" applyNumberFormat="1" applyFont="1"/>
    <xf numFmtId="0" fontId="6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horizontal="left"/>
    </xf>
    <xf numFmtId="4" fontId="8" fillId="0" borderId="0" xfId="0" applyNumberFormat="1" applyFont="1"/>
    <xf numFmtId="164" fontId="11" fillId="0" borderId="0" xfId="0" applyNumberFormat="1" applyFont="1"/>
    <xf numFmtId="0" fontId="8" fillId="2" borderId="0" xfId="0" applyFont="1" applyFill="1"/>
    <xf numFmtId="0" fontId="6" fillId="0" borderId="0" xfId="0" applyFont="1" applyAlignment="1">
      <alignment horizontal="right"/>
    </xf>
    <xf numFmtId="14" fontId="6" fillId="0" borderId="0" xfId="0" applyNumberFormat="1" applyFont="1"/>
    <xf numFmtId="0" fontId="7" fillId="2" borderId="0" xfId="0" applyFont="1" applyFill="1"/>
    <xf numFmtId="0" fontId="8" fillId="3" borderId="0" xfId="0" applyFont="1" applyFill="1"/>
    <xf numFmtId="0" fontId="4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0" xfId="0" applyFont="1" applyAlignment="1">
      <alignment horizontal="left" shrinkToFit="1"/>
    </xf>
    <xf numFmtId="0" fontId="9" fillId="0" borderId="0" xfId="0" applyFont="1" applyAlignment="1">
      <alignment horizontal="left" shrinkToFit="1"/>
    </xf>
    <xf numFmtId="0" fontId="9" fillId="0" borderId="0" xfId="0" applyFont="1"/>
    <xf numFmtId="0" fontId="7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/>
    <xf numFmtId="0" fontId="0" fillId="0" borderId="0" xfId="0"/>
    <xf numFmtId="3" fontId="11" fillId="0" borderId="0" xfId="0" applyNumberFormat="1" applyFont="1" applyAlignment="1">
      <alignment horizontal="left" shrinkToFi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6" fillId="4" borderId="0" xfId="0" applyFont="1" applyFill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/>
    </xf>
    <xf numFmtId="4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3" borderId="0" xfId="0" applyFont="1" applyFill="1"/>
    <xf numFmtId="4" fontId="8" fillId="3" borderId="0" xfId="0" applyNumberFormat="1" applyFont="1" applyFill="1" applyAlignment="1">
      <alignment horizontal="center"/>
    </xf>
    <xf numFmtId="4" fontId="9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workbookViewId="0" topLeftCell="A1">
      <selection activeCell="C38" sqref="C38:H38"/>
    </sheetView>
  </sheetViews>
  <sheetFormatPr defaultColWidth="9.140625" defaultRowHeight="15"/>
  <cols>
    <col min="1" max="1" width="5.7109375" style="1" customWidth="1"/>
    <col min="2" max="2" width="9.7109375" style="1" bestFit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1.421875" style="1" customWidth="1"/>
    <col min="12" max="12" width="13.7109375" style="1" customWidth="1"/>
    <col min="13" max="13" width="16.7109375" style="0" hidden="1" customWidth="1"/>
  </cols>
  <sheetData>
    <row r="1" spans="1:12" ht="15">
      <c r="A1" s="34" t="s">
        <v>0</v>
      </c>
      <c r="B1" s="35"/>
      <c r="C1" s="35"/>
      <c r="D1" s="9"/>
      <c r="E1" s="36" t="s">
        <v>113</v>
      </c>
      <c r="F1" s="37"/>
      <c r="G1" s="37"/>
      <c r="H1" s="38"/>
      <c r="I1" s="9"/>
      <c r="J1" s="20"/>
      <c r="K1" s="42" t="s">
        <v>1</v>
      </c>
      <c r="L1" s="43"/>
    </row>
    <row r="2" spans="1:12" ht="15" thickBot="1">
      <c r="A2" s="9"/>
      <c r="B2" s="9"/>
      <c r="C2" s="21"/>
      <c r="D2" s="9"/>
      <c r="E2" s="39"/>
      <c r="F2" s="40"/>
      <c r="G2" s="40"/>
      <c r="H2" s="41"/>
      <c r="I2" s="9"/>
      <c r="J2" s="20"/>
      <c r="K2" s="42"/>
      <c r="L2" s="43"/>
    </row>
    <row r="3" spans="1:12" ht="15">
      <c r="A3" s="25" t="s">
        <v>117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24" t="s">
        <v>115</v>
      </c>
      <c r="B5" s="24"/>
      <c r="C5" s="24" t="s">
        <v>116</v>
      </c>
      <c r="D5" s="24"/>
      <c r="E5" s="24"/>
      <c r="F5" s="24"/>
      <c r="G5" s="24"/>
      <c r="H5" s="24"/>
      <c r="I5" s="24"/>
      <c r="J5" s="24"/>
      <c r="K5" s="24"/>
      <c r="L5" s="24"/>
    </row>
    <row r="6" spans="2:12" ht="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4" t="s">
        <v>114</v>
      </c>
      <c r="B7" s="9"/>
      <c r="C7" s="76" t="s">
        <v>0</v>
      </c>
      <c r="D7" s="76"/>
      <c r="E7" s="76"/>
      <c r="F7" s="76"/>
      <c r="G7" s="76"/>
      <c r="H7" s="76"/>
      <c r="I7" s="76"/>
      <c r="J7" s="9"/>
      <c r="K7" s="9"/>
      <c r="L7" s="9"/>
    </row>
    <row r="8" ht="15" thickBot="1"/>
    <row r="9" spans="1:13" ht="15" thickBot="1">
      <c r="A9" s="26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0"/>
    </row>
    <row r="10" spans="1:13" ht="15" thickBot="1">
      <c r="A10" s="28" t="s">
        <v>3</v>
      </c>
      <c r="B10" s="28"/>
      <c r="C10" s="29" t="s">
        <v>4</v>
      </c>
      <c r="D10" s="29"/>
      <c r="E10" s="29"/>
      <c r="F10" s="29"/>
      <c r="G10" s="29"/>
      <c r="H10" s="29"/>
      <c r="I10" s="12" t="s">
        <v>5</v>
      </c>
      <c r="J10" s="11" t="s">
        <v>6</v>
      </c>
      <c r="K10" s="12" t="s">
        <v>7</v>
      </c>
      <c r="L10" s="12" t="s">
        <v>8</v>
      </c>
      <c r="M10" s="10"/>
    </row>
    <row r="11" spans="1:13" ht="15">
      <c r="A11" s="13">
        <v>1</v>
      </c>
      <c r="B11" s="14" t="s">
        <v>9</v>
      </c>
      <c r="C11" s="30" t="s">
        <v>10</v>
      </c>
      <c r="D11" s="30"/>
      <c r="E11" s="30"/>
      <c r="F11" s="30"/>
      <c r="G11" s="30"/>
      <c r="H11" s="30"/>
      <c r="I11" s="15">
        <v>100</v>
      </c>
      <c r="J11" s="16" t="s">
        <v>11</v>
      </c>
      <c r="K11" s="75">
        <v>0</v>
      </c>
      <c r="L11" s="17">
        <f>ROUND(I11*K11,2)</f>
        <v>0</v>
      </c>
      <c r="M11" s="10" t="s">
        <v>12</v>
      </c>
    </row>
    <row r="12" spans="1:13" ht="15">
      <c r="A12" s="33"/>
      <c r="B12" s="33"/>
      <c r="C12" s="31" t="s">
        <v>13</v>
      </c>
      <c r="D12" s="32"/>
      <c r="E12" s="32"/>
      <c r="F12" s="32"/>
      <c r="G12" s="32"/>
      <c r="H12" s="32"/>
      <c r="I12" s="18">
        <v>0</v>
      </c>
      <c r="J12" s="10"/>
      <c r="K12" s="33"/>
      <c r="L12" s="33"/>
      <c r="M12" s="10"/>
    </row>
    <row r="13" spans="1:13" ht="15">
      <c r="A13" s="33"/>
      <c r="B13" s="33"/>
      <c r="C13" s="31" t="s">
        <v>14</v>
      </c>
      <c r="D13" s="32"/>
      <c r="E13" s="32"/>
      <c r="F13" s="32"/>
      <c r="G13" s="32"/>
      <c r="H13" s="32"/>
      <c r="I13" s="18">
        <v>100</v>
      </c>
      <c r="J13" s="10"/>
      <c r="K13" s="33"/>
      <c r="L13" s="33"/>
      <c r="M13" s="10"/>
    </row>
    <row r="14" spans="1:13" ht="15">
      <c r="A14" s="33"/>
      <c r="B14" s="33"/>
      <c r="C14" s="31" t="s">
        <v>15</v>
      </c>
      <c r="D14" s="32"/>
      <c r="E14" s="32"/>
      <c r="F14" s="32"/>
      <c r="G14" s="32"/>
      <c r="H14" s="32"/>
      <c r="I14" s="18">
        <v>0</v>
      </c>
      <c r="J14" s="10"/>
      <c r="K14" s="33"/>
      <c r="L14" s="33"/>
      <c r="M14" s="10"/>
    </row>
    <row r="15" spans="1:13" ht="15">
      <c r="A15" s="13">
        <v>2</v>
      </c>
      <c r="B15" s="14" t="s">
        <v>16</v>
      </c>
      <c r="C15" s="44" t="s">
        <v>17</v>
      </c>
      <c r="D15" s="44"/>
      <c r="E15" s="44"/>
      <c r="F15" s="44"/>
      <c r="G15" s="44"/>
      <c r="H15" s="44"/>
      <c r="I15" s="15">
        <v>161.7</v>
      </c>
      <c r="J15" s="16" t="s">
        <v>18</v>
      </c>
      <c r="K15" s="75">
        <v>0</v>
      </c>
      <c r="L15" s="17">
        <f>ROUND(I15*K15,2)</f>
        <v>0</v>
      </c>
      <c r="M15" s="10" t="s">
        <v>19</v>
      </c>
    </row>
    <row r="16" spans="1:13" ht="15">
      <c r="A16" s="33"/>
      <c r="B16" s="33"/>
      <c r="C16" s="31" t="s">
        <v>20</v>
      </c>
      <c r="D16" s="32"/>
      <c r="E16" s="32"/>
      <c r="F16" s="32"/>
      <c r="G16" s="32"/>
      <c r="H16" s="32"/>
      <c r="I16" s="18">
        <v>161.7</v>
      </c>
      <c r="J16" s="10"/>
      <c r="K16" s="33"/>
      <c r="L16" s="33"/>
      <c r="M16" s="10"/>
    </row>
    <row r="17" spans="1:13" ht="15">
      <c r="A17" s="13">
        <v>3</v>
      </c>
      <c r="B17" s="14" t="s">
        <v>21</v>
      </c>
      <c r="C17" s="44" t="s">
        <v>22</v>
      </c>
      <c r="D17" s="44"/>
      <c r="E17" s="44"/>
      <c r="F17" s="44"/>
      <c r="G17" s="44"/>
      <c r="H17" s="44"/>
      <c r="I17" s="15">
        <v>171.7</v>
      </c>
      <c r="J17" s="16" t="s">
        <v>18</v>
      </c>
      <c r="K17" s="75">
        <v>0</v>
      </c>
      <c r="L17" s="17">
        <f>ROUND(I17*K17,2)</f>
        <v>0</v>
      </c>
      <c r="M17" s="10" t="s">
        <v>23</v>
      </c>
    </row>
    <row r="18" spans="1:13" ht="15">
      <c r="A18" s="33"/>
      <c r="B18" s="33"/>
      <c r="C18" s="31" t="s">
        <v>24</v>
      </c>
      <c r="D18" s="32"/>
      <c r="E18" s="32"/>
      <c r="F18" s="32"/>
      <c r="G18" s="32"/>
      <c r="H18" s="32"/>
      <c r="I18" s="18">
        <v>161.7</v>
      </c>
      <c r="J18" s="10"/>
      <c r="K18" s="33"/>
      <c r="L18" s="33"/>
      <c r="M18" s="10"/>
    </row>
    <row r="19" spans="1:13" ht="15">
      <c r="A19" s="33"/>
      <c r="B19" s="33"/>
      <c r="C19" s="31" t="s">
        <v>25</v>
      </c>
      <c r="D19" s="32"/>
      <c r="E19" s="32"/>
      <c r="F19" s="32"/>
      <c r="G19" s="32"/>
      <c r="H19" s="32"/>
      <c r="I19" s="18">
        <v>10</v>
      </c>
      <c r="J19" s="10"/>
      <c r="K19" s="33"/>
      <c r="L19" s="33"/>
      <c r="M19" s="10"/>
    </row>
    <row r="20" spans="1:13" ht="15">
      <c r="A20" s="13">
        <v>4</v>
      </c>
      <c r="B20" s="14" t="s">
        <v>26</v>
      </c>
      <c r="C20" s="44" t="s">
        <v>27</v>
      </c>
      <c r="D20" s="44"/>
      <c r="E20" s="44"/>
      <c r="F20" s="44"/>
      <c r="G20" s="44"/>
      <c r="H20" s="44"/>
      <c r="I20" s="15">
        <v>291.06</v>
      </c>
      <c r="J20" s="16" t="s">
        <v>28</v>
      </c>
      <c r="K20" s="75">
        <v>0</v>
      </c>
      <c r="L20" s="17">
        <f>ROUND(I20*K20,2)</f>
        <v>0</v>
      </c>
      <c r="M20" s="10" t="s">
        <v>29</v>
      </c>
    </row>
    <row r="21" spans="1:13" ht="15">
      <c r="A21" s="33"/>
      <c r="B21" s="33"/>
      <c r="C21" s="31" t="s">
        <v>30</v>
      </c>
      <c r="D21" s="32"/>
      <c r="E21" s="32"/>
      <c r="F21" s="32"/>
      <c r="G21" s="32"/>
      <c r="H21" s="32"/>
      <c r="I21" s="18">
        <v>291.06</v>
      </c>
      <c r="J21" s="10"/>
      <c r="K21" s="33"/>
      <c r="L21" s="33"/>
      <c r="M21" s="10"/>
    </row>
    <row r="22" spans="1:13" ht="15">
      <c r="A22" s="13">
        <v>5</v>
      </c>
      <c r="B22" s="14" t="s">
        <v>31</v>
      </c>
      <c r="C22" s="44" t="s">
        <v>32</v>
      </c>
      <c r="D22" s="44"/>
      <c r="E22" s="44"/>
      <c r="F22" s="44"/>
      <c r="G22" s="44"/>
      <c r="H22" s="44"/>
      <c r="I22" s="15">
        <v>161.7</v>
      </c>
      <c r="J22" s="16" t="s">
        <v>18</v>
      </c>
      <c r="K22" s="75">
        <v>0</v>
      </c>
      <c r="L22" s="17">
        <f>ROUND(I22*K22,2)</f>
        <v>0</v>
      </c>
      <c r="M22" s="10" t="s">
        <v>33</v>
      </c>
    </row>
    <row r="23" spans="1:13" ht="15">
      <c r="A23" s="33"/>
      <c r="B23" s="33"/>
      <c r="C23" s="31" t="s">
        <v>34</v>
      </c>
      <c r="D23" s="32"/>
      <c r="E23" s="32"/>
      <c r="F23" s="32"/>
      <c r="G23" s="32"/>
      <c r="H23" s="32"/>
      <c r="I23" s="18">
        <v>161.7</v>
      </c>
      <c r="J23" s="10"/>
      <c r="K23" s="33"/>
      <c r="L23" s="33"/>
      <c r="M23" s="10"/>
    </row>
    <row r="24" spans="1:13" ht="15">
      <c r="A24" s="13">
        <v>6</v>
      </c>
      <c r="B24" s="14" t="s">
        <v>35</v>
      </c>
      <c r="C24" s="44" t="s">
        <v>36</v>
      </c>
      <c r="D24" s="44"/>
      <c r="E24" s="44"/>
      <c r="F24" s="44"/>
      <c r="G24" s="44"/>
      <c r="H24" s="44"/>
      <c r="I24" s="15">
        <v>6</v>
      </c>
      <c r="J24" s="16" t="s">
        <v>37</v>
      </c>
      <c r="K24" s="75">
        <v>0</v>
      </c>
      <c r="L24" s="17">
        <f>ROUND(I24*K24,2)</f>
        <v>0</v>
      </c>
      <c r="M24" s="10" t="s">
        <v>38</v>
      </c>
    </row>
    <row r="25" spans="1:13" ht="15">
      <c r="A25" s="33"/>
      <c r="B25" s="33"/>
      <c r="C25" s="31" t="s">
        <v>39</v>
      </c>
      <c r="D25" s="32"/>
      <c r="E25" s="32"/>
      <c r="F25" s="32"/>
      <c r="G25" s="32"/>
      <c r="H25" s="32"/>
      <c r="I25" s="18">
        <v>6</v>
      </c>
      <c r="J25" s="10"/>
      <c r="K25" s="33"/>
      <c r="L25" s="33"/>
      <c r="M25" s="10"/>
    </row>
    <row r="26" spans="1:13" ht="15">
      <c r="A26" s="33"/>
      <c r="B26" s="33"/>
      <c r="C26" s="31" t="s">
        <v>40</v>
      </c>
      <c r="D26" s="32"/>
      <c r="E26" s="32"/>
      <c r="F26" s="32"/>
      <c r="G26" s="32"/>
      <c r="H26" s="32"/>
      <c r="I26" s="18">
        <v>0</v>
      </c>
      <c r="J26" s="10"/>
      <c r="K26" s="33"/>
      <c r="L26" s="33"/>
      <c r="M26" s="10"/>
    </row>
    <row r="27" spans="1:13" ht="15">
      <c r="A27" s="13">
        <v>7</v>
      </c>
      <c r="B27" s="14" t="s">
        <v>41</v>
      </c>
      <c r="C27" s="44" t="s">
        <v>42</v>
      </c>
      <c r="D27" s="44"/>
      <c r="E27" s="44"/>
      <c r="F27" s="44"/>
      <c r="G27" s="44"/>
      <c r="H27" s="44"/>
      <c r="I27" s="15">
        <v>100</v>
      </c>
      <c r="J27" s="16" t="s">
        <v>11</v>
      </c>
      <c r="K27" s="75">
        <v>0</v>
      </c>
      <c r="L27" s="17">
        <f>ROUND(I27*K27,2)</f>
        <v>0</v>
      </c>
      <c r="M27" s="10" t="s">
        <v>43</v>
      </c>
    </row>
    <row r="28" spans="1:13" ht="15">
      <c r="A28" s="33"/>
      <c r="B28" s="33"/>
      <c r="C28" s="31" t="s">
        <v>44</v>
      </c>
      <c r="D28" s="32"/>
      <c r="E28" s="32"/>
      <c r="F28" s="32"/>
      <c r="G28" s="32"/>
      <c r="H28" s="32"/>
      <c r="I28" s="18">
        <v>100</v>
      </c>
      <c r="J28" s="10"/>
      <c r="K28" s="33"/>
      <c r="L28" s="33"/>
      <c r="M28" s="10"/>
    </row>
    <row r="29" spans="1:13" ht="15">
      <c r="A29" s="13">
        <v>8</v>
      </c>
      <c r="B29" s="14" t="s">
        <v>45</v>
      </c>
      <c r="C29" s="44" t="s">
        <v>46</v>
      </c>
      <c r="D29" s="44"/>
      <c r="E29" s="44"/>
      <c r="F29" s="44"/>
      <c r="G29" s="44"/>
      <c r="H29" s="44"/>
      <c r="I29" s="15">
        <v>8363.6</v>
      </c>
      <c r="J29" s="16" t="s">
        <v>11</v>
      </c>
      <c r="K29" s="75">
        <v>0</v>
      </c>
      <c r="L29" s="17">
        <f>ROUND(I29*K29,2)</f>
        <v>0</v>
      </c>
      <c r="M29" s="10" t="s">
        <v>47</v>
      </c>
    </row>
    <row r="30" spans="1:13" ht="15">
      <c r="A30" s="33"/>
      <c r="B30" s="33"/>
      <c r="C30" s="31" t="s">
        <v>48</v>
      </c>
      <c r="D30" s="32"/>
      <c r="E30" s="32"/>
      <c r="F30" s="32"/>
      <c r="G30" s="32"/>
      <c r="H30" s="32"/>
      <c r="I30" s="18">
        <v>8363.6</v>
      </c>
      <c r="J30" s="10"/>
      <c r="K30" s="33"/>
      <c r="L30" s="33"/>
      <c r="M30" s="10"/>
    </row>
    <row r="31" spans="1:13" ht="15">
      <c r="A31" s="13">
        <v>9</v>
      </c>
      <c r="B31" s="14" t="s">
        <v>49</v>
      </c>
      <c r="C31" s="44" t="s">
        <v>50</v>
      </c>
      <c r="D31" s="44"/>
      <c r="E31" s="44"/>
      <c r="F31" s="44"/>
      <c r="G31" s="44"/>
      <c r="H31" s="44"/>
      <c r="I31" s="15">
        <v>1455.3</v>
      </c>
      <c r="J31" s="16" t="s">
        <v>11</v>
      </c>
      <c r="K31" s="75">
        <v>0</v>
      </c>
      <c r="L31" s="17">
        <f>ROUND(I31*K31,2)</f>
        <v>0</v>
      </c>
      <c r="M31" s="10" t="s">
        <v>51</v>
      </c>
    </row>
    <row r="32" spans="1:13" ht="15">
      <c r="A32" s="33"/>
      <c r="B32" s="33"/>
      <c r="C32" s="31" t="s">
        <v>52</v>
      </c>
      <c r="D32" s="32"/>
      <c r="E32" s="32"/>
      <c r="F32" s="32"/>
      <c r="G32" s="32"/>
      <c r="H32" s="32"/>
      <c r="I32" s="18">
        <v>1455.3</v>
      </c>
      <c r="J32" s="10"/>
      <c r="K32" s="33"/>
      <c r="L32" s="33"/>
      <c r="M32" s="10"/>
    </row>
    <row r="33" spans="1:13" ht="15">
      <c r="A33" s="13">
        <v>10</v>
      </c>
      <c r="B33" s="14" t="s">
        <v>53</v>
      </c>
      <c r="C33" s="44" t="s">
        <v>54</v>
      </c>
      <c r="D33" s="44"/>
      <c r="E33" s="44"/>
      <c r="F33" s="44"/>
      <c r="G33" s="44"/>
      <c r="H33" s="44"/>
      <c r="I33" s="15">
        <v>10</v>
      </c>
      <c r="J33" s="16" t="s">
        <v>28</v>
      </c>
      <c r="K33" s="75">
        <v>0</v>
      </c>
      <c r="L33" s="17">
        <f>ROUND(I33*K33,2)</f>
        <v>0</v>
      </c>
      <c r="M33" s="10" t="s">
        <v>55</v>
      </c>
    </row>
    <row r="34" spans="1:13" ht="15">
      <c r="A34" s="33"/>
      <c r="B34" s="33"/>
      <c r="C34" s="31" t="s">
        <v>56</v>
      </c>
      <c r="D34" s="32"/>
      <c r="E34" s="32"/>
      <c r="F34" s="32"/>
      <c r="G34" s="32"/>
      <c r="H34" s="32"/>
      <c r="I34" s="18">
        <v>10</v>
      </c>
      <c r="J34" s="10"/>
      <c r="K34" s="33"/>
      <c r="L34" s="33"/>
      <c r="M34" s="10"/>
    </row>
    <row r="35" spans="1:13" ht="15">
      <c r="A35" s="13">
        <v>11</v>
      </c>
      <c r="B35" s="14" t="s">
        <v>57</v>
      </c>
      <c r="C35" s="44" t="s">
        <v>58</v>
      </c>
      <c r="D35" s="44"/>
      <c r="E35" s="44"/>
      <c r="F35" s="44"/>
      <c r="G35" s="44"/>
      <c r="H35" s="44"/>
      <c r="I35" s="15">
        <v>16448.6</v>
      </c>
      <c r="J35" s="16" t="s">
        <v>11</v>
      </c>
      <c r="K35" s="75">
        <v>0</v>
      </c>
      <c r="L35" s="17">
        <f>ROUND(I35*K35,2)</f>
        <v>0</v>
      </c>
      <c r="M35" s="10" t="s">
        <v>59</v>
      </c>
    </row>
    <row r="36" spans="1:13" ht="15">
      <c r="A36" s="33"/>
      <c r="B36" s="33"/>
      <c r="C36" s="31" t="s">
        <v>60</v>
      </c>
      <c r="D36" s="32"/>
      <c r="E36" s="32"/>
      <c r="F36" s="32"/>
      <c r="G36" s="32"/>
      <c r="H36" s="32"/>
      <c r="I36" s="18">
        <v>8363.6</v>
      </c>
      <c r="J36" s="10"/>
      <c r="K36" s="33"/>
      <c r="L36" s="33"/>
      <c r="M36" s="10"/>
    </row>
    <row r="37" spans="1:13" ht="15">
      <c r="A37" s="33"/>
      <c r="B37" s="33"/>
      <c r="C37" s="31" t="s">
        <v>61</v>
      </c>
      <c r="D37" s="32"/>
      <c r="E37" s="32"/>
      <c r="F37" s="32"/>
      <c r="G37" s="32"/>
      <c r="H37" s="32"/>
      <c r="I37" s="18">
        <v>8085</v>
      </c>
      <c r="J37" s="10"/>
      <c r="K37" s="33"/>
      <c r="L37" s="33"/>
      <c r="M37" s="10"/>
    </row>
    <row r="38" spans="1:13" ht="15">
      <c r="A38" s="13">
        <v>12</v>
      </c>
      <c r="B38" s="14" t="s">
        <v>62</v>
      </c>
      <c r="C38" s="44" t="s">
        <v>63</v>
      </c>
      <c r="D38" s="44"/>
      <c r="E38" s="44"/>
      <c r="F38" s="44"/>
      <c r="G38" s="44"/>
      <c r="H38" s="44"/>
      <c r="I38" s="15">
        <v>8120</v>
      </c>
      <c r="J38" s="16" t="s">
        <v>11</v>
      </c>
      <c r="K38" s="75">
        <v>0</v>
      </c>
      <c r="L38" s="17">
        <f>ROUND(I38*K38,2)</f>
        <v>0</v>
      </c>
      <c r="M38" s="10" t="s">
        <v>64</v>
      </c>
    </row>
    <row r="39" spans="1:13" ht="15">
      <c r="A39" s="33"/>
      <c r="B39" s="33"/>
      <c r="C39" s="31" t="s">
        <v>65</v>
      </c>
      <c r="D39" s="32"/>
      <c r="E39" s="32"/>
      <c r="F39" s="32"/>
      <c r="G39" s="32"/>
      <c r="H39" s="32"/>
      <c r="I39" s="18">
        <v>8120</v>
      </c>
      <c r="J39" s="10"/>
      <c r="K39" s="33"/>
      <c r="L39" s="33"/>
      <c r="M39" s="10"/>
    </row>
    <row r="40" spans="1:13" ht="15">
      <c r="A40" s="13">
        <v>13</v>
      </c>
      <c r="B40" s="14" t="s">
        <v>66</v>
      </c>
      <c r="C40" s="44" t="s">
        <v>67</v>
      </c>
      <c r="D40" s="44"/>
      <c r="E40" s="44"/>
      <c r="F40" s="44"/>
      <c r="G40" s="44"/>
      <c r="H40" s="44"/>
      <c r="I40" s="15">
        <v>6</v>
      </c>
      <c r="J40" s="16" t="s">
        <v>68</v>
      </c>
      <c r="K40" s="75">
        <v>0</v>
      </c>
      <c r="L40" s="17">
        <f>ROUND(I40*K40,2)</f>
        <v>0</v>
      </c>
      <c r="M40" s="10" t="s">
        <v>69</v>
      </c>
    </row>
    <row r="41" spans="1:13" ht="15">
      <c r="A41" s="33"/>
      <c r="B41" s="33"/>
      <c r="C41" s="31" t="s">
        <v>70</v>
      </c>
      <c r="D41" s="32"/>
      <c r="E41" s="32"/>
      <c r="F41" s="32"/>
      <c r="G41" s="32"/>
      <c r="H41" s="32"/>
      <c r="I41" s="18">
        <v>6</v>
      </c>
      <c r="J41" s="10"/>
      <c r="K41" s="33"/>
      <c r="L41" s="33"/>
      <c r="M41" s="10"/>
    </row>
    <row r="42" spans="1:13" ht="15">
      <c r="A42" s="13">
        <v>14</v>
      </c>
      <c r="B42" s="14" t="s">
        <v>71</v>
      </c>
      <c r="C42" s="44" t="s">
        <v>72</v>
      </c>
      <c r="D42" s="44"/>
      <c r="E42" s="44"/>
      <c r="F42" s="44"/>
      <c r="G42" s="44"/>
      <c r="H42" s="44"/>
      <c r="I42" s="15">
        <v>13</v>
      </c>
      <c r="J42" s="16" t="s">
        <v>73</v>
      </c>
      <c r="K42" s="75">
        <v>0</v>
      </c>
      <c r="L42" s="17">
        <f>ROUND(I42*K42,2)</f>
        <v>0</v>
      </c>
      <c r="M42" s="10" t="s">
        <v>74</v>
      </c>
    </row>
    <row r="43" spans="1:13" ht="15">
      <c r="A43" s="33"/>
      <c r="B43" s="33"/>
      <c r="C43" s="31" t="s">
        <v>75</v>
      </c>
      <c r="D43" s="32"/>
      <c r="E43" s="32"/>
      <c r="F43" s="32"/>
      <c r="G43" s="32"/>
      <c r="H43" s="32"/>
      <c r="I43" s="18">
        <v>13</v>
      </c>
      <c r="J43" s="10"/>
      <c r="K43" s="33"/>
      <c r="L43" s="33"/>
      <c r="M43" s="10"/>
    </row>
    <row r="44" spans="1:13" ht="15">
      <c r="A44" s="13">
        <v>15</v>
      </c>
      <c r="B44" s="14" t="s">
        <v>76</v>
      </c>
      <c r="C44" s="44" t="s">
        <v>77</v>
      </c>
      <c r="D44" s="44"/>
      <c r="E44" s="44"/>
      <c r="F44" s="44"/>
      <c r="G44" s="44"/>
      <c r="H44" s="44"/>
      <c r="I44" s="15">
        <v>13</v>
      </c>
      <c r="J44" s="16" t="s">
        <v>73</v>
      </c>
      <c r="K44" s="75">
        <v>0</v>
      </c>
      <c r="L44" s="17">
        <f>ROUND(I44*K44,2)</f>
        <v>0</v>
      </c>
      <c r="M44" s="10" t="s">
        <v>78</v>
      </c>
    </row>
    <row r="45" spans="1:13" ht="15">
      <c r="A45" s="33"/>
      <c r="B45" s="33"/>
      <c r="C45" s="31" t="s">
        <v>79</v>
      </c>
      <c r="D45" s="32"/>
      <c r="E45" s="32"/>
      <c r="F45" s="32"/>
      <c r="G45" s="32"/>
      <c r="H45" s="32"/>
      <c r="I45" s="18">
        <v>13</v>
      </c>
      <c r="J45" s="10"/>
      <c r="K45" s="33"/>
      <c r="L45" s="33"/>
      <c r="M45" s="10"/>
    </row>
    <row r="46" spans="1:13" ht="15">
      <c r="A46" s="13">
        <v>16</v>
      </c>
      <c r="B46" s="14" t="s">
        <v>80</v>
      </c>
      <c r="C46" s="44" t="s">
        <v>81</v>
      </c>
      <c r="D46" s="44"/>
      <c r="E46" s="44"/>
      <c r="F46" s="44"/>
      <c r="G46" s="44"/>
      <c r="H46" s="44"/>
      <c r="I46" s="15">
        <v>13</v>
      </c>
      <c r="J46" s="16" t="s">
        <v>73</v>
      </c>
      <c r="K46" s="75">
        <v>0</v>
      </c>
      <c r="L46" s="17">
        <f>ROUND(I46*K46,2)</f>
        <v>0</v>
      </c>
      <c r="M46" s="10" t="s">
        <v>82</v>
      </c>
    </row>
    <row r="47" spans="1:13" ht="15">
      <c r="A47" s="33"/>
      <c r="B47" s="33"/>
      <c r="C47" s="31" t="s">
        <v>79</v>
      </c>
      <c r="D47" s="32"/>
      <c r="E47" s="32"/>
      <c r="F47" s="32"/>
      <c r="G47" s="32"/>
      <c r="H47" s="32"/>
      <c r="I47" s="18">
        <v>13</v>
      </c>
      <c r="J47" s="10"/>
      <c r="K47" s="33"/>
      <c r="L47" s="33"/>
      <c r="M47" s="10"/>
    </row>
    <row r="48" spans="1:13" ht="15">
      <c r="A48" s="13">
        <v>17</v>
      </c>
      <c r="B48" s="14" t="s">
        <v>83</v>
      </c>
      <c r="C48" s="44" t="s">
        <v>84</v>
      </c>
      <c r="D48" s="44"/>
      <c r="E48" s="44"/>
      <c r="F48" s="44"/>
      <c r="G48" s="44"/>
      <c r="H48" s="44"/>
      <c r="I48" s="15">
        <v>8363.6</v>
      </c>
      <c r="J48" s="16" t="s">
        <v>11</v>
      </c>
      <c r="K48" s="75">
        <v>0</v>
      </c>
      <c r="L48" s="17">
        <f>ROUND(I48*K48,2)</f>
        <v>0</v>
      </c>
      <c r="M48" s="10" t="s">
        <v>85</v>
      </c>
    </row>
    <row r="49" spans="1:13" ht="15">
      <c r="A49" s="33"/>
      <c r="B49" s="33"/>
      <c r="C49" s="31" t="s">
        <v>86</v>
      </c>
      <c r="D49" s="32"/>
      <c r="E49" s="32"/>
      <c r="F49" s="32"/>
      <c r="G49" s="32"/>
      <c r="H49" s="32"/>
      <c r="I49" s="18">
        <v>8363.6</v>
      </c>
      <c r="J49" s="10"/>
      <c r="K49" s="33"/>
      <c r="L49" s="33"/>
      <c r="M49" s="10"/>
    </row>
    <row r="50" spans="1:13" ht="15">
      <c r="A50" s="13">
        <v>18</v>
      </c>
      <c r="B50" s="14" t="s">
        <v>87</v>
      </c>
      <c r="C50" s="44" t="s">
        <v>88</v>
      </c>
      <c r="D50" s="44"/>
      <c r="E50" s="44"/>
      <c r="F50" s="44"/>
      <c r="G50" s="44"/>
      <c r="H50" s="44"/>
      <c r="I50" s="15">
        <v>1617</v>
      </c>
      <c r="J50" s="16" t="s">
        <v>11</v>
      </c>
      <c r="K50" s="75">
        <v>0</v>
      </c>
      <c r="L50" s="17">
        <f>ROUND(I50*K50,2)</f>
        <v>0</v>
      </c>
      <c r="M50" s="10" t="s">
        <v>89</v>
      </c>
    </row>
    <row r="51" spans="1:13" ht="15">
      <c r="A51" s="33"/>
      <c r="B51" s="33"/>
      <c r="C51" s="31" t="s">
        <v>90</v>
      </c>
      <c r="D51" s="32"/>
      <c r="E51" s="32"/>
      <c r="F51" s="32"/>
      <c r="G51" s="32"/>
      <c r="H51" s="32"/>
      <c r="I51" s="18">
        <v>1617</v>
      </c>
      <c r="J51" s="10"/>
      <c r="K51" s="33"/>
      <c r="L51" s="33"/>
      <c r="M51" s="10"/>
    </row>
    <row r="52" spans="1:13" ht="15">
      <c r="A52" s="13">
        <v>19</v>
      </c>
      <c r="B52" s="14" t="s">
        <v>91</v>
      </c>
      <c r="C52" s="44" t="s">
        <v>92</v>
      </c>
      <c r="D52" s="44"/>
      <c r="E52" s="44"/>
      <c r="F52" s="44"/>
      <c r="G52" s="44"/>
      <c r="H52" s="44"/>
      <c r="I52" s="15">
        <v>22</v>
      </c>
      <c r="J52" s="16" t="s">
        <v>28</v>
      </c>
      <c r="K52" s="75">
        <v>0</v>
      </c>
      <c r="L52" s="17">
        <f>ROUND(I52*K52,2)</f>
        <v>0</v>
      </c>
      <c r="M52" s="10" t="s">
        <v>93</v>
      </c>
    </row>
    <row r="53" spans="1:13" ht="15">
      <c r="A53" s="33"/>
      <c r="B53" s="33"/>
      <c r="C53" s="31" t="s">
        <v>94</v>
      </c>
      <c r="D53" s="32"/>
      <c r="E53" s="32"/>
      <c r="F53" s="32"/>
      <c r="G53" s="32"/>
      <c r="H53" s="32"/>
      <c r="I53" s="18">
        <v>0</v>
      </c>
      <c r="J53" s="10"/>
      <c r="K53" s="33"/>
      <c r="L53" s="33"/>
      <c r="M53" s="10"/>
    </row>
    <row r="54" spans="1:13" ht="15">
      <c r="A54" s="33"/>
      <c r="B54" s="33"/>
      <c r="C54" s="31" t="s">
        <v>95</v>
      </c>
      <c r="D54" s="32"/>
      <c r="E54" s="32"/>
      <c r="F54" s="32"/>
      <c r="G54" s="32"/>
      <c r="H54" s="32"/>
      <c r="I54" s="18">
        <v>22</v>
      </c>
      <c r="J54" s="10"/>
      <c r="K54" s="33"/>
      <c r="L54" s="33"/>
      <c r="M54" s="10"/>
    </row>
    <row r="55" spans="1:13" ht="15">
      <c r="A55" s="13">
        <v>20</v>
      </c>
      <c r="B55" s="14" t="s">
        <v>96</v>
      </c>
      <c r="C55" s="44" t="s">
        <v>97</v>
      </c>
      <c r="D55" s="44"/>
      <c r="E55" s="44"/>
      <c r="F55" s="44"/>
      <c r="G55" s="44"/>
      <c r="H55" s="44"/>
      <c r="I55" s="15">
        <v>2499.587</v>
      </c>
      <c r="J55" s="16" t="s">
        <v>28</v>
      </c>
      <c r="K55" s="75">
        <v>0</v>
      </c>
      <c r="L55" s="17">
        <f>ROUND(I55*K55,2)</f>
        <v>0</v>
      </c>
      <c r="M55" s="10" t="s">
        <v>98</v>
      </c>
    </row>
    <row r="56" spans="1:13" ht="15">
      <c r="A56" s="33"/>
      <c r="B56" s="33"/>
      <c r="C56" s="47">
        <v>2499587</v>
      </c>
      <c r="D56" s="32"/>
      <c r="E56" s="32"/>
      <c r="F56" s="32"/>
      <c r="G56" s="32"/>
      <c r="H56" s="32"/>
      <c r="I56" s="18">
        <v>2499.587</v>
      </c>
      <c r="J56" s="10"/>
      <c r="K56" s="33"/>
      <c r="L56" s="33"/>
      <c r="M56" s="10"/>
    </row>
    <row r="57" spans="1:13" ht="15">
      <c r="A57" s="48" t="s">
        <v>8</v>
      </c>
      <c r="B57" s="48"/>
      <c r="C57" s="19"/>
      <c r="D57" s="51"/>
      <c r="E57" s="51"/>
      <c r="F57" s="51"/>
      <c r="G57" s="51"/>
      <c r="H57" s="49" t="s">
        <v>99</v>
      </c>
      <c r="I57" s="49"/>
      <c r="J57" s="49"/>
      <c r="K57" s="50">
        <f>L11+L15+L17+L20+L22+L24+L27+L29+L31+L33+L35+L38+L40+L42+L44+L46+L48+L50+L52+L55</f>
        <v>0</v>
      </c>
      <c r="L57" s="49"/>
      <c r="M57" s="10"/>
    </row>
    <row r="58" spans="1:12" ht="1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</sheetData>
  <sheetProtection algorithmName="SHA-512" hashValue="tJL9/jCLBcepE6yUcsj/qkX3i0+1tjF9GbB8TsA7LNGmg5Qc3T2c4LeHzhMSus/7/l/7cfaiM8EYnbP0igLXjg==" saltValue="zTvEgNJ8Q6q4gAIW9slCtg==" spinCount="100000" sheet="1" objects="1" scenarios="1"/>
  <mergeCells count="113">
    <mergeCell ref="A58:L58"/>
    <mergeCell ref="C55:H55"/>
    <mergeCell ref="C56:H56"/>
    <mergeCell ref="A56:B56"/>
    <mergeCell ref="K56:L56"/>
    <mergeCell ref="A57:B57"/>
    <mergeCell ref="H57:J57"/>
    <mergeCell ref="K57:L57"/>
    <mergeCell ref="D57:E57"/>
    <mergeCell ref="F57:G57"/>
    <mergeCell ref="C52:H52"/>
    <mergeCell ref="C53:H53"/>
    <mergeCell ref="A53:B53"/>
    <mergeCell ref="K53:L53"/>
    <mergeCell ref="C54:H54"/>
    <mergeCell ref="A54:B54"/>
    <mergeCell ref="K54:L54"/>
    <mergeCell ref="C48:H48"/>
    <mergeCell ref="C49:H49"/>
    <mergeCell ref="A49:B49"/>
    <mergeCell ref="K49:L49"/>
    <mergeCell ref="C50:H50"/>
    <mergeCell ref="C51:H51"/>
    <mergeCell ref="A51:B51"/>
    <mergeCell ref="K51:L51"/>
    <mergeCell ref="C44:H44"/>
    <mergeCell ref="C45:H45"/>
    <mergeCell ref="A45:B45"/>
    <mergeCell ref="K45:L45"/>
    <mergeCell ref="C46:H46"/>
    <mergeCell ref="C47:H47"/>
    <mergeCell ref="A47:B47"/>
    <mergeCell ref="K47:L47"/>
    <mergeCell ref="C40:H40"/>
    <mergeCell ref="C41:H41"/>
    <mergeCell ref="A41:B41"/>
    <mergeCell ref="K41:L41"/>
    <mergeCell ref="C42:H42"/>
    <mergeCell ref="C43:H43"/>
    <mergeCell ref="A43:B43"/>
    <mergeCell ref="K43:L43"/>
    <mergeCell ref="C37:H37"/>
    <mergeCell ref="A37:B37"/>
    <mergeCell ref="K37:L37"/>
    <mergeCell ref="C38:H38"/>
    <mergeCell ref="C39:H39"/>
    <mergeCell ref="A39:B39"/>
    <mergeCell ref="K39:L39"/>
    <mergeCell ref="C33:H33"/>
    <mergeCell ref="C34:H34"/>
    <mergeCell ref="A34:B34"/>
    <mergeCell ref="K34:L34"/>
    <mergeCell ref="C35:H35"/>
    <mergeCell ref="C36:H36"/>
    <mergeCell ref="A36:B36"/>
    <mergeCell ref="K36:L36"/>
    <mergeCell ref="C29:H29"/>
    <mergeCell ref="C30:H30"/>
    <mergeCell ref="A30:B30"/>
    <mergeCell ref="K30:L30"/>
    <mergeCell ref="C31:H31"/>
    <mergeCell ref="C32:H32"/>
    <mergeCell ref="A32:B32"/>
    <mergeCell ref="K32:L32"/>
    <mergeCell ref="C26:H26"/>
    <mergeCell ref="A26:B26"/>
    <mergeCell ref="K26:L26"/>
    <mergeCell ref="C27:H27"/>
    <mergeCell ref="C28:H28"/>
    <mergeCell ref="A28:B28"/>
    <mergeCell ref="K28:L28"/>
    <mergeCell ref="C22:H22"/>
    <mergeCell ref="C23:H23"/>
    <mergeCell ref="A23:B23"/>
    <mergeCell ref="K23:L23"/>
    <mergeCell ref="C24:H24"/>
    <mergeCell ref="C25:H25"/>
    <mergeCell ref="A25:B25"/>
    <mergeCell ref="K25:L25"/>
    <mergeCell ref="C19:H19"/>
    <mergeCell ref="A19:B19"/>
    <mergeCell ref="K19:L19"/>
    <mergeCell ref="C20:H20"/>
    <mergeCell ref="C21:H21"/>
    <mergeCell ref="A21:B21"/>
    <mergeCell ref="K21:L21"/>
    <mergeCell ref="C15:H15"/>
    <mergeCell ref="C16:H16"/>
    <mergeCell ref="A16:B16"/>
    <mergeCell ref="K16:L16"/>
    <mergeCell ref="C17:H17"/>
    <mergeCell ref="C18:H18"/>
    <mergeCell ref="A18:B18"/>
    <mergeCell ref="K18:L18"/>
    <mergeCell ref="C13:H13"/>
    <mergeCell ref="A13:B13"/>
    <mergeCell ref="K13:L13"/>
    <mergeCell ref="C14:H14"/>
    <mergeCell ref="A14:B14"/>
    <mergeCell ref="K14:L14"/>
    <mergeCell ref="A3:L4"/>
    <mergeCell ref="A9:L9"/>
    <mergeCell ref="A10:B10"/>
    <mergeCell ref="C10:H10"/>
    <mergeCell ref="C11:H11"/>
    <mergeCell ref="C12:H12"/>
    <mergeCell ref="A12:B12"/>
    <mergeCell ref="K12:L12"/>
    <mergeCell ref="A1:C1"/>
    <mergeCell ref="E1:H2"/>
    <mergeCell ref="K1:L1"/>
    <mergeCell ref="K2:L2"/>
    <mergeCell ref="C7:I7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 topLeftCell="A1">
      <selection activeCell="L9" sqref="L9:L10"/>
    </sheetView>
  </sheetViews>
  <sheetFormatPr defaultColWidth="9.140625" defaultRowHeight="15"/>
  <cols>
    <col min="1" max="1" width="5.7109375" style="9" customWidth="1"/>
    <col min="2" max="2" width="10.00390625" style="9" bestFit="1" customWidth="1"/>
    <col min="3" max="4" width="9.7109375" style="9" customWidth="1"/>
    <col min="5" max="8" width="8.8515625" style="9" customWidth="1"/>
    <col min="9" max="9" width="11.7109375" style="9" customWidth="1"/>
    <col min="10" max="10" width="6.28125" style="9" customWidth="1"/>
    <col min="11" max="11" width="12.7109375" style="9" customWidth="1"/>
    <col min="12" max="12" width="13.7109375" style="9" customWidth="1"/>
    <col min="13" max="13" width="16.7109375" style="9" hidden="1" customWidth="1"/>
    <col min="14" max="16384" width="8.8515625" style="9" customWidth="1"/>
  </cols>
  <sheetData>
    <row r="1" spans="1:12" ht="13.8" thickBot="1">
      <c r="A1" s="34" t="s">
        <v>0</v>
      </c>
      <c r="B1" s="52"/>
      <c r="C1" s="52"/>
      <c r="E1" s="53" t="s">
        <v>113</v>
      </c>
      <c r="F1" s="54"/>
      <c r="G1" s="54"/>
      <c r="H1" s="54"/>
      <c r="J1" s="20"/>
      <c r="K1" s="42" t="s">
        <v>1</v>
      </c>
      <c r="L1" s="42"/>
    </row>
    <row r="2" spans="3:12" ht="13.8" thickBot="1">
      <c r="C2" s="21"/>
      <c r="E2" s="54"/>
      <c r="F2" s="54"/>
      <c r="G2" s="54"/>
      <c r="H2" s="54"/>
      <c r="J2" s="20"/>
      <c r="K2" s="42"/>
      <c r="L2" s="42"/>
    </row>
    <row r="3" spans="1:12" ht="15">
      <c r="A3" s="55" t="s">
        <v>117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ht="15">
      <c r="C5" s="9" t="s">
        <v>0</v>
      </c>
    </row>
    <row r="6" ht="13.8" thickBot="1"/>
    <row r="7" spans="1:12" ht="13.8" thickBot="1">
      <c r="A7" s="57" t="s">
        <v>100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3.8" thickBot="1">
      <c r="A8" s="59" t="s">
        <v>3</v>
      </c>
      <c r="B8" s="59"/>
      <c r="C8" s="60" t="s">
        <v>4</v>
      </c>
      <c r="D8" s="60"/>
      <c r="E8" s="60"/>
      <c r="F8" s="60"/>
      <c r="G8" s="60"/>
      <c r="H8" s="60"/>
      <c r="I8" s="3" t="s">
        <v>5</v>
      </c>
      <c r="J8" s="2" t="s">
        <v>6</v>
      </c>
      <c r="K8" s="3" t="s">
        <v>7</v>
      </c>
      <c r="L8" s="3" t="s">
        <v>8</v>
      </c>
    </row>
    <row r="9" spans="1:13" ht="15">
      <c r="A9" s="4">
        <v>1</v>
      </c>
      <c r="B9" s="5" t="s">
        <v>101</v>
      </c>
      <c r="C9" s="61" t="s">
        <v>102</v>
      </c>
      <c r="D9" s="61"/>
      <c r="E9" s="61"/>
      <c r="F9" s="61"/>
      <c r="G9" s="61"/>
      <c r="H9" s="61"/>
      <c r="I9" s="6">
        <v>1</v>
      </c>
      <c r="J9" s="7" t="s">
        <v>103</v>
      </c>
      <c r="K9" s="77">
        <v>0</v>
      </c>
      <c r="L9" s="8">
        <f>ROUND(I9*K9,2)</f>
        <v>0</v>
      </c>
      <c r="M9" s="9" t="s">
        <v>104</v>
      </c>
    </row>
    <row r="10" spans="1:13" ht="15">
      <c r="A10" s="4">
        <v>2</v>
      </c>
      <c r="B10" s="5" t="s">
        <v>105</v>
      </c>
      <c r="C10" s="42" t="s">
        <v>106</v>
      </c>
      <c r="D10" s="42"/>
      <c r="E10" s="42"/>
      <c r="F10" s="42"/>
      <c r="G10" s="42"/>
      <c r="H10" s="42"/>
      <c r="I10" s="6">
        <v>1</v>
      </c>
      <c r="J10" s="7" t="s">
        <v>103</v>
      </c>
      <c r="K10" s="77">
        <v>0</v>
      </c>
      <c r="L10" s="8">
        <f>ROUND(I10*K10,2)</f>
        <v>0</v>
      </c>
      <c r="M10" s="9" t="s">
        <v>107</v>
      </c>
    </row>
    <row r="11" spans="1:12" ht="15">
      <c r="A11" s="62" t="s">
        <v>8</v>
      </c>
      <c r="B11" s="62"/>
      <c r="C11" s="22"/>
      <c r="D11" s="65"/>
      <c r="E11" s="65"/>
      <c r="F11" s="65"/>
      <c r="G11" s="65"/>
      <c r="H11" s="63" t="s">
        <v>99</v>
      </c>
      <c r="I11" s="63"/>
      <c r="J11" s="63"/>
      <c r="K11" s="64">
        <f>SUM(L9:L10)</f>
        <v>0</v>
      </c>
      <c r="L11" s="63"/>
    </row>
    <row r="12" spans="1:12" ht="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5">
      <c r="A14" s="67" t="s">
        <v>108</v>
      </c>
      <c r="B14" s="67"/>
      <c r="C14" s="67"/>
      <c r="D14" s="71" t="s">
        <v>109</v>
      </c>
      <c r="E14" s="71"/>
      <c r="F14" s="71" t="s">
        <v>110</v>
      </c>
      <c r="G14" s="71"/>
      <c r="H14" s="69" t="s">
        <v>99</v>
      </c>
      <c r="I14" s="69"/>
      <c r="J14" s="23"/>
      <c r="K14" s="70">
        <f>'SO 101'!K57+'SO 999'!K11</f>
        <v>0</v>
      </c>
      <c r="L14" s="69"/>
    </row>
    <row r="15" spans="1:12" ht="15">
      <c r="A15" s="68"/>
      <c r="B15" s="68"/>
      <c r="C15" s="68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68"/>
      <c r="B16" s="68"/>
      <c r="C16" s="68"/>
      <c r="D16" s="74">
        <v>21</v>
      </c>
      <c r="E16" s="71"/>
      <c r="F16" s="74">
        <f>ROUNDUP(K14*0.21,2)</f>
        <v>0</v>
      </c>
      <c r="G16" s="71"/>
      <c r="H16" s="69" t="s">
        <v>111</v>
      </c>
      <c r="I16" s="69"/>
      <c r="J16" s="23"/>
      <c r="K16" s="70">
        <f>K14+F16+F15</f>
        <v>0</v>
      </c>
      <c r="L16" s="69"/>
    </row>
    <row r="17" spans="1:12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5">
      <c r="A19" s="72"/>
      <c r="B19" s="72"/>
      <c r="C19" s="72" t="s">
        <v>112</v>
      </c>
      <c r="D19" s="72"/>
      <c r="E19" s="72"/>
      <c r="F19" s="52"/>
      <c r="G19" s="52"/>
      <c r="H19" s="52"/>
      <c r="I19" s="52"/>
      <c r="J19" s="52"/>
      <c r="K19" s="52"/>
      <c r="L19" s="52"/>
    </row>
    <row r="20" spans="1:12" ht="15">
      <c r="A20" s="72"/>
      <c r="B20" s="72"/>
      <c r="C20" s="72"/>
      <c r="D20" s="72"/>
      <c r="E20" s="72"/>
      <c r="F20" s="52"/>
      <c r="G20" s="52"/>
      <c r="H20" s="52"/>
      <c r="I20" s="52"/>
      <c r="J20" s="52"/>
      <c r="K20" s="52"/>
      <c r="L20" s="52"/>
    </row>
  </sheetData>
  <sheetProtection algorithmName="SHA-512" hashValue="QMiF0qsTFl7eKoLpz4U1KDDn9CzOmoepkh6j6sXV352FdPovPb+pUimusV0r8pMX1xpTz2l0y4RCFlApPBVGSA==" saltValue="KJl2UIa/yDMPqWKd+OKORA==" spinCount="100000" sheet="1" objects="1" scenarios="1"/>
  <mergeCells count="37">
    <mergeCell ref="A20:B20"/>
    <mergeCell ref="C20:E20"/>
    <mergeCell ref="F20:L20"/>
    <mergeCell ref="H15:L15"/>
    <mergeCell ref="D15:E15"/>
    <mergeCell ref="F15:G15"/>
    <mergeCell ref="H16:I16"/>
    <mergeCell ref="K16:L16"/>
    <mergeCell ref="D16:E16"/>
    <mergeCell ref="F16:G16"/>
    <mergeCell ref="A17:L17"/>
    <mergeCell ref="A18:L18"/>
    <mergeCell ref="A19:B19"/>
    <mergeCell ref="C19:E19"/>
    <mergeCell ref="F19:L19"/>
    <mergeCell ref="A12:L12"/>
    <mergeCell ref="A13:L13"/>
    <mergeCell ref="A14:C16"/>
    <mergeCell ref="H14:I14"/>
    <mergeCell ref="K14:L14"/>
    <mergeCell ref="D14:E14"/>
    <mergeCell ref="F14:G14"/>
    <mergeCell ref="A11:B11"/>
    <mergeCell ref="H11:J11"/>
    <mergeCell ref="K11:L11"/>
    <mergeCell ref="D11:E11"/>
    <mergeCell ref="F11:G11"/>
    <mergeCell ref="C10:H10"/>
    <mergeCell ref="A1:C1"/>
    <mergeCell ref="E1:H2"/>
    <mergeCell ref="K1:L1"/>
    <mergeCell ref="K2:L2"/>
    <mergeCell ref="A3:L4"/>
    <mergeCell ref="A7:L7"/>
    <mergeCell ref="A8:B8"/>
    <mergeCell ref="C8:H8"/>
    <mergeCell ref="C9:H9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2024-02-23T09:08:07Z</dcterms:created>
  <dcterms:modified xsi:type="dcterms:W3CDTF">2024-03-08T09:54:39Z</dcterms:modified>
  <cp:category/>
  <cp:version/>
  <cp:contentType/>
  <cp:contentStatus/>
</cp:coreProperties>
</file>