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1. Krycí list rozpočtu" sheetId="1" r:id="rId1"/>
    <sheet name="4. Rozpočet s výkazem výměr a p" sheetId="2" r:id="rId2"/>
  </sheets>
  <definedNames/>
  <calcPr fullCalcOnLoad="1"/>
</workbook>
</file>

<file path=xl/sharedStrings.xml><?xml version="1.0" encoding="utf-8"?>
<sst xmlns="http://schemas.openxmlformats.org/spreadsheetml/2006/main" count="290" uniqueCount="223">
  <si>
    <t>ROZPOČET S VÝKAZEM VÝMĚR</t>
  </si>
  <si>
    <t>Stavba:   Dačice čp.1, stará radnice, oprava fasády, podzemí</t>
  </si>
  <si>
    <t>Objekt:   Věž</t>
  </si>
  <si>
    <t>Objednatel:   Město Dačice, Krajířova 27/I, 380 13  Dačice</t>
  </si>
  <si>
    <t xml:space="preserve">Zhotovitel:   </t>
  </si>
  <si>
    <t>Místo:   Dačice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</si>
  <si>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</si>
  <si>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</si>
  <si>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</si>
  <si>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</si>
  <si>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</si>
  <si>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</si>
  <si>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</si>
  <si>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</si>
  <si>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Hmotnost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</si>
  <si>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</si>
  <si>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</si>
  <si>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</si>
  <si>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</si>
  <si>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</si>
  <si>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</si>
  <si>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</si>
  <si>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</si>
  <si>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</si>
  <si>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</si>
  <si>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</si>
  <si>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</si>
  <si>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</si>
  <si>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HSV</t>
  </si>
  <si>
    <t xml:space="preserve">Restaurátorské práce a práce stavebních řemesel   </t>
  </si>
  <si>
    <t xml:space="preserve">Úpravy povrchu, podlahy, osazení   </t>
  </si>
  <si>
    <t>R</t>
  </si>
  <si>
    <t>622422R02a</t>
  </si>
  <si>
    <t xml:space="preserve">Revize stávajících nátěrů oškrábáním a přebroušením   </t>
  </si>
  <si>
    <t>m2</t>
  </si>
  <si>
    <t xml:space="preserve">Plošné přebroušení stávajících vrstev nátěrů za účelem zlepšení adheze nových fasádních nátěrů k podkladu.   </t>
  </si>
  <si>
    <t xml:space="preserve">41,38+12,07+12,19-2,81+1,07+1,14+3,73   </t>
  </si>
  <si>
    <t xml:space="preserve">39,87+16,38+16,35-4,4+1,7+1,6+3,57+1,82*2+0,22*2   </t>
  </si>
  <si>
    <t xml:space="preserve">41,69+14,84+14,80-3,42+1,32+1,33+3,73   </t>
  </si>
  <si>
    <t xml:space="preserve">39,87+3,57   </t>
  </si>
  <si>
    <t xml:space="preserve">Součet   </t>
  </si>
  <si>
    <t>622422R02b</t>
  </si>
  <si>
    <t xml:space="preserve">Očištění vnějších omítkových vrstev omytím   </t>
  </si>
  <si>
    <t xml:space="preserve">Plošné omytí fasády od prachu a lokálně biologického nárustu (mechy, lišejníky).   </t>
  </si>
  <si>
    <t xml:space="preserve">41,38+12,07+12,19+1,07+1,14+3,73+1,78   </t>
  </si>
  <si>
    <t xml:space="preserve">39,87+16,38+16,35+1,7+1,6+3,57+1,82*2+0,22*2+3,89   </t>
  </si>
  <si>
    <t xml:space="preserve">41,69+14,84+14,80+1,32+1,33+3,73+2,99   </t>
  </si>
  <si>
    <t>622422R03</t>
  </si>
  <si>
    <t xml:space="preserve">Oprava fasády pojednané rekonstrukcí jednoduchým geometrickým kvádrováním   </t>
  </si>
  <si>
    <t xml:space="preserve">Celoplošná oprava lokálních poškození omítek, proškrábání a vyčištění prasklin, sjednocení povrchu omítek pod nátěr přeštukováním, přepěnováním.   </t>
  </si>
  <si>
    <t xml:space="preserve">"hlavní fasáda"41,38+12,07+12,19+39,87+16,38+16,35+41,69+14,84+14,80+39,87"přízemní partie nad soklem"-(2,81+4,4+3,42)   </t>
  </si>
  <si>
    <t>622422R04</t>
  </si>
  <si>
    <t xml:space="preserve">Oprava omítky profilovaných říms, parapetů a šambrán vápennou maltou s přidáním hydraulického pojiva   </t>
  </si>
  <si>
    <t xml:space="preserve">Předpokládaný rozsah opravy je otlučení max. 20% celkové plochy nesoudržných omítek. Očištění podomítkových vrstev, vyčištění a vyplnění prasklin, zpětné doplnění jádrové omítky a finální zpracování povrchu profilací.   </t>
  </si>
  <si>
    <t xml:space="preserve">"parapetní římsy"0,22*2   </t>
  </si>
  <si>
    <t xml:space="preserve">"ostění oken"1,82*2   </t>
  </si>
  <si>
    <t xml:space="preserve">"hlavní římsa"3,57+3,73+3,73+3,57   </t>
  </si>
  <si>
    <t xml:space="preserve">"kordonové římsy"1,6+1,7+1,07+1,14+1,32+1,33   </t>
  </si>
  <si>
    <t>622422R11</t>
  </si>
  <si>
    <t xml:space="preserve">Očištění a oprava kamenných prvků ve fasádě   </t>
  </si>
  <si>
    <t xml:space="preserve">Očištění povrchu ostění sklepních otvorů, zpevnění, vyspárování, plastické doplnění kamene a barevné sjednocení povrchu.   </t>
  </si>
  <si>
    <t xml:space="preserve">1,5*0,8*2   </t>
  </si>
  <si>
    <t>011</t>
  </si>
  <si>
    <t>622323R01</t>
  </si>
  <si>
    <t xml:space="preserve">Vápenocementová omítka hladkých vnějších stěn soklu se sanační přísadou   </t>
  </si>
  <si>
    <t xml:space="preserve">Zhotovení nové soklové omítky z vápenné malty modifikované sanační přísadou s přídavkem hydraulického vápna.   </t>
  </si>
  <si>
    <t xml:space="preserve">2,99+3,89+1,78   </t>
  </si>
  <si>
    <t>622323R02</t>
  </si>
  <si>
    <t xml:space="preserve">Vápenocementová omítka vnějších stěn přízemních partiií fasády se sanační přísadou   </t>
  </si>
  <si>
    <t xml:space="preserve">Zhotovení nové omítky z vápenné malty, s prošrabávaným kvádrováním, modifikované sanační přísadou s přídavkem hydraulického vápna.   </t>
  </si>
  <si>
    <t xml:space="preserve">2,81+4,4+3,42   </t>
  </si>
  <si>
    <t>622611R01</t>
  </si>
  <si>
    <t xml:space="preserve">Nátěr fasády, dvoubarevný, dvojnásobný vápenný nátěr Keim   </t>
  </si>
  <si>
    <t xml:space="preserve">Ve dvou barevných odstínech podobné barevnosti jako stávající. Přesný odstín bude upřesněn v průběhu prací.   </t>
  </si>
  <si>
    <t xml:space="preserve">41,38+12,07+12,19+1,07+1,14+3,73   </t>
  </si>
  <si>
    <t xml:space="preserve">39,87+16,38+16,35+1,7+1,6+3,57+1,82*2+0,22*2   </t>
  </si>
  <si>
    <t xml:space="preserve">41,69+14,84+14,80+1,32+1,33+3,73   </t>
  </si>
  <si>
    <t>622611R02</t>
  </si>
  <si>
    <t xml:space="preserve">Nátěr soklu, jednobarevný, dvojnásobný silikátový nátěr Keim   </t>
  </si>
  <si>
    <t xml:space="preserve">Monochromní nátěr okrové barevnosti. Přesný odstín bude upřesněn v průběhu prací.   </t>
  </si>
  <si>
    <t xml:space="preserve">1,78+3,89+2,99   </t>
  </si>
  <si>
    <t>629991011</t>
  </si>
  <si>
    <t xml:space="preserve">Zabezpečení výplní otvorů, krytu střechy apod. proti poškození při provádění hrubých prací na fasádě   </t>
  </si>
  <si>
    <t xml:space="preserve">2*2   </t>
  </si>
  <si>
    <t xml:space="preserve">Ostatní konstrukce a práce   </t>
  </si>
  <si>
    <t>003</t>
  </si>
  <si>
    <t>941111131</t>
  </si>
  <si>
    <t xml:space="preserve">Montáž lešení řadového trubkového lehkého s podlahami zatížení do 200 kg/m2 š do 1,5 m v do 10 m   </t>
  </si>
  <si>
    <t xml:space="preserve">(2,8+7+3,5)*10   </t>
  </si>
  <si>
    <t xml:space="preserve">(7+7+4,6+4,6)*9   </t>
  </si>
  <si>
    <t>941111231</t>
  </si>
  <si>
    <t xml:space="preserve">Příplatek k lešení řadovému trubkovému lehkému s podlahami š 1,5 m v 10 m za první a ZKD den použití   </t>
  </si>
  <si>
    <t xml:space="preserve">341*100   </t>
  </si>
  <si>
    <t>941111831</t>
  </si>
  <si>
    <t xml:space="preserve">Demontáž lešení řadového trubkového lehkého s podlahami zatížení do 200 kg/m2 š do 1,5 m v do 10 m   </t>
  </si>
  <si>
    <t>944944R01</t>
  </si>
  <si>
    <t xml:space="preserve">Ochranná síť z umělých vláken vč. příplatku za použití   </t>
  </si>
  <si>
    <t>014</t>
  </si>
  <si>
    <t>953900R01</t>
  </si>
  <si>
    <t xml:space="preserve">Ošetření kovových prvků ve fasádě   </t>
  </si>
  <si>
    <t xml:space="preserve">Zápěry ztužujících kleštin ve fasádě, štít pro upevnění ruky s mečem, držák pro manipulaci s řetězem. Mechanické očištění povrchu kleštin, ošetření odrezovačem, provedení základního a vrchního nátěru černou matnou barvou.   </t>
  </si>
  <si>
    <t>013</t>
  </si>
  <si>
    <t>978015391</t>
  </si>
  <si>
    <t xml:space="preserve">Odstranění a odsolení vnější vápenné nebo vápenocementové vnější omítky soklu a části přízemních partií fasády   </t>
  </si>
  <si>
    <t xml:space="preserve">Oprava spočívá v otlučení 100% starých omítek, očištění podomítkových vrstev, vyškrábání spár, provedení dvou cyklů obětních omítek vč. jejich odstranění.   </t>
  </si>
  <si>
    <t xml:space="preserve">3,89+2,99+1,78+"přízemní partie fasády nad soklem"2,81+4,4+3,42   </t>
  </si>
  <si>
    <t>997</t>
  </si>
  <si>
    <t xml:space="preserve">Přesun sutě   </t>
  </si>
  <si>
    <t>997013115</t>
  </si>
  <si>
    <t xml:space="preserve">Vnitrostaveništní doprava suti a vybouraných hmot  vodorovně do 50 m pro budovy v do 18 m s použitím mechanizace   </t>
  </si>
  <si>
    <t>t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</si>
  <si>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</si>
  <si>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</si>
  <si>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</si>
  <si>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</si>
  <si>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 xml:space="preserve">5,389*10   </t>
  </si>
  <si>
    <t>997013831</t>
  </si>
  <si>
    <t xml:space="preserve">Poplatek za uložení stavebního směsného odpadu na skládce (skládkovné)   </t>
  </si>
  <si>
    <t>998</t>
  </si>
  <si>
    <t xml:space="preserve">Přesun hmot   </t>
  </si>
  <si>
    <t>998011002</t>
  </si>
  <si>
    <t xml:space="preserve">Přesun hmot pro budovy zděné v do 12 m   </t>
  </si>
  <si>
    <t>PSV</t>
  </si>
  <si>
    <t xml:space="preserve">Práce a dodávky PSV   </t>
  </si>
  <si>
    <t>764</t>
  </si>
  <si>
    <t xml:space="preserve">Konstrukce klempířské   </t>
  </si>
  <si>
    <t>764246R01</t>
  </si>
  <si>
    <t xml:space="preserve">Revize oplechování parapetů rovných a podokapních žlabů - vyrovnání   </t>
  </si>
  <si>
    <t>m</t>
  </si>
  <si>
    <t xml:space="preserve">3,5+2,8+4,4+4,4*2+4,6*2+1,4*2   </t>
  </si>
  <si>
    <t>998764202</t>
  </si>
  <si>
    <t xml:space="preserve">Přesun hmot procentní pro konstrukce klempířské v objektech v do 12 m   </t>
  </si>
  <si>
    <t>%</t>
  </si>
  <si>
    <t>783</t>
  </si>
  <si>
    <t xml:space="preserve">Dokončovací práce - nátěry   </t>
  </si>
  <si>
    <t>783521R01</t>
  </si>
  <si>
    <t xml:space="preserve">Opravy nátěrů zámečnických konstrukcí   </t>
  </si>
  <si>
    <t>VRN</t>
  </si>
  <si>
    <t xml:space="preserve">Vedlejší rozpočtové náklady   </t>
  </si>
  <si>
    <t>VRN3</t>
  </si>
  <si>
    <t xml:space="preserve">Zařízení staveniště   </t>
  </si>
  <si>
    <t>000</t>
  </si>
  <si>
    <t>030001000</t>
  </si>
  <si>
    <t>030001001</t>
  </si>
  <si>
    <t xml:space="preserve">Mimostaveništní přesun   </t>
  </si>
  <si>
    <t xml:space="preserve">Celkem   </t>
  </si>
  <si>
    <t>KRYCÍ LIST ROZPOČTU</t>
  </si>
  <si>
    <t>Název stavby</t>
  </si>
  <si>
    <t>Dačice čp.1, stará radnice, oprava fasády, podzemí</t>
  </si>
  <si>
    <t>JKSO</t>
  </si>
  <si>
    <t>Název objektu</t>
  </si>
  <si>
    <t>Věž</t>
  </si>
  <si>
    <t>EČO</t>
  </si>
  <si>
    <t xml:space="preserve">   </t>
  </si>
  <si>
    <t>Místo</t>
  </si>
  <si>
    <t>Dačice</t>
  </si>
  <si>
    <t>IČ</t>
  </si>
  <si>
    <t>DIČ</t>
  </si>
  <si>
    <t>Objednatel</t>
  </si>
  <si>
    <t xml:space="preserve">Město Dačice, Krajířova 27/I, 380 13  Dačice   </t>
  </si>
  <si>
    <t>00246476</t>
  </si>
  <si>
    <t>CZ00246476</t>
  </si>
  <si>
    <t>Projektant</t>
  </si>
  <si>
    <t>Zhotovitel</t>
  </si>
  <si>
    <t>Zpracoval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</si>
  <si>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</si>
  <si>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</si>
  <si>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</si>
  <si>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</si>
  <si>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</si>
  <si>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</si>
  <si>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</si>
  <si>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</si>
  <si>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</si>
  <si>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</si>
  <si>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</si>
  <si>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</si>
  <si>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</si>
  <si>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</si>
  <si>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</si>
  <si>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</si>
  <si>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</si>
  <si>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Práce přesčas</t>
  </si>
  <si>
    <t>13</t>
  </si>
  <si>
    <t>Bez pevné podl.</t>
  </si>
  <si>
    <t>14</t>
  </si>
  <si>
    <t xml:space="preserve">Projektové práce   </t>
  </si>
  <si>
    <t>Kulturní památka</t>
  </si>
  <si>
    <t>15</t>
  </si>
  <si>
    <t xml:space="preserve">Územní vlivy   </t>
  </si>
  <si>
    <t>16</t>
  </si>
  <si>
    <t xml:space="preserve">Provozní vlivy   </t>
  </si>
  <si>
    <t>"M"</t>
  </si>
  <si>
    <t>17</t>
  </si>
  <si>
    <t xml:space="preserve">Jiné VRN   </t>
  </si>
  <si>
    <t>18</t>
  </si>
  <si>
    <t>VRN z rozpočtu</t>
  </si>
  <si>
    <t>ZRN (ř. 1-6)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</si>
  <si>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</si>
  <si>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</si>
  <si>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</si>
  <si>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</si>
  <si>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</si>
  <si>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</si>
  <si>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</si>
  <si>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</si>
  <si>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</si>
  <si>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</si>
  <si>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</si>
  <si>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</si>
  <si>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</si>
  <si>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</si>
  <si>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</si>
  <si>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</si>
  <si>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</si>
  <si>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</si>
  <si>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</si>
  <si>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</si>
  <si>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</si>
  <si>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</si>
  <si>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</si>
  <si>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Zpracoval:   </t>
  </si>
  <si>
    <t xml:space="preserve">Datum: 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</si>
</sst>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000;\-#,##0.00000"/>
    <numFmt numFmtId="168" formatCode="###0;\-###0"/>
    <numFmt numFmtId="169" formatCode="0.00%;\-0.00%"/>
    <numFmt numFmtId="170" formatCode="###0.0;\-###0.0"/>
    <numFmt numFmtId="171" formatCode="#,##0.00_ ;\-#,##0.00\ 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7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7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medium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25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5" fillId="0" borderId="0" xfId="0" applyNumberFormat="1" applyFont="1" applyAlignment="1" applyProtection="1">
      <alignment horizontal="right" vertical="top"/>
      <protection/>
    </xf>
    <xf numFmtId="167" fontId="5" fillId="0" borderId="0" xfId="0" applyNumberFormat="1" applyFont="1" applyAlignment="1" applyProtection="1">
      <alignment horizontal="right" vertical="top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29" fillId="0" borderId="11" xfId="46" applyFont="1" applyBorder="1" applyAlignment="1" applyProtection="1">
      <alignment horizontal="left"/>
      <protection/>
    </xf>
    <xf numFmtId="0" fontId="29" fillId="0" borderId="12" xfId="46" applyFont="1" applyBorder="1" applyAlignment="1" applyProtection="1">
      <alignment horizontal="left"/>
      <protection/>
    </xf>
    <xf numFmtId="0" fontId="29" fillId="0" borderId="13" xfId="46" applyFont="1" applyBorder="1" applyAlignment="1" applyProtection="1">
      <alignment horizontal="left"/>
      <protection/>
    </xf>
    <xf numFmtId="0" fontId="29" fillId="0" borderId="14" xfId="46" applyFont="1" applyBorder="1" applyAlignment="1" applyProtection="1">
      <alignment horizontal="left"/>
      <protection/>
    </xf>
    <xf numFmtId="0" fontId="29" fillId="0" borderId="0" xfId="46" applyFont="1" applyAlignment="1" applyProtection="1">
      <alignment horizontal="left"/>
      <protection/>
    </xf>
    <xf numFmtId="0" fontId="30" fillId="0" borderId="0" xfId="46" applyFont="1" applyAlignment="1" applyProtection="1">
      <alignment horizontal="left"/>
      <protection/>
    </xf>
    <xf numFmtId="0" fontId="29" fillId="0" borderId="15" xfId="46" applyFont="1" applyBorder="1" applyAlignment="1" applyProtection="1">
      <alignment horizontal="left"/>
      <protection/>
    </xf>
    <xf numFmtId="0" fontId="29" fillId="0" borderId="16" xfId="46" applyFont="1" applyBorder="1" applyAlignment="1" applyProtection="1">
      <alignment horizontal="left"/>
      <protection/>
    </xf>
    <xf numFmtId="0" fontId="29" fillId="0" borderId="17" xfId="46" applyFont="1" applyBorder="1" applyAlignment="1" applyProtection="1">
      <alignment horizontal="left"/>
      <protection/>
    </xf>
    <xf numFmtId="0" fontId="29" fillId="0" borderId="18" xfId="46" applyFont="1" applyBorder="1" applyAlignment="1" applyProtection="1">
      <alignment horizontal="left"/>
      <protection/>
    </xf>
    <xf numFmtId="0" fontId="31" fillId="0" borderId="19" xfId="46" applyFont="1" applyBorder="1" applyAlignment="1" applyProtection="1">
      <alignment horizontal="left" vertical="center"/>
      <protection/>
    </xf>
    <xf numFmtId="0" fontId="31" fillId="0" borderId="12" xfId="46" applyFont="1" applyBorder="1" applyAlignment="1" applyProtection="1">
      <alignment horizontal="left" vertical="center"/>
      <protection/>
    </xf>
    <xf numFmtId="0" fontId="31" fillId="0" borderId="20" xfId="46" applyFont="1" applyBorder="1" applyAlignment="1" applyProtection="1">
      <alignment horizontal="left" vertical="center"/>
      <protection/>
    </xf>
    <xf numFmtId="0" fontId="31" fillId="0" borderId="21" xfId="46" applyFont="1" applyBorder="1" applyAlignment="1" applyProtection="1">
      <alignment horizontal="left" vertical="center"/>
      <protection/>
    </xf>
    <xf numFmtId="0" fontId="31" fillId="0" borderId="0" xfId="46" applyFont="1" applyAlignment="1" applyProtection="1">
      <alignment horizontal="left" vertical="center"/>
      <protection/>
    </xf>
    <xf numFmtId="0" fontId="32" fillId="0" borderId="22" xfId="46" applyFont="1" applyBorder="1" applyAlignment="1" applyProtection="1">
      <alignment horizontal="left" vertical="center" wrapText="1"/>
      <protection/>
    </xf>
    <xf numFmtId="0" fontId="32" fillId="0" borderId="23" xfId="46" applyFont="1" applyBorder="1" applyAlignment="1" applyProtection="1">
      <alignment horizontal="left" vertical="center" wrapText="1"/>
      <protection/>
    </xf>
    <xf numFmtId="0" fontId="32" fillId="0" borderId="24" xfId="46" applyFont="1" applyBorder="1" applyAlignment="1" applyProtection="1">
      <alignment horizontal="left" vertical="center" wrapText="1"/>
      <protection/>
    </xf>
    <xf numFmtId="0" fontId="31" fillId="0" borderId="0" xfId="46" applyFont="1" applyAlignment="1" applyProtection="1">
      <alignment horizontal="left" vertical="center"/>
      <protection/>
    </xf>
    <xf numFmtId="0" fontId="3" fillId="0" borderId="22" xfId="46" applyFont="1" applyBorder="1" applyAlignment="1" applyProtection="1">
      <alignment horizontal="left" vertical="center"/>
      <protection/>
    </xf>
    <xf numFmtId="0" fontId="31" fillId="0" borderId="24" xfId="46" applyFont="1" applyBorder="1" applyAlignment="1" applyProtection="1">
      <alignment horizontal="left" vertical="center"/>
      <protection/>
    </xf>
    <xf numFmtId="0" fontId="31" fillId="0" borderId="25" xfId="46" applyFont="1" applyBorder="1" applyAlignment="1" applyProtection="1">
      <alignment horizontal="left" vertical="center"/>
      <protection/>
    </xf>
    <xf numFmtId="0" fontId="32" fillId="0" borderId="21" xfId="46" applyFont="1" applyBorder="1" applyAlignment="1" applyProtection="1">
      <alignment horizontal="left" vertical="center" wrapText="1"/>
      <protection/>
    </xf>
    <xf numFmtId="0" fontId="32" fillId="0" borderId="0" xfId="46" applyFont="1" applyAlignment="1" applyProtection="1">
      <alignment horizontal="left" vertical="center" wrapText="1"/>
      <protection/>
    </xf>
    <xf numFmtId="0" fontId="32" fillId="0" borderId="25" xfId="46" applyFont="1" applyBorder="1" applyAlignment="1" applyProtection="1">
      <alignment horizontal="left" vertical="center" wrapText="1"/>
      <protection/>
    </xf>
    <xf numFmtId="0" fontId="3" fillId="0" borderId="21" xfId="46" applyFont="1" applyBorder="1" applyAlignment="1" applyProtection="1">
      <alignment horizontal="left" vertical="center"/>
      <protection/>
    </xf>
    <xf numFmtId="0" fontId="32" fillId="0" borderId="26" xfId="46" applyFont="1" applyBorder="1" applyAlignment="1" applyProtection="1">
      <alignment horizontal="left" vertical="center" wrapText="1"/>
      <protection/>
    </xf>
    <xf numFmtId="0" fontId="32" fillId="0" borderId="27" xfId="46" applyFont="1" applyBorder="1" applyAlignment="1" applyProtection="1">
      <alignment horizontal="left" vertical="center" wrapText="1"/>
      <protection/>
    </xf>
    <xf numFmtId="0" fontId="32" fillId="0" borderId="28" xfId="46" applyFont="1" applyBorder="1" applyAlignment="1" applyProtection="1">
      <alignment horizontal="left" vertical="center" wrapText="1"/>
      <protection/>
    </xf>
    <xf numFmtId="0" fontId="3" fillId="0" borderId="26" xfId="46" applyFont="1" applyBorder="1" applyAlignment="1" applyProtection="1">
      <alignment horizontal="left" vertical="center"/>
      <protection/>
    </xf>
    <xf numFmtId="0" fontId="31" fillId="0" borderId="28" xfId="46" applyFont="1" applyBorder="1" applyAlignment="1" applyProtection="1">
      <alignment horizontal="left" vertical="center"/>
      <protection/>
    </xf>
    <xf numFmtId="0" fontId="3" fillId="0" borderId="22" xfId="46" applyFont="1" applyBorder="1" applyAlignment="1" applyProtection="1">
      <alignment horizontal="left" vertical="center" wrapText="1"/>
      <protection/>
    </xf>
    <xf numFmtId="0" fontId="3" fillId="0" borderId="23" xfId="46" applyFont="1" applyBorder="1" applyAlignment="1" applyProtection="1">
      <alignment horizontal="left" vertical="center" wrapText="1"/>
      <protection/>
    </xf>
    <xf numFmtId="0" fontId="3" fillId="0" borderId="24" xfId="46" applyFont="1" applyBorder="1" applyAlignment="1" applyProtection="1">
      <alignment horizontal="left" vertical="center" wrapText="1"/>
      <protection/>
    </xf>
    <xf numFmtId="0" fontId="3" fillId="0" borderId="29" xfId="46" applyFont="1" applyBorder="1" applyAlignment="1" applyProtection="1">
      <alignment horizontal="left" vertical="center"/>
      <protection/>
    </xf>
    <xf numFmtId="0" fontId="3" fillId="0" borderId="30" xfId="46" applyFont="1" applyBorder="1" applyAlignment="1" applyProtection="1">
      <alignment horizontal="left" vertical="center"/>
      <protection/>
    </xf>
    <xf numFmtId="0" fontId="3" fillId="0" borderId="29" xfId="46" applyFont="1" applyBorder="1" applyAlignment="1" applyProtection="1">
      <alignment horizontal="left" vertical="center"/>
      <protection/>
    </xf>
    <xf numFmtId="0" fontId="31" fillId="0" borderId="30" xfId="46" applyFont="1" applyBorder="1" applyAlignment="1" applyProtection="1">
      <alignment horizontal="left" vertical="center"/>
      <protection/>
    </xf>
    <xf numFmtId="0" fontId="3" fillId="0" borderId="21" xfId="46" applyFont="1" applyBorder="1" applyAlignment="1" applyProtection="1">
      <alignment horizontal="left" vertical="center" wrapText="1"/>
      <protection/>
    </xf>
    <xf numFmtId="0" fontId="3" fillId="0" borderId="0" xfId="46" applyFont="1" applyAlignment="1" applyProtection="1">
      <alignment horizontal="left" vertical="center" wrapText="1"/>
      <protection/>
    </xf>
    <xf numFmtId="0" fontId="3" fillId="0" borderId="25" xfId="46" applyFont="1" applyBorder="1" applyAlignment="1" applyProtection="1">
      <alignment horizontal="left" vertical="center" wrapText="1"/>
      <protection/>
    </xf>
    <xf numFmtId="0" fontId="31" fillId="0" borderId="21" xfId="46" applyFont="1" applyBorder="1" applyAlignment="1" applyProtection="1">
      <alignment horizontal="left" vertical="top"/>
      <protection/>
    </xf>
    <xf numFmtId="0" fontId="31" fillId="0" borderId="0" xfId="46" applyFont="1" applyAlignment="1" applyProtection="1">
      <alignment horizontal="left" vertical="top"/>
      <protection/>
    </xf>
    <xf numFmtId="0" fontId="3" fillId="0" borderId="0" xfId="46" applyFont="1" applyAlignment="1" applyProtection="1">
      <alignment horizontal="left" vertical="top"/>
      <protection/>
    </xf>
    <xf numFmtId="0" fontId="31" fillId="0" borderId="25" xfId="46" applyFont="1" applyBorder="1" applyAlignment="1" applyProtection="1">
      <alignment horizontal="left" vertical="top"/>
      <protection/>
    </xf>
    <xf numFmtId="0" fontId="3" fillId="0" borderId="0" xfId="46" applyFont="1" applyAlignment="1" applyProtection="1">
      <alignment horizontal="left" vertical="center"/>
      <protection/>
    </xf>
    <xf numFmtId="0" fontId="3" fillId="0" borderId="0" xfId="46" applyFont="1" applyAlignment="1" applyProtection="1">
      <alignment horizontal="left" vertical="center"/>
      <protection/>
    </xf>
    <xf numFmtId="0" fontId="33" fillId="0" borderId="0" xfId="46" applyFont="1" applyAlignment="1" applyProtection="1">
      <alignment horizontal="left" vertical="center"/>
      <protection/>
    </xf>
    <xf numFmtId="0" fontId="3" fillId="0" borderId="31" xfId="46" applyFont="1" applyBorder="1" applyAlignment="1" applyProtection="1">
      <alignment horizontal="left" vertical="center"/>
      <protection/>
    </xf>
    <xf numFmtId="0" fontId="4" fillId="0" borderId="0" xfId="46" applyFont="1" applyAlignment="1" applyProtection="1">
      <alignment horizontal="left" vertical="center"/>
      <protection/>
    </xf>
    <xf numFmtId="0" fontId="31" fillId="0" borderId="32" xfId="46" applyFont="1" applyBorder="1" applyAlignment="1" applyProtection="1">
      <alignment horizontal="left" vertical="center"/>
      <protection/>
    </xf>
    <xf numFmtId="0" fontId="31" fillId="0" borderId="17" xfId="46" applyFont="1" applyBorder="1" applyAlignment="1" applyProtection="1">
      <alignment horizontal="left" vertical="center"/>
      <protection/>
    </xf>
    <xf numFmtId="0" fontId="31" fillId="0" borderId="33" xfId="46" applyFont="1" applyBorder="1" applyAlignment="1" applyProtection="1">
      <alignment horizontal="left" vertical="center"/>
      <protection/>
    </xf>
    <xf numFmtId="0" fontId="31" fillId="0" borderId="34" xfId="46" applyFont="1" applyBorder="1" applyAlignment="1" applyProtection="1">
      <alignment horizontal="left" vertical="center"/>
      <protection/>
    </xf>
    <xf numFmtId="0" fontId="31" fillId="0" borderId="35" xfId="46" applyFont="1" applyBorder="1" applyAlignment="1" applyProtection="1">
      <alignment horizontal="left" vertical="center"/>
      <protection/>
    </xf>
    <xf numFmtId="0" fontId="34" fillId="0" borderId="35" xfId="46" applyFont="1" applyBorder="1" applyAlignment="1" applyProtection="1">
      <alignment horizontal="left" vertical="center"/>
      <protection/>
    </xf>
    <xf numFmtId="0" fontId="31" fillId="0" borderId="36" xfId="46" applyFont="1" applyBorder="1" applyAlignment="1" applyProtection="1">
      <alignment horizontal="left" vertical="center"/>
      <protection/>
    </xf>
    <xf numFmtId="0" fontId="31" fillId="0" borderId="37" xfId="46" applyFont="1" applyBorder="1" applyAlignment="1" applyProtection="1">
      <alignment horizontal="left" vertical="center"/>
      <protection/>
    </xf>
    <xf numFmtId="0" fontId="31" fillId="0" borderId="38" xfId="46" applyFont="1" applyBorder="1" applyAlignment="1" applyProtection="1">
      <alignment horizontal="left" vertical="center"/>
      <protection/>
    </xf>
    <xf numFmtId="0" fontId="31" fillId="0" borderId="39" xfId="46" applyFont="1" applyBorder="1" applyAlignment="1" applyProtection="1">
      <alignment horizontal="left" vertical="center"/>
      <protection/>
    </xf>
    <xf numFmtId="0" fontId="31" fillId="0" borderId="40" xfId="46" applyFont="1" applyBorder="1" applyAlignment="1" applyProtection="1">
      <alignment horizontal="left" vertical="center"/>
      <protection/>
    </xf>
    <xf numFmtId="0" fontId="31" fillId="0" borderId="41" xfId="46" applyFont="1" applyBorder="1" applyAlignment="1" applyProtection="1">
      <alignment horizontal="left" vertical="center"/>
      <protection/>
    </xf>
    <xf numFmtId="168" fontId="29" fillId="0" borderId="42" xfId="46" applyNumberFormat="1" applyFont="1" applyBorder="1" applyAlignment="1" applyProtection="1">
      <alignment horizontal="right" vertical="center"/>
      <protection/>
    </xf>
    <xf numFmtId="168" fontId="29" fillId="0" borderId="43" xfId="46" applyNumberFormat="1" applyFont="1" applyBorder="1" applyAlignment="1" applyProtection="1">
      <alignment horizontal="right" vertical="center"/>
      <protection/>
    </xf>
    <xf numFmtId="164" fontId="35" fillId="0" borderId="44" xfId="46" applyNumberFormat="1" applyFont="1" applyBorder="1" applyAlignment="1" applyProtection="1">
      <alignment horizontal="right" vertical="center"/>
      <protection/>
    </xf>
    <xf numFmtId="166" fontId="35" fillId="0" borderId="45" xfId="46" applyNumberFormat="1" applyFont="1" applyBorder="1" applyAlignment="1" applyProtection="1">
      <alignment horizontal="right" vertical="center"/>
      <protection/>
    </xf>
    <xf numFmtId="168" fontId="29" fillId="0" borderId="44" xfId="46" applyNumberFormat="1" applyFont="1" applyBorder="1" applyAlignment="1" applyProtection="1">
      <alignment horizontal="right" vertical="center"/>
      <protection/>
    </xf>
    <xf numFmtId="168" fontId="29" fillId="0" borderId="45" xfId="46" applyNumberFormat="1" applyFont="1" applyBorder="1" applyAlignment="1" applyProtection="1">
      <alignment horizontal="right" vertical="center"/>
      <protection/>
    </xf>
    <xf numFmtId="168" fontId="35" fillId="0" borderId="43" xfId="46" applyNumberFormat="1" applyFont="1" applyBorder="1" applyAlignment="1" applyProtection="1">
      <alignment horizontal="right" vertical="center"/>
      <protection/>
    </xf>
    <xf numFmtId="164" fontId="35" fillId="0" borderId="17" xfId="46" applyNumberFormat="1" applyFont="1" applyBorder="1" applyAlignment="1" applyProtection="1">
      <alignment horizontal="right" vertical="center"/>
      <protection/>
    </xf>
    <xf numFmtId="166" fontId="35" fillId="0" borderId="43" xfId="46" applyNumberFormat="1" applyFont="1" applyBorder="1" applyAlignment="1" applyProtection="1">
      <alignment horizontal="right" vertical="center"/>
      <protection/>
    </xf>
    <xf numFmtId="168" fontId="29" fillId="0" borderId="46" xfId="46" applyNumberFormat="1" applyFont="1" applyBorder="1" applyAlignment="1" applyProtection="1">
      <alignment horizontal="right" vertical="center"/>
      <protection/>
    </xf>
    <xf numFmtId="0" fontId="34" fillId="0" borderId="35" xfId="46" applyFont="1" applyBorder="1" applyAlignment="1" applyProtection="1">
      <alignment horizontal="left" vertical="center" wrapText="1"/>
      <protection/>
    </xf>
    <xf numFmtId="0" fontId="36" fillId="0" borderId="37" xfId="46" applyFont="1" applyBorder="1" applyAlignment="1" applyProtection="1">
      <alignment horizontal="left" vertical="center"/>
      <protection/>
    </xf>
    <xf numFmtId="0" fontId="36" fillId="0" borderId="39" xfId="46" applyFont="1" applyBorder="1" applyAlignment="1" applyProtection="1">
      <alignment horizontal="left" vertical="center"/>
      <protection/>
    </xf>
    <xf numFmtId="0" fontId="34" fillId="0" borderId="40" xfId="46" applyFont="1" applyBorder="1" applyAlignment="1" applyProtection="1">
      <alignment horizontal="left" vertical="center"/>
      <protection/>
    </xf>
    <xf numFmtId="0" fontId="34" fillId="0" borderId="38" xfId="46" applyFont="1" applyBorder="1" applyAlignment="1" applyProtection="1">
      <alignment horizontal="left" vertical="center"/>
      <protection/>
    </xf>
    <xf numFmtId="0" fontId="34" fillId="0" borderId="41" xfId="46" applyFont="1" applyBorder="1" applyAlignment="1" applyProtection="1">
      <alignment horizontal="left" vertical="center"/>
      <protection/>
    </xf>
    <xf numFmtId="0" fontId="34" fillId="0" borderId="39" xfId="46" applyFont="1" applyBorder="1" applyAlignment="1" applyProtection="1">
      <alignment horizontal="left" vertical="center"/>
      <protection/>
    </xf>
    <xf numFmtId="0" fontId="34" fillId="0" borderId="0" xfId="46" applyFont="1" applyAlignment="1" applyProtection="1">
      <alignment horizontal="left" vertical="center"/>
      <protection/>
    </xf>
    <xf numFmtId="0" fontId="31" fillId="0" borderId="47" xfId="46" applyFont="1" applyBorder="1" applyAlignment="1" applyProtection="1">
      <alignment horizontal="center" vertical="center"/>
      <protection/>
    </xf>
    <xf numFmtId="166" fontId="35" fillId="0" borderId="48" xfId="46" applyNumberFormat="1" applyFont="1" applyBorder="1" applyAlignment="1" applyProtection="1">
      <alignment horizontal="right" vertical="center"/>
      <protection/>
    </xf>
    <xf numFmtId="0" fontId="31" fillId="0" borderId="49" xfId="46" applyFont="1" applyBorder="1" applyAlignment="1" applyProtection="1">
      <alignment horizontal="left" vertical="center"/>
      <protection/>
    </xf>
    <xf numFmtId="0" fontId="31" fillId="0" borderId="48" xfId="46" applyFont="1" applyBorder="1" applyAlignment="1" applyProtection="1">
      <alignment horizontal="left" vertical="center"/>
      <protection/>
    </xf>
    <xf numFmtId="0" fontId="31" fillId="0" borderId="50" xfId="46" applyFont="1" applyBorder="1" applyAlignment="1" applyProtection="1">
      <alignment horizontal="left" vertical="center"/>
      <protection/>
    </xf>
    <xf numFmtId="166" fontId="29" fillId="0" borderId="48" xfId="46" applyNumberFormat="1" applyFont="1" applyBorder="1" applyAlignment="1" applyProtection="1">
      <alignment horizontal="right" vertical="center"/>
      <protection/>
    </xf>
    <xf numFmtId="168" fontId="29" fillId="0" borderId="51" xfId="46" applyNumberFormat="1" applyFont="1" applyBorder="1" applyAlignment="1" applyProtection="1">
      <alignment horizontal="right" vertical="center"/>
      <protection/>
    </xf>
    <xf numFmtId="0" fontId="3" fillId="0" borderId="48" xfId="46" applyFont="1" applyBorder="1" applyAlignment="1" applyProtection="1">
      <alignment horizontal="left" vertical="center"/>
      <protection/>
    </xf>
    <xf numFmtId="0" fontId="31" fillId="0" borderId="51" xfId="46" applyFont="1" applyBorder="1" applyAlignment="1" applyProtection="1">
      <alignment horizontal="left" vertical="center"/>
      <protection/>
    </xf>
    <xf numFmtId="169" fontId="3" fillId="0" borderId="52" xfId="46" applyNumberFormat="1" applyFont="1" applyBorder="1" applyAlignment="1" applyProtection="1">
      <alignment horizontal="right" vertical="center"/>
      <protection/>
    </xf>
    <xf numFmtId="0" fontId="31" fillId="0" borderId="53" xfId="46" applyFont="1" applyBorder="1" applyAlignment="1" applyProtection="1">
      <alignment horizontal="center" vertical="center"/>
      <protection/>
    </xf>
    <xf numFmtId="164" fontId="29" fillId="0" borderId="48" xfId="46" applyNumberFormat="1" applyFont="1" applyBorder="1" applyAlignment="1" applyProtection="1">
      <alignment horizontal="right" vertical="center"/>
      <protection/>
    </xf>
    <xf numFmtId="0" fontId="37" fillId="0" borderId="48" xfId="46" applyFont="1" applyBorder="1" applyAlignment="1" applyProtection="1">
      <alignment horizontal="left" vertical="center"/>
      <protection/>
    </xf>
    <xf numFmtId="166" fontId="35" fillId="0" borderId="34" xfId="46" applyNumberFormat="1" applyFont="1" applyBorder="1" applyAlignment="1" applyProtection="1">
      <alignment horizontal="right" vertical="center"/>
      <protection/>
    </xf>
    <xf numFmtId="164" fontId="29" fillId="0" borderId="34" xfId="46" applyNumberFormat="1" applyFont="1" applyBorder="1" applyAlignment="1" applyProtection="1">
      <alignment horizontal="right" vertical="center"/>
      <protection/>
    </xf>
    <xf numFmtId="168" fontId="29" fillId="0" borderId="36" xfId="46" applyNumberFormat="1" applyFont="1" applyBorder="1" applyAlignment="1" applyProtection="1">
      <alignment horizontal="right" vertical="center"/>
      <protection/>
    </xf>
    <xf numFmtId="0" fontId="31" fillId="0" borderId="54" xfId="46" applyFont="1" applyBorder="1" applyAlignment="1" applyProtection="1">
      <alignment horizontal="center" vertical="center"/>
      <protection/>
    </xf>
    <xf numFmtId="0" fontId="31" fillId="0" borderId="45" xfId="46" applyFont="1" applyBorder="1" applyAlignment="1" applyProtection="1">
      <alignment horizontal="left" vertical="center"/>
      <protection/>
    </xf>
    <xf numFmtId="0" fontId="31" fillId="0" borderId="43" xfId="46" applyFont="1" applyBorder="1" applyAlignment="1" applyProtection="1">
      <alignment horizontal="left" vertical="center"/>
      <protection/>
    </xf>
    <xf numFmtId="0" fontId="31" fillId="0" borderId="44" xfId="46" applyFont="1" applyBorder="1" applyAlignment="1" applyProtection="1">
      <alignment horizontal="left" vertical="center"/>
      <protection/>
    </xf>
    <xf numFmtId="166" fontId="35" fillId="0" borderId="55" xfId="46" applyNumberFormat="1" applyFont="1" applyBorder="1" applyAlignment="1" applyProtection="1">
      <alignment horizontal="right" vertical="center"/>
      <protection/>
    </xf>
    <xf numFmtId="0" fontId="31" fillId="0" borderId="18" xfId="46" applyFont="1" applyBorder="1" applyAlignment="1" applyProtection="1">
      <alignment horizontal="left" vertical="center"/>
      <protection/>
    </xf>
    <xf numFmtId="166" fontId="35" fillId="0" borderId="35" xfId="46" applyNumberFormat="1" applyFont="1" applyBorder="1" applyAlignment="1" applyProtection="1">
      <alignment horizontal="right" vertical="center"/>
      <protection/>
    </xf>
    <xf numFmtId="168" fontId="35" fillId="0" borderId="17" xfId="46" applyNumberFormat="1" applyFont="1" applyBorder="1" applyAlignment="1" applyProtection="1">
      <alignment horizontal="right" vertical="center"/>
      <protection/>
    </xf>
    <xf numFmtId="0" fontId="31" fillId="0" borderId="56" xfId="46" applyFont="1" applyBorder="1" applyAlignment="1" applyProtection="1">
      <alignment horizontal="left" vertical="top"/>
      <protection/>
    </xf>
    <xf numFmtId="0" fontId="37" fillId="0" borderId="57" xfId="46" applyFont="1" applyBorder="1" applyAlignment="1" applyProtection="1">
      <alignment horizontal="left" vertical="center"/>
      <protection/>
    </xf>
    <xf numFmtId="0" fontId="34" fillId="0" borderId="58" xfId="46" applyFont="1" applyBorder="1" applyAlignment="1" applyProtection="1">
      <alignment horizontal="left" vertical="center"/>
      <protection/>
    </xf>
    <xf numFmtId="0" fontId="31" fillId="0" borderId="58" xfId="46" applyFont="1" applyBorder="1" applyAlignment="1" applyProtection="1">
      <alignment horizontal="left" vertical="top"/>
      <protection/>
    </xf>
    <xf numFmtId="0" fontId="38" fillId="0" borderId="39" xfId="46" applyFont="1" applyBorder="1" applyAlignment="1" applyProtection="1">
      <alignment horizontal="left" vertical="center"/>
      <protection/>
    </xf>
    <xf numFmtId="0" fontId="3" fillId="0" borderId="38" xfId="46" applyFont="1" applyBorder="1" applyAlignment="1" applyProtection="1">
      <alignment horizontal="left" vertical="center"/>
      <protection/>
    </xf>
    <xf numFmtId="166" fontId="38" fillId="0" borderId="38" xfId="46" applyNumberFormat="1" applyFont="1" applyBorder="1" applyAlignment="1" applyProtection="1">
      <alignment horizontal="right" vertical="center"/>
      <protection/>
    </xf>
    <xf numFmtId="0" fontId="31" fillId="0" borderId="41" xfId="46" applyFont="1" applyBorder="1" applyAlignment="1" applyProtection="1">
      <alignment horizontal="left" vertical="top"/>
      <protection/>
    </xf>
    <xf numFmtId="0" fontId="31" fillId="0" borderId="14" xfId="46" applyFont="1" applyBorder="1" applyAlignment="1" applyProtection="1">
      <alignment horizontal="left" vertical="top"/>
      <protection/>
    </xf>
    <xf numFmtId="0" fontId="32" fillId="0" borderId="55" xfId="46" applyFont="1" applyBorder="1" applyAlignment="1" applyProtection="1">
      <alignment horizontal="left" vertical="center"/>
      <protection/>
    </xf>
    <xf numFmtId="0" fontId="3" fillId="0" borderId="17" xfId="46" applyFont="1" applyBorder="1" applyAlignment="1" applyProtection="1">
      <alignment horizontal="left" vertical="center"/>
      <protection/>
    </xf>
    <xf numFmtId="0" fontId="32" fillId="0" borderId="17" xfId="46" applyFont="1" applyBorder="1" applyAlignment="1" applyProtection="1">
      <alignment horizontal="right" vertical="center"/>
      <protection/>
    </xf>
    <xf numFmtId="0" fontId="31" fillId="0" borderId="15" xfId="46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 wrapText="1"/>
      <protection/>
    </xf>
    <xf numFmtId="165" fontId="6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 horizontal="right"/>
      <protection/>
    </xf>
    <xf numFmtId="167" fontId="6" fillId="0" borderId="0" xfId="0" applyNumberFormat="1" applyFont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 wrapText="1"/>
      <protection/>
    </xf>
    <xf numFmtId="165" fontId="7" fillId="0" borderId="0" xfId="0" applyNumberFormat="1" applyFont="1" applyAlignment="1" applyProtection="1">
      <alignment horizontal="right"/>
      <protection/>
    </xf>
    <xf numFmtId="166" fontId="7" fillId="0" borderId="0" xfId="0" applyNumberFormat="1" applyFont="1" applyAlignment="1" applyProtection="1">
      <alignment horizontal="right"/>
      <protection/>
    </xf>
    <xf numFmtId="167" fontId="7" fillId="0" borderId="0" xfId="0" applyNumberFormat="1" applyFont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 wrapText="1"/>
      <protection/>
    </xf>
    <xf numFmtId="165" fontId="3" fillId="0" borderId="10" xfId="0" applyNumberFormat="1" applyFont="1" applyBorder="1" applyAlignment="1" applyProtection="1">
      <alignment horizontal="right"/>
      <protection/>
    </xf>
    <xf numFmtId="166" fontId="3" fillId="0" borderId="10" xfId="0" applyNumberFormat="1" applyFont="1" applyBorder="1" applyAlignment="1" applyProtection="1">
      <alignment horizontal="right"/>
      <protection/>
    </xf>
    <xf numFmtId="167" fontId="3" fillId="0" borderId="10" xfId="0" applyNumberFormat="1" applyFont="1" applyBorder="1" applyAlignment="1" applyProtection="1">
      <alignment horizontal="right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5" fontId="8" fillId="0" borderId="0" xfId="0" applyNumberFormat="1" applyFont="1" applyAlignment="1" applyProtection="1">
      <alignment horizontal="right" vertical="center"/>
      <protection/>
    </xf>
    <xf numFmtId="166" fontId="8" fillId="0" borderId="0" xfId="0" applyNumberFormat="1" applyFont="1" applyAlignment="1" applyProtection="1">
      <alignment horizontal="right" vertical="center"/>
      <protection/>
    </xf>
    <xf numFmtId="167" fontId="8" fillId="0" borderId="0" xfId="0" applyNumberFormat="1" applyFont="1" applyAlignment="1" applyProtection="1">
      <alignment horizontal="right" vertical="center"/>
      <protection/>
    </xf>
    <xf numFmtId="164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165" fontId="9" fillId="0" borderId="0" xfId="0" applyNumberFormat="1" applyFont="1" applyAlignment="1" applyProtection="1">
      <alignment horizontal="right"/>
      <protection/>
    </xf>
    <xf numFmtId="166" fontId="9" fillId="0" borderId="0" xfId="0" applyNumberFormat="1" applyFont="1" applyAlignment="1" applyProtection="1">
      <alignment horizontal="right"/>
      <protection/>
    </xf>
    <xf numFmtId="167" fontId="9" fillId="0" borderId="0" xfId="0" applyNumberFormat="1" applyFont="1" applyAlignment="1" applyProtection="1">
      <alignment horizontal="right"/>
      <protection/>
    </xf>
    <xf numFmtId="164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left" wrapText="1"/>
      <protection/>
    </xf>
    <xf numFmtId="165" fontId="10" fillId="0" borderId="0" xfId="0" applyNumberFormat="1" applyFont="1" applyAlignment="1" applyProtection="1">
      <alignment horizontal="right"/>
      <protection/>
    </xf>
    <xf numFmtId="166" fontId="10" fillId="0" borderId="0" xfId="0" applyNumberFormat="1" applyFont="1" applyAlignment="1" applyProtection="1">
      <alignment horizontal="right"/>
      <protection/>
    </xf>
    <xf numFmtId="167" fontId="10" fillId="0" borderId="0" xfId="0" applyNumberFormat="1" applyFont="1" applyAlignment="1" applyProtection="1">
      <alignment horizontal="right"/>
      <protection/>
    </xf>
    <xf numFmtId="164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 horizontal="left" wrapText="1"/>
      <protection/>
    </xf>
    <xf numFmtId="165" fontId="11" fillId="0" borderId="0" xfId="0" applyNumberFormat="1" applyFont="1" applyAlignment="1" applyProtection="1">
      <alignment horizontal="right"/>
      <protection/>
    </xf>
    <xf numFmtId="166" fontId="11" fillId="0" borderId="0" xfId="0" applyNumberFormat="1" applyFont="1" applyAlignment="1" applyProtection="1">
      <alignment horizontal="right"/>
      <protection/>
    </xf>
    <xf numFmtId="167" fontId="11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 horizontal="right" vertical="top"/>
      <protection/>
    </xf>
    <xf numFmtId="0" fontId="0" fillId="0" borderId="0" xfId="0" applyAlignment="1" applyProtection="1">
      <alignment horizontal="left" vertical="top" wrapText="1"/>
      <protection/>
    </xf>
    <xf numFmtId="165" fontId="0" fillId="0" borderId="0" xfId="0" applyNumberFormat="1" applyAlignment="1" applyProtection="1">
      <alignment horizontal="right" vertical="top"/>
      <protection/>
    </xf>
    <xf numFmtId="166" fontId="0" fillId="0" borderId="0" xfId="0" applyNumberFormat="1" applyAlignment="1" applyProtection="1">
      <alignment horizontal="right" vertical="top"/>
      <protection/>
    </xf>
    <xf numFmtId="167" fontId="0" fillId="0" borderId="0" xfId="0" applyNumberForma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top"/>
      <protection/>
    </xf>
    <xf numFmtId="167" fontId="5" fillId="7" borderId="0" xfId="0" applyNumberFormat="1" applyFont="1" applyFill="1" applyAlignment="1" applyProtection="1">
      <alignment horizontal="right" vertical="top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166" fontId="35" fillId="0" borderId="59" xfId="46" applyNumberFormat="1" applyFont="1" applyBorder="1" applyAlignment="1" applyProtection="1">
      <alignment horizontal="right" vertical="center"/>
      <protection/>
    </xf>
    <xf numFmtId="166" fontId="35" fillId="0" borderId="60" xfId="46" applyNumberFormat="1" applyFont="1" applyBorder="1" applyAlignment="1" applyProtection="1">
      <alignment horizontal="right" vertical="center"/>
      <protection/>
    </xf>
    <xf numFmtId="0" fontId="31" fillId="0" borderId="61" xfId="46" applyFont="1" applyBorder="1" applyAlignment="1" applyProtection="1">
      <alignment horizontal="left" vertical="center"/>
      <protection/>
    </xf>
    <xf numFmtId="0" fontId="31" fillId="0" borderId="62" xfId="46" applyFont="1" applyBorder="1" applyAlignment="1" applyProtection="1">
      <alignment horizontal="left" vertical="center"/>
      <protection/>
    </xf>
    <xf numFmtId="0" fontId="37" fillId="0" borderId="59" xfId="46" applyFont="1" applyBorder="1" applyAlignment="1" applyProtection="1">
      <alignment horizontal="left" vertical="center"/>
      <protection/>
    </xf>
    <xf numFmtId="0" fontId="37" fillId="0" borderId="63" xfId="46" applyFont="1" applyBorder="1" applyAlignment="1" applyProtection="1">
      <alignment horizontal="left" vertical="center"/>
      <protection/>
    </xf>
    <xf numFmtId="0" fontId="37" fillId="0" borderId="60" xfId="46" applyFont="1" applyBorder="1" applyAlignment="1" applyProtection="1">
      <alignment horizontal="left" vertical="center"/>
      <protection/>
    </xf>
    <xf numFmtId="0" fontId="37" fillId="0" borderId="57" xfId="46" applyFont="1" applyBorder="1" applyAlignment="1" applyProtection="1">
      <alignment horizontal="left" vertical="center"/>
      <protection/>
    </xf>
    <xf numFmtId="0" fontId="0" fillId="0" borderId="0" xfId="46" applyAlignment="1" applyProtection="1">
      <alignment horizontal="left" vertical="top"/>
      <protection/>
    </xf>
    <xf numFmtId="0" fontId="0" fillId="0" borderId="21" xfId="46" applyFont="1" applyBorder="1" applyAlignment="1" applyProtection="1">
      <alignment horizontal="left" vertical="top"/>
      <protection/>
    </xf>
    <xf numFmtId="0" fontId="0" fillId="0" borderId="0" xfId="46" applyFont="1" applyAlignment="1" applyProtection="1">
      <alignment horizontal="left" vertical="top"/>
      <protection/>
    </xf>
    <xf numFmtId="0" fontId="0" fillId="0" borderId="14" xfId="46" applyFont="1" applyBorder="1" applyAlignment="1" applyProtection="1">
      <alignment horizontal="left" vertical="top"/>
      <protection/>
    </xf>
    <xf numFmtId="0" fontId="3" fillId="0" borderId="59" xfId="46" applyFont="1" applyBorder="1" applyAlignment="1" applyProtection="1">
      <alignment horizontal="left" vertical="center"/>
      <protection/>
    </xf>
    <xf numFmtId="2" fontId="3" fillId="0" borderId="64" xfId="46" applyNumberFormat="1" applyFont="1" applyBorder="1" applyAlignment="1" applyProtection="1">
      <alignment horizontal="center" vertical="center"/>
      <protection/>
    </xf>
    <xf numFmtId="170" fontId="3" fillId="0" borderId="64" xfId="46" applyNumberFormat="1" applyFont="1" applyBorder="1" applyAlignment="1" applyProtection="1">
      <alignment horizontal="right" vertical="center"/>
      <protection/>
    </xf>
    <xf numFmtId="166" fontId="3" fillId="0" borderId="64" xfId="46" applyNumberFormat="1" applyFont="1" applyBorder="1" applyAlignment="1" applyProtection="1">
      <alignment horizontal="right" vertical="center"/>
      <protection/>
    </xf>
    <xf numFmtId="166" fontId="3" fillId="0" borderId="64" xfId="46" applyNumberFormat="1" applyFont="1" applyBorder="1" applyAlignment="1" applyProtection="1">
      <alignment horizontal="right" vertical="center"/>
      <protection/>
    </xf>
    <xf numFmtId="0" fontId="0" fillId="0" borderId="65" xfId="46" applyFont="1" applyBorder="1" applyAlignment="1" applyProtection="1">
      <alignment horizontal="left" vertical="top"/>
      <protection/>
    </xf>
    <xf numFmtId="0" fontId="3" fillId="0" borderId="60" xfId="46" applyFont="1" applyBorder="1" applyAlignment="1" applyProtection="1">
      <alignment horizontal="left" vertical="center"/>
      <protection/>
    </xf>
    <xf numFmtId="2" fontId="3" fillId="0" borderId="58" xfId="46" applyNumberFormat="1" applyFont="1" applyBorder="1" applyAlignment="1" applyProtection="1">
      <alignment horizontal="center" vertical="center"/>
      <protection/>
    </xf>
    <xf numFmtId="170" fontId="3" fillId="0" borderId="58" xfId="46" applyNumberFormat="1" applyFont="1" applyBorder="1" applyAlignment="1" applyProtection="1">
      <alignment horizontal="right" vertical="center"/>
      <protection/>
    </xf>
    <xf numFmtId="166" fontId="3" fillId="0" borderId="58" xfId="46" applyNumberFormat="1" applyFont="1" applyBorder="1" applyAlignment="1" applyProtection="1">
      <alignment horizontal="right" vertical="center"/>
      <protection/>
    </xf>
    <xf numFmtId="166" fontId="3" fillId="0" borderId="58" xfId="46" applyNumberFormat="1" applyFont="1" applyBorder="1" applyAlignment="1" applyProtection="1">
      <alignment horizontal="right" vertical="center"/>
      <protection/>
    </xf>
    <xf numFmtId="0" fontId="0" fillId="0" borderId="66" xfId="46" applyFont="1" applyBorder="1" applyAlignment="1" applyProtection="1">
      <alignment horizontal="left" vertical="top"/>
      <protection/>
    </xf>
    <xf numFmtId="0" fontId="0" fillId="0" borderId="16" xfId="46" applyFont="1" applyBorder="1" applyAlignment="1" applyProtection="1">
      <alignment horizontal="left" vertical="top"/>
      <protection/>
    </xf>
    <xf numFmtId="0" fontId="38" fillId="0" borderId="43" xfId="46" applyFont="1" applyBorder="1" applyAlignment="1" applyProtection="1">
      <alignment horizontal="left" vertical="center"/>
      <protection/>
    </xf>
    <xf numFmtId="2" fontId="3" fillId="0" borderId="43" xfId="46" applyNumberFormat="1" applyFont="1" applyBorder="1" applyAlignment="1" applyProtection="1">
      <alignment horizontal="right" vertical="center"/>
      <protection/>
    </xf>
    <xf numFmtId="170" fontId="3" fillId="0" borderId="43" xfId="46" applyNumberFormat="1" applyFont="1" applyBorder="1" applyAlignment="1" applyProtection="1">
      <alignment horizontal="right" vertical="center"/>
      <protection/>
    </xf>
    <xf numFmtId="2" fontId="3" fillId="0" borderId="43" xfId="46" applyNumberFormat="1" applyFont="1" applyBorder="1" applyAlignment="1" applyProtection="1">
      <alignment horizontal="left" vertical="center"/>
      <protection/>
    </xf>
    <xf numFmtId="166" fontId="38" fillId="0" borderId="43" xfId="46" applyNumberFormat="1" applyFont="1" applyBorder="1" applyAlignment="1" applyProtection="1">
      <alignment horizontal="right" vertical="center"/>
      <protection/>
    </xf>
    <xf numFmtId="0" fontId="0" fillId="0" borderId="46" xfId="46" applyFont="1" applyBorder="1" applyAlignment="1" applyProtection="1">
      <alignment horizontal="left" vertical="top"/>
      <protection/>
    </xf>
    <xf numFmtId="0" fontId="31" fillId="0" borderId="38" xfId="46" applyFont="1" applyBorder="1" applyAlignment="1" applyProtection="1">
      <alignment horizontal="left" vertical="top"/>
      <protection/>
    </xf>
    <xf numFmtId="170" fontId="31" fillId="0" borderId="38" xfId="46" applyNumberFormat="1" applyFont="1" applyBorder="1" applyAlignment="1" applyProtection="1">
      <alignment horizontal="right" vertical="center"/>
      <protection/>
    </xf>
    <xf numFmtId="0" fontId="0" fillId="0" borderId="41" xfId="46" applyFont="1" applyBorder="1" applyAlignment="1" applyProtection="1">
      <alignment horizontal="left" vertical="top"/>
      <protection/>
    </xf>
    <xf numFmtId="0" fontId="31" fillId="0" borderId="60" xfId="46" applyFont="1" applyBorder="1" applyAlignment="1" applyProtection="1">
      <alignment horizontal="left"/>
      <protection/>
    </xf>
    <xf numFmtId="166" fontId="29" fillId="0" borderId="60" xfId="46" applyNumberFormat="1" applyFont="1" applyBorder="1" applyAlignment="1" applyProtection="1">
      <alignment horizontal="right" vertical="center"/>
      <protection/>
    </xf>
    <xf numFmtId="0" fontId="0" fillId="0" borderId="15" xfId="46" applyFont="1" applyBorder="1" applyAlignment="1" applyProtection="1">
      <alignment horizontal="left" vertical="top"/>
      <protection/>
    </xf>
    <xf numFmtId="0" fontId="0" fillId="0" borderId="26" xfId="46" applyFont="1" applyBorder="1" applyAlignment="1" applyProtection="1">
      <alignment horizontal="left" vertical="top"/>
      <protection/>
    </xf>
    <xf numFmtId="0" fontId="0" fillId="0" borderId="27" xfId="46" applyFont="1" applyBorder="1" applyAlignment="1" applyProtection="1">
      <alignment horizontal="left" vertical="top"/>
      <protection/>
    </xf>
    <xf numFmtId="0" fontId="31" fillId="0" borderId="67" xfId="46" applyFont="1" applyBorder="1" applyAlignment="1" applyProtection="1">
      <alignment horizontal="left" vertical="top"/>
      <protection/>
    </xf>
    <xf numFmtId="0" fontId="31" fillId="0" borderId="55" xfId="46" applyFont="1" applyBorder="1" applyAlignment="1" applyProtection="1">
      <alignment horizontal="left"/>
      <protection/>
    </xf>
    <xf numFmtId="0" fontId="31" fillId="0" borderId="17" xfId="46" applyFont="1" applyBorder="1" applyAlignment="1" applyProtection="1">
      <alignment horizontal="left" vertical="top"/>
      <protection/>
    </xf>
    <xf numFmtId="166" fontId="29" fillId="0" borderId="55" xfId="46" applyNumberFormat="1" applyFont="1" applyBorder="1" applyAlignment="1" applyProtection="1">
      <alignment horizontal="right" vertical="center"/>
      <protection/>
    </xf>
    <xf numFmtId="0" fontId="0" fillId="0" borderId="18" xfId="46" applyFont="1" applyBorder="1" applyAlignment="1" applyProtection="1">
      <alignment horizontal="left" vertical="top"/>
      <protection/>
    </xf>
    <xf numFmtId="0" fontId="31" fillId="7" borderId="26" xfId="46" applyFont="1" applyFill="1" applyBorder="1" applyAlignment="1" applyProtection="1">
      <alignment horizontal="left" vertical="center" wrapText="1"/>
      <protection locked="0"/>
    </xf>
    <xf numFmtId="0" fontId="31" fillId="7" borderId="27" xfId="46" applyFont="1" applyFill="1" applyBorder="1" applyAlignment="1" applyProtection="1">
      <alignment horizontal="center" vertical="center"/>
      <protection locked="0"/>
    </xf>
    <xf numFmtId="0" fontId="31" fillId="7" borderId="28" xfId="46" applyFont="1" applyFill="1" applyBorder="1" applyAlignment="1" applyProtection="1">
      <alignment horizontal="center" vertical="center"/>
      <protection locked="0"/>
    </xf>
    <xf numFmtId="0" fontId="3" fillId="7" borderId="31" xfId="46" applyFont="1" applyFill="1" applyBorder="1" applyAlignment="1" applyProtection="1">
      <alignment horizontal="left" vertical="center" wrapText="1"/>
      <protection locked="0"/>
    </xf>
    <xf numFmtId="0" fontId="3" fillId="7" borderId="31" xfId="46" applyFont="1" applyFill="1" applyBorder="1" applyAlignment="1" applyProtection="1">
      <alignment horizontal="center" vertical="center"/>
      <protection locked="0"/>
    </xf>
    <xf numFmtId="0" fontId="3" fillId="7" borderId="29" xfId="46" applyFont="1" applyFill="1" applyBorder="1" applyAlignment="1" applyProtection="1">
      <alignment horizontal="left" vertical="center"/>
      <protection locked="0"/>
    </xf>
    <xf numFmtId="0" fontId="3" fillId="7" borderId="30" xfId="46" applyFont="1" applyFill="1" applyBorder="1" applyAlignment="1" applyProtection="1">
      <alignment horizontal="left" vertical="center"/>
      <protection locked="0"/>
    </xf>
    <xf numFmtId="166" fontId="3" fillId="7" borderId="10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O15" sqref="O15:P15"/>
    </sheetView>
  </sheetViews>
  <sheetFormatPr defaultColWidth="10.5" defaultRowHeight="12" customHeight="1"/>
  <cols>
    <col min="1" max="1" width="3" style="181" customWidth="1"/>
    <col min="2" max="2" width="2.5" style="181" customWidth="1"/>
    <col min="3" max="3" width="3.83203125" style="181" customWidth="1"/>
    <col min="4" max="4" width="11" style="181" customWidth="1"/>
    <col min="5" max="5" width="15.83203125" style="181" customWidth="1"/>
    <col min="6" max="6" width="0.4921875" style="181" customWidth="1"/>
    <col min="7" max="7" width="3.16015625" style="181" customWidth="1"/>
    <col min="8" max="8" width="3" style="181" customWidth="1"/>
    <col min="9" max="9" width="12.33203125" style="181" customWidth="1"/>
    <col min="10" max="10" width="16.16015625" style="181" customWidth="1"/>
    <col min="11" max="11" width="0.65625" style="181" customWidth="1"/>
    <col min="12" max="13" width="3" style="181" customWidth="1"/>
    <col min="14" max="14" width="5.66015625" style="181" customWidth="1"/>
    <col min="15" max="15" width="6.5" style="181" customWidth="1"/>
    <col min="16" max="16" width="12" style="181" customWidth="1"/>
    <col min="17" max="17" width="7.5" style="181" customWidth="1"/>
    <col min="18" max="18" width="17.83203125" style="181" customWidth="1"/>
    <col min="19" max="19" width="0.4921875" style="181" customWidth="1"/>
    <col min="20" max="16384" width="10.5" style="183" customWidth="1"/>
  </cols>
  <sheetData>
    <row r="1" spans="1:19" s="181" customFormat="1" ht="14.2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</row>
    <row r="2" spans="1:19" s="181" customFormat="1" ht="21" customHeight="1">
      <c r="A2" s="15"/>
      <c r="B2" s="16"/>
      <c r="C2" s="16"/>
      <c r="D2" s="16"/>
      <c r="E2" s="16"/>
      <c r="F2" s="16"/>
      <c r="G2" s="17" t="s">
        <v>146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8"/>
    </row>
    <row r="3" spans="1:19" s="181" customFormat="1" ht="14.2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s="181" customFormat="1" ht="9" customHeight="1" thickBo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</row>
    <row r="5" spans="1:19" s="181" customFormat="1" ht="24.75" customHeight="1">
      <c r="A5" s="25"/>
      <c r="B5" s="26" t="s">
        <v>147</v>
      </c>
      <c r="C5" s="26"/>
      <c r="D5" s="26"/>
      <c r="E5" s="27" t="s">
        <v>148</v>
      </c>
      <c r="F5" s="28"/>
      <c r="G5" s="28"/>
      <c r="H5" s="28"/>
      <c r="I5" s="28"/>
      <c r="J5" s="28"/>
      <c r="K5" s="28"/>
      <c r="L5" s="29"/>
      <c r="M5" s="26"/>
      <c r="N5" s="26"/>
      <c r="O5" s="30" t="s">
        <v>149</v>
      </c>
      <c r="P5" s="30"/>
      <c r="Q5" s="31"/>
      <c r="R5" s="32"/>
      <c r="S5" s="33"/>
    </row>
    <row r="6" spans="1:19" s="181" customFormat="1" ht="24.75" customHeight="1">
      <c r="A6" s="25"/>
      <c r="B6" s="26" t="s">
        <v>150</v>
      </c>
      <c r="C6" s="26"/>
      <c r="D6" s="26"/>
      <c r="E6" s="34" t="s">
        <v>151</v>
      </c>
      <c r="F6" s="35"/>
      <c r="G6" s="35"/>
      <c r="H6" s="35"/>
      <c r="I6" s="35"/>
      <c r="J6" s="35"/>
      <c r="K6" s="35"/>
      <c r="L6" s="36"/>
      <c r="M6" s="26"/>
      <c r="N6" s="26"/>
      <c r="O6" s="30" t="s">
        <v>152</v>
      </c>
      <c r="P6" s="30"/>
      <c r="Q6" s="37"/>
      <c r="R6" s="33"/>
      <c r="S6" s="33"/>
    </row>
    <row r="7" spans="1:19" s="181" customFormat="1" ht="24.75" customHeight="1" thickBot="1">
      <c r="A7" s="25"/>
      <c r="B7" s="26"/>
      <c r="C7" s="26"/>
      <c r="D7" s="26"/>
      <c r="E7" s="38" t="s">
        <v>153</v>
      </c>
      <c r="F7" s="39"/>
      <c r="G7" s="39"/>
      <c r="H7" s="39"/>
      <c r="I7" s="39"/>
      <c r="J7" s="39"/>
      <c r="K7" s="39"/>
      <c r="L7" s="40"/>
      <c r="M7" s="26"/>
      <c r="N7" s="26"/>
      <c r="O7" s="30" t="s">
        <v>154</v>
      </c>
      <c r="P7" s="30"/>
      <c r="Q7" s="41" t="s">
        <v>155</v>
      </c>
      <c r="R7" s="42"/>
      <c r="S7" s="33"/>
    </row>
    <row r="8" spans="1:19" s="181" customFormat="1" ht="24.75" customHeight="1" thickBo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30" t="s">
        <v>156</v>
      </c>
      <c r="P8" s="30"/>
      <c r="Q8" s="26" t="s">
        <v>157</v>
      </c>
      <c r="R8" s="26"/>
      <c r="S8" s="33"/>
    </row>
    <row r="9" spans="1:19" s="181" customFormat="1" ht="24.75" customHeight="1" thickBot="1">
      <c r="A9" s="25"/>
      <c r="B9" s="26" t="s">
        <v>158</v>
      </c>
      <c r="C9" s="26"/>
      <c r="D9" s="26"/>
      <c r="E9" s="43" t="s">
        <v>159</v>
      </c>
      <c r="F9" s="44"/>
      <c r="G9" s="44"/>
      <c r="H9" s="44"/>
      <c r="I9" s="44"/>
      <c r="J9" s="44"/>
      <c r="K9" s="44"/>
      <c r="L9" s="45"/>
      <c r="M9" s="26"/>
      <c r="N9" s="26"/>
      <c r="O9" s="46" t="s">
        <v>160</v>
      </c>
      <c r="P9" s="47"/>
      <c r="Q9" s="48" t="s">
        <v>161</v>
      </c>
      <c r="R9" s="49"/>
      <c r="S9" s="33"/>
    </row>
    <row r="10" spans="1:19" s="181" customFormat="1" ht="24.75" customHeight="1" thickBot="1">
      <c r="A10" s="25"/>
      <c r="B10" s="26" t="s">
        <v>162</v>
      </c>
      <c r="C10" s="26"/>
      <c r="D10" s="26"/>
      <c r="E10" s="50" t="s">
        <v>153</v>
      </c>
      <c r="F10" s="51"/>
      <c r="G10" s="51"/>
      <c r="H10" s="51"/>
      <c r="I10" s="51"/>
      <c r="J10" s="51"/>
      <c r="K10" s="51"/>
      <c r="L10" s="52"/>
      <c r="M10" s="26"/>
      <c r="N10" s="26"/>
      <c r="O10" s="46"/>
      <c r="P10" s="47"/>
      <c r="Q10" s="48"/>
      <c r="R10" s="49"/>
      <c r="S10" s="33"/>
    </row>
    <row r="11" spans="1:19" s="181" customFormat="1" ht="24.75" customHeight="1" thickBot="1">
      <c r="A11" s="25"/>
      <c r="B11" s="26" t="s">
        <v>163</v>
      </c>
      <c r="C11" s="26"/>
      <c r="D11" s="26"/>
      <c r="E11" s="50" t="s">
        <v>153</v>
      </c>
      <c r="F11" s="51"/>
      <c r="G11" s="51"/>
      <c r="H11" s="51"/>
      <c r="I11" s="51"/>
      <c r="J11" s="51"/>
      <c r="K11" s="51"/>
      <c r="L11" s="52"/>
      <c r="M11" s="26"/>
      <c r="N11" s="26"/>
      <c r="O11" s="46"/>
      <c r="P11" s="47"/>
      <c r="Q11" s="48"/>
      <c r="R11" s="49"/>
      <c r="S11" s="33"/>
    </row>
    <row r="12" spans="1:19" s="181" customFormat="1" ht="24.75" customHeight="1" thickBot="1">
      <c r="A12" s="25"/>
      <c r="B12" s="26" t="s">
        <v>164</v>
      </c>
      <c r="C12" s="26"/>
      <c r="D12" s="26"/>
      <c r="E12" s="217"/>
      <c r="F12" s="218"/>
      <c r="G12" s="218"/>
      <c r="H12" s="218"/>
      <c r="I12" s="218"/>
      <c r="J12" s="218"/>
      <c r="K12" s="218"/>
      <c r="L12" s="219"/>
      <c r="M12" s="26"/>
      <c r="N12" s="26"/>
      <c r="O12" s="220"/>
      <c r="P12" s="221"/>
      <c r="Q12" s="220"/>
      <c r="R12" s="221"/>
      <c r="S12" s="33"/>
    </row>
    <row r="13" spans="1:19" s="181" customFormat="1" ht="12.75" customHeight="1">
      <c r="A13" s="53"/>
      <c r="B13" s="54"/>
      <c r="C13" s="54"/>
      <c r="D13" s="54"/>
      <c r="E13" s="55"/>
      <c r="F13" s="54"/>
      <c r="G13" s="54"/>
      <c r="H13" s="54"/>
      <c r="I13" s="54"/>
      <c r="J13" s="54"/>
      <c r="K13" s="54"/>
      <c r="L13" s="54"/>
      <c r="M13" s="54"/>
      <c r="N13" s="54"/>
      <c r="O13" s="55"/>
      <c r="P13" s="55"/>
      <c r="Q13" s="55"/>
      <c r="R13" s="54"/>
      <c r="S13" s="56"/>
    </row>
    <row r="14" spans="1:19" s="181" customFormat="1" ht="18.75" customHeight="1" thickBot="1">
      <c r="A14" s="25"/>
      <c r="B14" s="26"/>
      <c r="C14" s="26"/>
      <c r="D14" s="26"/>
      <c r="E14" s="57" t="s">
        <v>165</v>
      </c>
      <c r="F14" s="26"/>
      <c r="G14" s="26"/>
      <c r="H14" s="26"/>
      <c r="I14" s="26"/>
      <c r="J14" s="26"/>
      <c r="K14" s="26"/>
      <c r="L14" s="26"/>
      <c r="M14" s="26"/>
      <c r="N14" s="26"/>
      <c r="O14" s="58" t="s">
        <v>166</v>
      </c>
      <c r="P14" s="58"/>
      <c r="Q14" s="57"/>
      <c r="R14" s="59"/>
      <c r="S14" s="33"/>
    </row>
    <row r="15" spans="1:19" s="181" customFormat="1" ht="18.75" customHeight="1" thickBot="1">
      <c r="A15" s="25"/>
      <c r="B15" s="26"/>
      <c r="C15" s="26"/>
      <c r="D15" s="26"/>
      <c r="E15" s="60"/>
      <c r="F15" s="26"/>
      <c r="G15" s="57"/>
      <c r="H15" s="26"/>
      <c r="I15" s="57"/>
      <c r="J15" s="26"/>
      <c r="K15" s="26"/>
      <c r="L15" s="26"/>
      <c r="M15" s="26"/>
      <c r="N15" s="26"/>
      <c r="O15" s="222"/>
      <c r="P15" s="223"/>
      <c r="Q15" s="57"/>
      <c r="R15" s="61"/>
      <c r="S15" s="33"/>
    </row>
    <row r="16" spans="1:19" s="181" customFormat="1" ht="9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26"/>
      <c r="P16" s="63"/>
      <c r="Q16" s="63"/>
      <c r="R16" s="63"/>
      <c r="S16" s="64"/>
    </row>
    <row r="17" spans="1:19" s="181" customFormat="1" ht="20.25" customHeight="1">
      <c r="A17" s="65"/>
      <c r="B17" s="66"/>
      <c r="C17" s="66"/>
      <c r="D17" s="66"/>
      <c r="E17" s="67" t="s">
        <v>167</v>
      </c>
      <c r="F17" s="66"/>
      <c r="G17" s="66"/>
      <c r="H17" s="66"/>
      <c r="I17" s="66"/>
      <c r="J17" s="66"/>
      <c r="K17" s="66"/>
      <c r="L17" s="66"/>
      <c r="M17" s="66"/>
      <c r="N17" s="66"/>
      <c r="O17" s="23"/>
      <c r="P17" s="66"/>
      <c r="Q17" s="66"/>
      <c r="R17" s="66"/>
      <c r="S17" s="68"/>
    </row>
    <row r="18" spans="1:19" s="181" customFormat="1" ht="21.75" customHeight="1">
      <c r="A18" s="69" t="s">
        <v>168</v>
      </c>
      <c r="B18" s="70"/>
      <c r="C18" s="70"/>
      <c r="D18" s="71"/>
      <c r="E18" s="72" t="s">
        <v>169</v>
      </c>
      <c r="F18" s="71"/>
      <c r="G18" s="72" t="s">
        <v>170</v>
      </c>
      <c r="H18" s="70"/>
      <c r="I18" s="71"/>
      <c r="J18" s="72" t="s">
        <v>171</v>
      </c>
      <c r="K18" s="70"/>
      <c r="L18" s="72" t="s">
        <v>172</v>
      </c>
      <c r="M18" s="70"/>
      <c r="N18" s="70"/>
      <c r="O18" s="70"/>
      <c r="P18" s="71"/>
      <c r="Q18" s="72" t="s">
        <v>173</v>
      </c>
      <c r="R18" s="70"/>
      <c r="S18" s="73"/>
    </row>
    <row r="19" spans="1:19" s="181" customFormat="1" ht="19.5" customHeight="1">
      <c r="A19" s="74"/>
      <c r="B19" s="75"/>
      <c r="C19" s="75"/>
      <c r="D19" s="76">
        <v>0</v>
      </c>
      <c r="E19" s="77">
        <v>0</v>
      </c>
      <c r="F19" s="78"/>
      <c r="G19" s="79"/>
      <c r="H19" s="75"/>
      <c r="I19" s="76">
        <v>0</v>
      </c>
      <c r="J19" s="77">
        <v>0</v>
      </c>
      <c r="K19" s="80"/>
      <c r="L19" s="79"/>
      <c r="M19" s="75"/>
      <c r="N19" s="75"/>
      <c r="O19" s="81"/>
      <c r="P19" s="76">
        <v>0</v>
      </c>
      <c r="Q19" s="79"/>
      <c r="R19" s="82">
        <v>0</v>
      </c>
      <c r="S19" s="83"/>
    </row>
    <row r="20" spans="1:19" s="181" customFormat="1" ht="20.25" customHeight="1">
      <c r="A20" s="65"/>
      <c r="B20" s="66"/>
      <c r="C20" s="66"/>
      <c r="D20" s="66"/>
      <c r="E20" s="67" t="s">
        <v>174</v>
      </c>
      <c r="F20" s="66"/>
      <c r="G20" s="66"/>
      <c r="H20" s="66"/>
      <c r="I20" s="66"/>
      <c r="J20" s="84" t="s">
        <v>175</v>
      </c>
      <c r="K20" s="66"/>
      <c r="L20" s="66"/>
      <c r="M20" s="66"/>
      <c r="N20" s="66"/>
      <c r="O20" s="63"/>
      <c r="P20" s="66"/>
      <c r="Q20" s="66"/>
      <c r="R20" s="66"/>
      <c r="S20" s="68"/>
    </row>
    <row r="21" spans="1:19" s="181" customFormat="1" ht="19.5" customHeight="1">
      <c r="A21" s="85" t="s">
        <v>176</v>
      </c>
      <c r="B21" s="86"/>
      <c r="C21" s="87" t="s">
        <v>177</v>
      </c>
      <c r="D21" s="88"/>
      <c r="E21" s="88"/>
      <c r="F21" s="89"/>
      <c r="G21" s="85" t="s">
        <v>178</v>
      </c>
      <c r="H21" s="90"/>
      <c r="I21" s="87" t="s">
        <v>179</v>
      </c>
      <c r="J21" s="88"/>
      <c r="K21" s="88"/>
      <c r="L21" s="85" t="s">
        <v>180</v>
      </c>
      <c r="M21" s="90"/>
      <c r="N21" s="87" t="s">
        <v>181</v>
      </c>
      <c r="O21" s="91"/>
      <c r="P21" s="88"/>
      <c r="Q21" s="88"/>
      <c r="R21" s="88"/>
      <c r="S21" s="89"/>
    </row>
    <row r="22" spans="1:19" s="181" customFormat="1" ht="19.5" customHeight="1">
      <c r="A22" s="92" t="s">
        <v>16</v>
      </c>
      <c r="B22" s="177" t="s">
        <v>28</v>
      </c>
      <c r="C22" s="178"/>
      <c r="D22" s="175"/>
      <c r="E22" s="173">
        <f>'4. Rozpočet s výkazem výměr a p'!H13</f>
        <v>0</v>
      </c>
      <c r="F22" s="94"/>
      <c r="G22" s="92" t="s">
        <v>23</v>
      </c>
      <c r="H22" s="95" t="s">
        <v>182</v>
      </c>
      <c r="I22" s="96"/>
      <c r="J22" s="97">
        <v>0</v>
      </c>
      <c r="K22" s="98"/>
      <c r="L22" s="92" t="s">
        <v>183</v>
      </c>
      <c r="M22" s="99" t="s">
        <v>140</v>
      </c>
      <c r="N22" s="100"/>
      <c r="O22" s="100"/>
      <c r="P22" s="100"/>
      <c r="Q22" s="101"/>
      <c r="R22" s="93">
        <v>0</v>
      </c>
      <c r="S22" s="94"/>
    </row>
    <row r="23" spans="1:19" s="181" customFormat="1" ht="19.5" customHeight="1">
      <c r="A23" s="92" t="s">
        <v>17</v>
      </c>
      <c r="B23" s="179"/>
      <c r="C23" s="180"/>
      <c r="D23" s="176"/>
      <c r="E23" s="174"/>
      <c r="F23" s="94"/>
      <c r="G23" s="92" t="s">
        <v>24</v>
      </c>
      <c r="H23" s="26" t="s">
        <v>184</v>
      </c>
      <c r="I23" s="96"/>
      <c r="J23" s="97">
        <v>0</v>
      </c>
      <c r="K23" s="98"/>
      <c r="L23" s="92" t="s">
        <v>185</v>
      </c>
      <c r="M23" s="99" t="s">
        <v>186</v>
      </c>
      <c r="N23" s="100"/>
      <c r="O23" s="26"/>
      <c r="P23" s="100"/>
      <c r="Q23" s="101"/>
      <c r="R23" s="93">
        <v>0</v>
      </c>
      <c r="S23" s="94"/>
    </row>
    <row r="24" spans="1:19" s="181" customFormat="1" ht="19.5" customHeight="1">
      <c r="A24" s="92" t="s">
        <v>18</v>
      </c>
      <c r="B24" s="177" t="s">
        <v>122</v>
      </c>
      <c r="C24" s="178"/>
      <c r="D24" s="175"/>
      <c r="E24" s="173">
        <f>'4. Rozpočet s výkazem výměr a p'!H82</f>
        <v>0</v>
      </c>
      <c r="F24" s="94"/>
      <c r="G24" s="92" t="s">
        <v>25</v>
      </c>
      <c r="H24" s="95" t="s">
        <v>187</v>
      </c>
      <c r="I24" s="96"/>
      <c r="J24" s="97">
        <v>0</v>
      </c>
      <c r="K24" s="98"/>
      <c r="L24" s="92" t="s">
        <v>188</v>
      </c>
      <c r="M24" s="99" t="s">
        <v>189</v>
      </c>
      <c r="N24" s="100"/>
      <c r="O24" s="100"/>
      <c r="P24" s="100"/>
      <c r="Q24" s="101"/>
      <c r="R24" s="93">
        <v>0</v>
      </c>
      <c r="S24" s="94"/>
    </row>
    <row r="25" spans="1:19" s="181" customFormat="1" ht="19.5" customHeight="1">
      <c r="A25" s="92" t="s">
        <v>19</v>
      </c>
      <c r="B25" s="179"/>
      <c r="C25" s="180"/>
      <c r="D25" s="176"/>
      <c r="E25" s="174"/>
      <c r="F25" s="94"/>
      <c r="G25" s="92" t="s">
        <v>26</v>
      </c>
      <c r="H25" s="95"/>
      <c r="I25" s="96"/>
      <c r="J25" s="97">
        <v>0</v>
      </c>
      <c r="K25" s="98"/>
      <c r="L25" s="92" t="s">
        <v>190</v>
      </c>
      <c r="M25" s="99" t="s">
        <v>191</v>
      </c>
      <c r="N25" s="100"/>
      <c r="O25" s="26"/>
      <c r="P25" s="100"/>
      <c r="Q25" s="101"/>
      <c r="R25" s="93">
        <v>0</v>
      </c>
      <c r="S25" s="94"/>
    </row>
    <row r="26" spans="1:19" s="181" customFormat="1" ht="19.5" customHeight="1">
      <c r="A26" s="92" t="s">
        <v>20</v>
      </c>
      <c r="B26" s="177" t="s">
        <v>192</v>
      </c>
      <c r="C26" s="178"/>
      <c r="D26" s="175"/>
      <c r="E26" s="173">
        <v>0</v>
      </c>
      <c r="F26" s="94"/>
      <c r="G26" s="102"/>
      <c r="H26" s="100"/>
      <c r="I26" s="96"/>
      <c r="J26" s="103"/>
      <c r="K26" s="98"/>
      <c r="L26" s="92" t="s">
        <v>193</v>
      </c>
      <c r="M26" s="99" t="s">
        <v>194</v>
      </c>
      <c r="N26" s="100"/>
      <c r="O26" s="100"/>
      <c r="P26" s="100"/>
      <c r="Q26" s="101"/>
      <c r="R26" s="93">
        <v>0</v>
      </c>
      <c r="S26" s="94"/>
    </row>
    <row r="27" spans="1:19" s="181" customFormat="1" ht="19.5" customHeight="1">
      <c r="A27" s="92" t="s">
        <v>21</v>
      </c>
      <c r="B27" s="179"/>
      <c r="C27" s="180"/>
      <c r="D27" s="176"/>
      <c r="E27" s="174">
        <v>0</v>
      </c>
      <c r="F27" s="94"/>
      <c r="G27" s="102"/>
      <c r="H27" s="100"/>
      <c r="I27" s="96"/>
      <c r="J27" s="103"/>
      <c r="K27" s="98"/>
      <c r="L27" s="92" t="s">
        <v>195</v>
      </c>
      <c r="M27" s="95" t="s">
        <v>196</v>
      </c>
      <c r="N27" s="100"/>
      <c r="O27" s="26"/>
      <c r="P27" s="100"/>
      <c r="Q27" s="96"/>
      <c r="R27" s="93">
        <f>'4. Rozpočet s výkazem výměr a p'!H89</f>
        <v>0</v>
      </c>
      <c r="S27" s="94"/>
    </row>
    <row r="28" spans="1:19" s="181" customFormat="1" ht="19.5" customHeight="1">
      <c r="A28" s="92" t="s">
        <v>22</v>
      </c>
      <c r="B28" s="104" t="s">
        <v>197</v>
      </c>
      <c r="C28" s="100"/>
      <c r="D28" s="96"/>
      <c r="E28" s="105">
        <f>SUM(E22:E27)</f>
        <v>0</v>
      </c>
      <c r="F28" s="68"/>
      <c r="G28" s="92" t="s">
        <v>27</v>
      </c>
      <c r="H28" s="104" t="s">
        <v>198</v>
      </c>
      <c r="I28" s="96"/>
      <c r="J28" s="106"/>
      <c r="K28" s="107"/>
      <c r="L28" s="92" t="s">
        <v>199</v>
      </c>
      <c r="M28" s="104" t="s">
        <v>200</v>
      </c>
      <c r="N28" s="100"/>
      <c r="O28" s="100"/>
      <c r="P28" s="100"/>
      <c r="Q28" s="96"/>
      <c r="R28" s="105">
        <f>R27</f>
        <v>0</v>
      </c>
      <c r="S28" s="68"/>
    </row>
    <row r="29" spans="1:19" s="181" customFormat="1" ht="19.5" customHeight="1">
      <c r="A29" s="108" t="s">
        <v>201</v>
      </c>
      <c r="B29" s="109" t="s">
        <v>202</v>
      </c>
      <c r="C29" s="110"/>
      <c r="D29" s="111"/>
      <c r="E29" s="112">
        <v>0</v>
      </c>
      <c r="F29" s="113"/>
      <c r="G29" s="108" t="s">
        <v>203</v>
      </c>
      <c r="H29" s="109" t="s">
        <v>204</v>
      </c>
      <c r="I29" s="111"/>
      <c r="J29" s="114">
        <v>0</v>
      </c>
      <c r="K29" s="115"/>
      <c r="L29" s="108" t="s">
        <v>205</v>
      </c>
      <c r="M29" s="109" t="s">
        <v>206</v>
      </c>
      <c r="N29" s="110"/>
      <c r="O29" s="63"/>
      <c r="P29" s="110"/>
      <c r="Q29" s="111"/>
      <c r="R29" s="112">
        <v>0</v>
      </c>
      <c r="S29" s="113"/>
    </row>
    <row r="30" spans="1:19" s="181" customFormat="1" ht="19.5" customHeight="1">
      <c r="A30" s="116"/>
      <c r="B30" s="117"/>
      <c r="C30" s="118" t="s">
        <v>207</v>
      </c>
      <c r="D30" s="119"/>
      <c r="E30" s="119"/>
      <c r="F30" s="119"/>
      <c r="G30" s="119"/>
      <c r="H30" s="119"/>
      <c r="I30" s="119"/>
      <c r="J30" s="119"/>
      <c r="K30" s="119"/>
      <c r="L30" s="85" t="s">
        <v>208</v>
      </c>
      <c r="M30" s="120"/>
      <c r="N30" s="88" t="s">
        <v>209</v>
      </c>
      <c r="O30" s="121"/>
      <c r="P30" s="121"/>
      <c r="Q30" s="121"/>
      <c r="R30" s="122">
        <f>E28+R28</f>
        <v>0</v>
      </c>
      <c r="S30" s="123"/>
    </row>
    <row r="31" spans="1:19" s="181" customFormat="1" ht="14.2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124"/>
      <c r="M31" s="125" t="s">
        <v>210</v>
      </c>
      <c r="N31" s="126"/>
      <c r="O31" s="127" t="s">
        <v>132</v>
      </c>
      <c r="P31" s="126"/>
      <c r="Q31" s="127" t="s">
        <v>211</v>
      </c>
      <c r="R31" s="127" t="s">
        <v>212</v>
      </c>
      <c r="S31" s="128"/>
    </row>
    <row r="32" spans="1:19" s="181" customFormat="1" ht="12.75" customHeight="1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4"/>
      <c r="M32" s="185" t="s">
        <v>213</v>
      </c>
      <c r="N32" s="186"/>
      <c r="O32" s="187">
        <v>15</v>
      </c>
      <c r="P32" s="188">
        <v>0</v>
      </c>
      <c r="Q32" s="188"/>
      <c r="R32" s="189">
        <v>0</v>
      </c>
      <c r="S32" s="190"/>
    </row>
    <row r="33" spans="1:19" s="181" customFormat="1" ht="12.75" customHeight="1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4"/>
      <c r="M33" s="191" t="s">
        <v>214</v>
      </c>
      <c r="N33" s="192"/>
      <c r="O33" s="193">
        <v>21</v>
      </c>
      <c r="P33" s="194">
        <f>R30</f>
        <v>0</v>
      </c>
      <c r="Q33" s="194"/>
      <c r="R33" s="195">
        <f>P33*0.21</f>
        <v>0</v>
      </c>
      <c r="S33" s="196"/>
    </row>
    <row r="34" spans="1:19" s="181" customFormat="1" ht="19.5" customHeight="1">
      <c r="A34" s="182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97"/>
      <c r="M34" s="198" t="s">
        <v>215</v>
      </c>
      <c r="N34" s="199"/>
      <c r="O34" s="200"/>
      <c r="P34" s="199"/>
      <c r="Q34" s="201"/>
      <c r="R34" s="202">
        <f>P33+R33</f>
        <v>0</v>
      </c>
      <c r="S34" s="203"/>
    </row>
    <row r="35" spans="1:19" s="181" customFormat="1" ht="19.5" customHeight="1">
      <c r="A35" s="182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85" t="s">
        <v>216</v>
      </c>
      <c r="M35" s="204"/>
      <c r="N35" s="87" t="s">
        <v>217</v>
      </c>
      <c r="O35" s="205"/>
      <c r="P35" s="204"/>
      <c r="Q35" s="204"/>
      <c r="R35" s="204"/>
      <c r="S35" s="206"/>
    </row>
    <row r="36" spans="1:19" s="181" customFormat="1" ht="14.25" customHeight="1">
      <c r="A36" s="182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24"/>
      <c r="M36" s="207" t="s">
        <v>218</v>
      </c>
      <c r="N36" s="119"/>
      <c r="O36" s="119"/>
      <c r="P36" s="119"/>
      <c r="Q36" s="119"/>
      <c r="R36" s="208">
        <v>0</v>
      </c>
      <c r="S36" s="209"/>
    </row>
    <row r="37" spans="1:19" s="181" customFormat="1" ht="14.25" customHeight="1">
      <c r="A37" s="182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24"/>
      <c r="M37" s="207" t="s">
        <v>219</v>
      </c>
      <c r="N37" s="119"/>
      <c r="O37" s="119"/>
      <c r="P37" s="119"/>
      <c r="Q37" s="119"/>
      <c r="R37" s="208">
        <v>0</v>
      </c>
      <c r="S37" s="209"/>
    </row>
    <row r="38" spans="1:19" s="181" customFormat="1" ht="14.25" customHeight="1" thickBot="1">
      <c r="A38" s="210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2"/>
      <c r="M38" s="213" t="s">
        <v>220</v>
      </c>
      <c r="N38" s="214"/>
      <c r="O38" s="214"/>
      <c r="P38" s="214"/>
      <c r="Q38" s="214"/>
      <c r="R38" s="215">
        <v>0</v>
      </c>
      <c r="S38" s="216"/>
    </row>
  </sheetData>
  <sheetProtection password="EA73" sheet="1" objects="1" scenarios="1"/>
  <mergeCells count="29">
    <mergeCell ref="P33:Q33"/>
    <mergeCell ref="E22:E23"/>
    <mergeCell ref="D22:D23"/>
    <mergeCell ref="B22:C23"/>
    <mergeCell ref="B24:C25"/>
    <mergeCell ref="D24:D25"/>
    <mergeCell ref="E24:E25"/>
    <mergeCell ref="B26:C27"/>
    <mergeCell ref="D26:D27"/>
    <mergeCell ref="E12:L12"/>
    <mergeCell ref="O12:P12"/>
    <mergeCell ref="Q12:R12"/>
    <mergeCell ref="O14:P14"/>
    <mergeCell ref="O15:P15"/>
    <mergeCell ref="P32:Q32"/>
    <mergeCell ref="E26:E27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/>
  <pageMargins left="0.39375001192092896" right="0.39375001192092896" top="0.7875000238418579" bottom="0.7875000238418579" header="0" footer="0"/>
  <pageSetup blackAndWhite="1"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C7" sqref="C7:D7"/>
    </sheetView>
  </sheetViews>
  <sheetFormatPr defaultColWidth="10.5" defaultRowHeight="12" customHeight="1"/>
  <cols>
    <col min="1" max="1" width="7.5" style="165" customWidth="1"/>
    <col min="2" max="2" width="8.83203125" style="166" customWidth="1"/>
    <col min="3" max="3" width="11.33203125" style="166" customWidth="1"/>
    <col min="4" max="4" width="57.66015625" style="166" customWidth="1"/>
    <col min="5" max="5" width="5.5" style="166" customWidth="1"/>
    <col min="6" max="6" width="11.16015625" style="167" customWidth="1"/>
    <col min="7" max="7" width="13.33203125" style="168" customWidth="1"/>
    <col min="8" max="8" width="17.83203125" style="168" customWidth="1"/>
    <col min="9" max="9" width="13.33203125" style="169" customWidth="1"/>
    <col min="10" max="10" width="13.33203125" style="167" customWidth="1"/>
    <col min="11" max="16384" width="10.5" style="170" customWidth="1"/>
  </cols>
  <sheetData>
    <row r="1" spans="1:10" s="129" customFormat="1" ht="27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29" customFormat="1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s="129" customFormat="1" ht="12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s="129" customFormat="1" ht="13.5" customHeight="1">
      <c r="A4" s="2"/>
      <c r="B4" s="1"/>
      <c r="C4" s="2"/>
      <c r="D4" s="1"/>
      <c r="E4" s="1"/>
      <c r="F4" s="1"/>
      <c r="G4" s="1"/>
      <c r="H4" s="1"/>
      <c r="I4" s="1"/>
      <c r="J4" s="1"/>
    </row>
    <row r="5" spans="1:10" s="129" customFormat="1" ht="6.75" customHeight="1">
      <c r="A5" s="3"/>
      <c r="B5" s="3"/>
      <c r="C5" s="3"/>
      <c r="D5" s="3"/>
      <c r="E5" s="3"/>
      <c r="F5" s="3"/>
      <c r="G5" s="4"/>
      <c r="H5" s="4"/>
      <c r="I5" s="4"/>
      <c r="J5" s="4"/>
    </row>
    <row r="6" spans="1:10" s="129" customFormat="1" ht="12.75" customHeight="1">
      <c r="A6" s="5" t="s">
        <v>3</v>
      </c>
      <c r="B6" s="6"/>
      <c r="C6" s="6"/>
      <c r="D6" s="6"/>
      <c r="E6" s="6"/>
      <c r="F6" s="7"/>
      <c r="G6" s="8"/>
      <c r="H6" s="8"/>
      <c r="I6" s="9"/>
      <c r="J6" s="7"/>
    </row>
    <row r="7" spans="1:10" s="129" customFormat="1" ht="12.75" customHeight="1">
      <c r="A7" s="5" t="s">
        <v>4</v>
      </c>
      <c r="B7" s="6"/>
      <c r="C7" s="172"/>
      <c r="D7" s="172"/>
      <c r="E7" s="6"/>
      <c r="F7" s="7"/>
      <c r="G7" s="8"/>
      <c r="H7" s="5" t="s">
        <v>221</v>
      </c>
      <c r="I7" s="171"/>
      <c r="J7" s="171"/>
    </row>
    <row r="8" spans="1:10" s="129" customFormat="1" ht="12.75" customHeight="1">
      <c r="A8" s="5" t="s">
        <v>5</v>
      </c>
      <c r="B8" s="6"/>
      <c r="C8" s="6"/>
      <c r="D8" s="6"/>
      <c r="E8" s="6"/>
      <c r="F8" s="7"/>
      <c r="G8" s="8"/>
      <c r="H8" s="5" t="s">
        <v>222</v>
      </c>
      <c r="I8" s="171"/>
      <c r="J8" s="171"/>
    </row>
    <row r="9" spans="1:10" s="129" customFormat="1" ht="6.7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29" customFormat="1" ht="24.75" customHeight="1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 t="s">
        <v>13</v>
      </c>
      <c r="I10" s="10" t="s">
        <v>14</v>
      </c>
      <c r="J10" s="10" t="s">
        <v>15</v>
      </c>
    </row>
    <row r="11" spans="1:10" s="129" customFormat="1" ht="12.75" customHeight="1" hidden="1">
      <c r="A11" s="10" t="s">
        <v>16</v>
      </c>
      <c r="B11" s="10" t="s">
        <v>17</v>
      </c>
      <c r="C11" s="10" t="s">
        <v>18</v>
      </c>
      <c r="D11" s="10" t="s">
        <v>19</v>
      </c>
      <c r="E11" s="10" t="s">
        <v>20</v>
      </c>
      <c r="F11" s="10" t="s">
        <v>21</v>
      </c>
      <c r="G11" s="10" t="s">
        <v>22</v>
      </c>
      <c r="H11" s="10" t="s">
        <v>25</v>
      </c>
      <c r="I11" s="10" t="s">
        <v>26</v>
      </c>
      <c r="J11" s="10" t="s">
        <v>27</v>
      </c>
    </row>
    <row r="12" spans="1:10" s="129" customFormat="1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s="129" customFormat="1" ht="30.75" customHeight="1">
      <c r="A13" s="130"/>
      <c r="B13" s="131"/>
      <c r="C13" s="131" t="s">
        <v>28</v>
      </c>
      <c r="D13" s="131" t="s">
        <v>29</v>
      </c>
      <c r="E13" s="131"/>
      <c r="F13" s="132"/>
      <c r="G13" s="133"/>
      <c r="H13" s="133">
        <f>H14+H60+H74+H80</f>
        <v>0</v>
      </c>
      <c r="I13" s="134"/>
      <c r="J13" s="132">
        <v>6.8749664</v>
      </c>
    </row>
    <row r="14" spans="1:10" s="129" customFormat="1" ht="28.5" customHeight="1">
      <c r="A14" s="135"/>
      <c r="B14" s="136"/>
      <c r="C14" s="136" t="s">
        <v>21</v>
      </c>
      <c r="D14" s="136" t="s">
        <v>30</v>
      </c>
      <c r="E14" s="136"/>
      <c r="F14" s="137"/>
      <c r="G14" s="138"/>
      <c r="H14" s="138">
        <f>SUM(H15:H58)</f>
        <v>0</v>
      </c>
      <c r="I14" s="139"/>
      <c r="J14" s="137">
        <v>6.0688464</v>
      </c>
    </row>
    <row r="15" spans="1:10" s="129" customFormat="1" ht="13.5" customHeight="1">
      <c r="A15" s="140">
        <v>1</v>
      </c>
      <c r="B15" s="141" t="s">
        <v>31</v>
      </c>
      <c r="C15" s="141" t="s">
        <v>32</v>
      </c>
      <c r="D15" s="141" t="s">
        <v>33</v>
      </c>
      <c r="E15" s="141" t="s">
        <v>34</v>
      </c>
      <c r="F15" s="142">
        <v>265.65</v>
      </c>
      <c r="G15" s="224"/>
      <c r="H15" s="143">
        <f>F15*G15</f>
        <v>0</v>
      </c>
      <c r="I15" s="144">
        <v>0</v>
      </c>
      <c r="J15" s="142">
        <v>0</v>
      </c>
    </row>
    <row r="16" spans="1:10" s="129" customFormat="1" ht="21" customHeight="1">
      <c r="A16" s="145"/>
      <c r="B16" s="146"/>
      <c r="C16" s="146"/>
      <c r="D16" s="146" t="s">
        <v>35</v>
      </c>
      <c r="E16" s="146"/>
      <c r="F16" s="147"/>
      <c r="G16" s="148"/>
      <c r="H16" s="148"/>
      <c r="I16" s="149"/>
      <c r="J16" s="147"/>
    </row>
    <row r="17" spans="1:10" s="129" customFormat="1" ht="13.5" customHeight="1">
      <c r="A17" s="150"/>
      <c r="B17" s="151"/>
      <c r="C17" s="151"/>
      <c r="D17" s="151" t="s">
        <v>36</v>
      </c>
      <c r="E17" s="151"/>
      <c r="F17" s="152">
        <v>68.77</v>
      </c>
      <c r="G17" s="153"/>
      <c r="H17" s="153"/>
      <c r="I17" s="154"/>
      <c r="J17" s="152"/>
    </row>
    <row r="18" spans="1:10" s="129" customFormat="1" ht="13.5" customHeight="1">
      <c r="A18" s="150"/>
      <c r="B18" s="151"/>
      <c r="C18" s="151"/>
      <c r="D18" s="151" t="s">
        <v>37</v>
      </c>
      <c r="E18" s="151"/>
      <c r="F18" s="152">
        <v>79.15</v>
      </c>
      <c r="G18" s="153"/>
      <c r="H18" s="153"/>
      <c r="I18" s="154"/>
      <c r="J18" s="152"/>
    </row>
    <row r="19" spans="1:10" s="129" customFormat="1" ht="13.5" customHeight="1">
      <c r="A19" s="150"/>
      <c r="B19" s="151"/>
      <c r="C19" s="151"/>
      <c r="D19" s="151" t="s">
        <v>38</v>
      </c>
      <c r="E19" s="151"/>
      <c r="F19" s="152">
        <v>74.29</v>
      </c>
      <c r="G19" s="153"/>
      <c r="H19" s="153"/>
      <c r="I19" s="154"/>
      <c r="J19" s="152"/>
    </row>
    <row r="20" spans="1:10" s="129" customFormat="1" ht="13.5" customHeight="1">
      <c r="A20" s="150"/>
      <c r="B20" s="151"/>
      <c r="C20" s="151"/>
      <c r="D20" s="151" t="s">
        <v>39</v>
      </c>
      <c r="E20" s="151"/>
      <c r="F20" s="152">
        <v>43.44</v>
      </c>
      <c r="G20" s="153"/>
      <c r="H20" s="153"/>
      <c r="I20" s="154"/>
      <c r="J20" s="152"/>
    </row>
    <row r="21" spans="1:10" s="129" customFormat="1" ht="13.5" customHeight="1">
      <c r="A21" s="155"/>
      <c r="B21" s="156"/>
      <c r="C21" s="156"/>
      <c r="D21" s="156" t="s">
        <v>40</v>
      </c>
      <c r="E21" s="156"/>
      <c r="F21" s="157">
        <v>265.65</v>
      </c>
      <c r="G21" s="158"/>
      <c r="H21" s="158"/>
      <c r="I21" s="159"/>
      <c r="J21" s="157"/>
    </row>
    <row r="22" spans="1:10" s="129" customFormat="1" ht="13.5" customHeight="1">
      <c r="A22" s="140">
        <v>2</v>
      </c>
      <c r="B22" s="141" t="s">
        <v>31</v>
      </c>
      <c r="C22" s="141" t="s">
        <v>41</v>
      </c>
      <c r="D22" s="141" t="s">
        <v>42</v>
      </c>
      <c r="E22" s="141" t="s">
        <v>34</v>
      </c>
      <c r="F22" s="142">
        <v>284.94</v>
      </c>
      <c r="G22" s="224"/>
      <c r="H22" s="143">
        <f>F22*G22</f>
        <v>0</v>
      </c>
      <c r="I22" s="144">
        <v>0</v>
      </c>
      <c r="J22" s="142">
        <v>0</v>
      </c>
    </row>
    <row r="23" spans="1:10" s="129" customFormat="1" ht="13.5" customHeight="1">
      <c r="A23" s="145"/>
      <c r="B23" s="146"/>
      <c r="C23" s="146"/>
      <c r="D23" s="146" t="s">
        <v>43</v>
      </c>
      <c r="E23" s="146"/>
      <c r="F23" s="147"/>
      <c r="G23" s="148"/>
      <c r="H23" s="148"/>
      <c r="I23" s="149"/>
      <c r="J23" s="147"/>
    </row>
    <row r="24" spans="1:10" s="129" customFormat="1" ht="13.5" customHeight="1">
      <c r="A24" s="150"/>
      <c r="B24" s="151"/>
      <c r="C24" s="151"/>
      <c r="D24" s="151" t="s">
        <v>44</v>
      </c>
      <c r="E24" s="151"/>
      <c r="F24" s="152">
        <v>73.36</v>
      </c>
      <c r="G24" s="153"/>
      <c r="H24" s="153"/>
      <c r="I24" s="154"/>
      <c r="J24" s="152"/>
    </row>
    <row r="25" spans="1:10" s="129" customFormat="1" ht="13.5" customHeight="1">
      <c r="A25" s="150"/>
      <c r="B25" s="151"/>
      <c r="C25" s="151"/>
      <c r="D25" s="151" t="s">
        <v>45</v>
      </c>
      <c r="E25" s="151"/>
      <c r="F25" s="152">
        <v>87.44</v>
      </c>
      <c r="G25" s="153"/>
      <c r="H25" s="153"/>
      <c r="I25" s="154"/>
      <c r="J25" s="152"/>
    </row>
    <row r="26" spans="1:10" s="129" customFormat="1" ht="13.5" customHeight="1">
      <c r="A26" s="150"/>
      <c r="B26" s="151"/>
      <c r="C26" s="151"/>
      <c r="D26" s="151" t="s">
        <v>46</v>
      </c>
      <c r="E26" s="151"/>
      <c r="F26" s="152">
        <v>80.7</v>
      </c>
      <c r="G26" s="153"/>
      <c r="H26" s="153"/>
      <c r="I26" s="154"/>
      <c r="J26" s="152"/>
    </row>
    <row r="27" spans="1:10" s="129" customFormat="1" ht="13.5" customHeight="1">
      <c r="A27" s="150"/>
      <c r="B27" s="151"/>
      <c r="C27" s="151"/>
      <c r="D27" s="151" t="s">
        <v>39</v>
      </c>
      <c r="E27" s="151"/>
      <c r="F27" s="152">
        <v>43.44</v>
      </c>
      <c r="G27" s="153"/>
      <c r="H27" s="153"/>
      <c r="I27" s="154"/>
      <c r="J27" s="152"/>
    </row>
    <row r="28" spans="1:10" s="129" customFormat="1" ht="13.5" customHeight="1">
      <c r="A28" s="155"/>
      <c r="B28" s="156"/>
      <c r="C28" s="156"/>
      <c r="D28" s="156" t="s">
        <v>40</v>
      </c>
      <c r="E28" s="156"/>
      <c r="F28" s="157">
        <v>284.94</v>
      </c>
      <c r="G28" s="158"/>
      <c r="H28" s="158"/>
      <c r="I28" s="159"/>
      <c r="J28" s="157"/>
    </row>
    <row r="29" spans="1:10" s="129" customFormat="1" ht="24" customHeight="1">
      <c r="A29" s="140">
        <v>3</v>
      </c>
      <c r="B29" s="141" t="s">
        <v>31</v>
      </c>
      <c r="C29" s="141" t="s">
        <v>47</v>
      </c>
      <c r="D29" s="141" t="s">
        <v>48</v>
      </c>
      <c r="E29" s="141" t="s">
        <v>34</v>
      </c>
      <c r="F29" s="142">
        <v>238.81</v>
      </c>
      <c r="G29" s="224"/>
      <c r="H29" s="143">
        <f>F29*G29</f>
        <v>0</v>
      </c>
      <c r="I29" s="144">
        <v>0.02</v>
      </c>
      <c r="J29" s="142">
        <v>4.7762</v>
      </c>
    </row>
    <row r="30" spans="1:10" s="129" customFormat="1" ht="21" customHeight="1">
      <c r="A30" s="145"/>
      <c r="B30" s="146"/>
      <c r="C30" s="146"/>
      <c r="D30" s="146" t="s">
        <v>49</v>
      </c>
      <c r="E30" s="146"/>
      <c r="F30" s="147"/>
      <c r="G30" s="148"/>
      <c r="H30" s="148"/>
      <c r="I30" s="149"/>
      <c r="J30" s="147"/>
    </row>
    <row r="31" spans="1:10" s="129" customFormat="1" ht="34.5" customHeight="1">
      <c r="A31" s="150"/>
      <c r="B31" s="151"/>
      <c r="C31" s="151"/>
      <c r="D31" s="151" t="s">
        <v>50</v>
      </c>
      <c r="E31" s="151"/>
      <c r="F31" s="152">
        <v>238.81</v>
      </c>
      <c r="G31" s="153"/>
      <c r="H31" s="153"/>
      <c r="I31" s="154"/>
      <c r="J31" s="152"/>
    </row>
    <row r="32" spans="1:10" s="129" customFormat="1" ht="24" customHeight="1">
      <c r="A32" s="140">
        <v>4</v>
      </c>
      <c r="B32" s="141" t="s">
        <v>31</v>
      </c>
      <c r="C32" s="141" t="s">
        <v>51</v>
      </c>
      <c r="D32" s="141" t="s">
        <v>52</v>
      </c>
      <c r="E32" s="141" t="s">
        <v>34</v>
      </c>
      <c r="F32" s="142">
        <v>26.84</v>
      </c>
      <c r="G32" s="224"/>
      <c r="H32" s="143">
        <f>F32*G32</f>
        <v>0</v>
      </c>
      <c r="I32" s="144">
        <v>0.027</v>
      </c>
      <c r="J32" s="142">
        <v>0.72468</v>
      </c>
    </row>
    <row r="33" spans="1:10" s="129" customFormat="1" ht="30" customHeight="1">
      <c r="A33" s="145"/>
      <c r="B33" s="146"/>
      <c r="C33" s="146"/>
      <c r="D33" s="146" t="s">
        <v>53</v>
      </c>
      <c r="E33" s="146"/>
      <c r="F33" s="147"/>
      <c r="G33" s="148"/>
      <c r="H33" s="148"/>
      <c r="I33" s="149"/>
      <c r="J33" s="147"/>
    </row>
    <row r="34" spans="1:10" s="129" customFormat="1" ht="13.5" customHeight="1">
      <c r="A34" s="150"/>
      <c r="B34" s="151"/>
      <c r="C34" s="151"/>
      <c r="D34" s="151" t="s">
        <v>54</v>
      </c>
      <c r="E34" s="151"/>
      <c r="F34" s="152">
        <v>0.44</v>
      </c>
      <c r="G34" s="153"/>
      <c r="H34" s="153"/>
      <c r="I34" s="154"/>
      <c r="J34" s="152"/>
    </row>
    <row r="35" spans="1:10" s="129" customFormat="1" ht="13.5" customHeight="1">
      <c r="A35" s="150"/>
      <c r="B35" s="151"/>
      <c r="C35" s="151"/>
      <c r="D35" s="151" t="s">
        <v>55</v>
      </c>
      <c r="E35" s="151"/>
      <c r="F35" s="152">
        <v>3.64</v>
      </c>
      <c r="G35" s="153"/>
      <c r="H35" s="153"/>
      <c r="I35" s="154"/>
      <c r="J35" s="152"/>
    </row>
    <row r="36" spans="1:10" s="129" customFormat="1" ht="13.5" customHeight="1">
      <c r="A36" s="150"/>
      <c r="B36" s="151"/>
      <c r="C36" s="151"/>
      <c r="D36" s="151" t="s">
        <v>56</v>
      </c>
      <c r="E36" s="151"/>
      <c r="F36" s="152">
        <v>14.6</v>
      </c>
      <c r="G36" s="153"/>
      <c r="H36" s="153"/>
      <c r="I36" s="154"/>
      <c r="J36" s="152"/>
    </row>
    <row r="37" spans="1:10" s="129" customFormat="1" ht="13.5" customHeight="1">
      <c r="A37" s="150"/>
      <c r="B37" s="151"/>
      <c r="C37" s="151"/>
      <c r="D37" s="151" t="s">
        <v>57</v>
      </c>
      <c r="E37" s="151"/>
      <c r="F37" s="152">
        <v>8.16</v>
      </c>
      <c r="G37" s="153"/>
      <c r="H37" s="153"/>
      <c r="I37" s="154"/>
      <c r="J37" s="152"/>
    </row>
    <row r="38" spans="1:10" s="129" customFormat="1" ht="13.5" customHeight="1">
      <c r="A38" s="155"/>
      <c r="B38" s="156"/>
      <c r="C38" s="156"/>
      <c r="D38" s="156" t="s">
        <v>40</v>
      </c>
      <c r="E38" s="156"/>
      <c r="F38" s="157">
        <v>26.84</v>
      </c>
      <c r="G38" s="158"/>
      <c r="H38" s="158"/>
      <c r="I38" s="159"/>
      <c r="J38" s="157"/>
    </row>
    <row r="39" spans="1:10" s="129" customFormat="1" ht="13.5" customHeight="1">
      <c r="A39" s="140">
        <v>5</v>
      </c>
      <c r="B39" s="141" t="s">
        <v>31</v>
      </c>
      <c r="C39" s="141" t="s">
        <v>58</v>
      </c>
      <c r="D39" s="141" t="s">
        <v>59</v>
      </c>
      <c r="E39" s="141" t="s">
        <v>34</v>
      </c>
      <c r="F39" s="142">
        <v>2.4</v>
      </c>
      <c r="G39" s="224"/>
      <c r="H39" s="143">
        <f>F39*G39</f>
        <v>0</v>
      </c>
      <c r="I39" s="144">
        <v>0</v>
      </c>
      <c r="J39" s="142">
        <v>0</v>
      </c>
    </row>
    <row r="40" spans="1:10" s="129" customFormat="1" ht="21" customHeight="1">
      <c r="A40" s="145"/>
      <c r="B40" s="146"/>
      <c r="C40" s="146"/>
      <c r="D40" s="146" t="s">
        <v>60</v>
      </c>
      <c r="E40" s="146"/>
      <c r="F40" s="147"/>
      <c r="G40" s="148"/>
      <c r="H40" s="148"/>
      <c r="I40" s="149"/>
      <c r="J40" s="147"/>
    </row>
    <row r="41" spans="1:10" s="129" customFormat="1" ht="13.5" customHeight="1">
      <c r="A41" s="150"/>
      <c r="B41" s="151"/>
      <c r="C41" s="151"/>
      <c r="D41" s="151" t="s">
        <v>61</v>
      </c>
      <c r="E41" s="151"/>
      <c r="F41" s="152">
        <v>2.4</v>
      </c>
      <c r="G41" s="153"/>
      <c r="H41" s="153"/>
      <c r="I41" s="154"/>
      <c r="J41" s="152"/>
    </row>
    <row r="42" spans="1:10" s="129" customFormat="1" ht="24" customHeight="1">
      <c r="A42" s="140">
        <v>6</v>
      </c>
      <c r="B42" s="141" t="s">
        <v>62</v>
      </c>
      <c r="C42" s="141" t="s">
        <v>63</v>
      </c>
      <c r="D42" s="141" t="s">
        <v>64</v>
      </c>
      <c r="E42" s="141" t="s">
        <v>34</v>
      </c>
      <c r="F42" s="142">
        <v>8.66</v>
      </c>
      <c r="G42" s="224"/>
      <c r="H42" s="143">
        <f>F42*G42</f>
        <v>0</v>
      </c>
      <c r="I42" s="144">
        <v>0.02056</v>
      </c>
      <c r="J42" s="142">
        <v>0.1780496</v>
      </c>
    </row>
    <row r="43" spans="1:10" s="129" customFormat="1" ht="21" customHeight="1">
      <c r="A43" s="145"/>
      <c r="B43" s="146"/>
      <c r="C43" s="146"/>
      <c r="D43" s="146" t="s">
        <v>65</v>
      </c>
      <c r="E43" s="146"/>
      <c r="F43" s="147"/>
      <c r="G43" s="148"/>
      <c r="H43" s="148"/>
      <c r="I43" s="149"/>
      <c r="J43" s="147"/>
    </row>
    <row r="44" spans="1:10" s="129" customFormat="1" ht="13.5" customHeight="1">
      <c r="A44" s="150"/>
      <c r="B44" s="151"/>
      <c r="C44" s="151"/>
      <c r="D44" s="151" t="s">
        <v>66</v>
      </c>
      <c r="E44" s="151"/>
      <c r="F44" s="152">
        <v>8.66</v>
      </c>
      <c r="G44" s="153"/>
      <c r="H44" s="153"/>
      <c r="I44" s="154"/>
      <c r="J44" s="152"/>
    </row>
    <row r="45" spans="1:10" s="129" customFormat="1" ht="24" customHeight="1">
      <c r="A45" s="140">
        <v>7</v>
      </c>
      <c r="B45" s="141" t="s">
        <v>62</v>
      </c>
      <c r="C45" s="141" t="s">
        <v>67</v>
      </c>
      <c r="D45" s="141" t="s">
        <v>68</v>
      </c>
      <c r="E45" s="141" t="s">
        <v>34</v>
      </c>
      <c r="F45" s="142">
        <v>10.63</v>
      </c>
      <c r="G45" s="224"/>
      <c r="H45" s="143">
        <f>F45*G45</f>
        <v>0</v>
      </c>
      <c r="I45" s="144">
        <v>0.02056</v>
      </c>
      <c r="J45" s="142">
        <v>0.2185528</v>
      </c>
    </row>
    <row r="46" spans="1:10" s="129" customFormat="1" ht="21" customHeight="1">
      <c r="A46" s="145"/>
      <c r="B46" s="146"/>
      <c r="C46" s="146"/>
      <c r="D46" s="146" t="s">
        <v>69</v>
      </c>
      <c r="E46" s="146"/>
      <c r="F46" s="147"/>
      <c r="G46" s="148"/>
      <c r="H46" s="148"/>
      <c r="I46" s="149"/>
      <c r="J46" s="147"/>
    </row>
    <row r="47" spans="1:10" s="129" customFormat="1" ht="13.5" customHeight="1">
      <c r="A47" s="150"/>
      <c r="B47" s="151"/>
      <c r="C47" s="151"/>
      <c r="D47" s="151" t="s">
        <v>70</v>
      </c>
      <c r="E47" s="151"/>
      <c r="F47" s="152">
        <v>10.63</v>
      </c>
      <c r="G47" s="153"/>
      <c r="H47" s="153"/>
      <c r="I47" s="154"/>
      <c r="J47" s="152"/>
    </row>
    <row r="48" spans="1:10" s="129" customFormat="1" ht="13.5" customHeight="1">
      <c r="A48" s="140">
        <v>8</v>
      </c>
      <c r="B48" s="141" t="s">
        <v>62</v>
      </c>
      <c r="C48" s="141" t="s">
        <v>71</v>
      </c>
      <c r="D48" s="141" t="s">
        <v>72</v>
      </c>
      <c r="E48" s="141" t="s">
        <v>34</v>
      </c>
      <c r="F48" s="142">
        <v>276.28</v>
      </c>
      <c r="G48" s="224"/>
      <c r="H48" s="143">
        <f>F48*G48</f>
        <v>0</v>
      </c>
      <c r="I48" s="144">
        <v>0.0006</v>
      </c>
      <c r="J48" s="142">
        <v>0.165768</v>
      </c>
    </row>
    <row r="49" spans="1:10" s="129" customFormat="1" ht="21" customHeight="1">
      <c r="A49" s="145"/>
      <c r="B49" s="146"/>
      <c r="C49" s="146"/>
      <c r="D49" s="146" t="s">
        <v>73</v>
      </c>
      <c r="E49" s="146"/>
      <c r="F49" s="147"/>
      <c r="G49" s="148"/>
      <c r="H49" s="148"/>
      <c r="I49" s="149"/>
      <c r="J49" s="147"/>
    </row>
    <row r="50" spans="1:10" s="129" customFormat="1" ht="13.5" customHeight="1">
      <c r="A50" s="150"/>
      <c r="B50" s="151"/>
      <c r="C50" s="151"/>
      <c r="D50" s="151" t="s">
        <v>74</v>
      </c>
      <c r="E50" s="151"/>
      <c r="F50" s="152">
        <v>71.58</v>
      </c>
      <c r="G50" s="153"/>
      <c r="H50" s="153"/>
      <c r="I50" s="154"/>
      <c r="J50" s="152"/>
    </row>
    <row r="51" spans="1:10" s="129" customFormat="1" ht="13.5" customHeight="1">
      <c r="A51" s="150"/>
      <c r="B51" s="151"/>
      <c r="C51" s="151"/>
      <c r="D51" s="151" t="s">
        <v>75</v>
      </c>
      <c r="E51" s="151"/>
      <c r="F51" s="152">
        <v>83.55</v>
      </c>
      <c r="G51" s="153"/>
      <c r="H51" s="153"/>
      <c r="I51" s="154"/>
      <c r="J51" s="152"/>
    </row>
    <row r="52" spans="1:10" s="129" customFormat="1" ht="13.5" customHeight="1">
      <c r="A52" s="150"/>
      <c r="B52" s="151"/>
      <c r="C52" s="151"/>
      <c r="D52" s="151" t="s">
        <v>76</v>
      </c>
      <c r="E52" s="151"/>
      <c r="F52" s="152">
        <v>77.71</v>
      </c>
      <c r="G52" s="153"/>
      <c r="H52" s="153"/>
      <c r="I52" s="154"/>
      <c r="J52" s="152"/>
    </row>
    <row r="53" spans="1:10" s="129" customFormat="1" ht="13.5" customHeight="1">
      <c r="A53" s="150"/>
      <c r="B53" s="151"/>
      <c r="C53" s="151"/>
      <c r="D53" s="151" t="s">
        <v>39</v>
      </c>
      <c r="E53" s="151"/>
      <c r="F53" s="152">
        <v>43.44</v>
      </c>
      <c r="G53" s="153"/>
      <c r="H53" s="153"/>
      <c r="I53" s="154"/>
      <c r="J53" s="152"/>
    </row>
    <row r="54" spans="1:10" s="129" customFormat="1" ht="13.5" customHeight="1">
      <c r="A54" s="155"/>
      <c r="B54" s="156"/>
      <c r="C54" s="156"/>
      <c r="D54" s="156" t="s">
        <v>40</v>
      </c>
      <c r="E54" s="156"/>
      <c r="F54" s="157">
        <v>276.28</v>
      </c>
      <c r="G54" s="158"/>
      <c r="H54" s="158"/>
      <c r="I54" s="159"/>
      <c r="J54" s="157"/>
    </row>
    <row r="55" spans="1:10" s="129" customFormat="1" ht="13.5" customHeight="1">
      <c r="A55" s="140">
        <v>9</v>
      </c>
      <c r="B55" s="141" t="s">
        <v>62</v>
      </c>
      <c r="C55" s="141" t="s">
        <v>77</v>
      </c>
      <c r="D55" s="141" t="s">
        <v>78</v>
      </c>
      <c r="E55" s="141" t="s">
        <v>34</v>
      </c>
      <c r="F55" s="142">
        <v>8.66</v>
      </c>
      <c r="G55" s="224"/>
      <c r="H55" s="143">
        <f>F55*G55</f>
        <v>0</v>
      </c>
      <c r="I55" s="144">
        <v>0.0006</v>
      </c>
      <c r="J55" s="142">
        <v>0.005196</v>
      </c>
    </row>
    <row r="56" spans="1:10" s="129" customFormat="1" ht="21" customHeight="1">
      <c r="A56" s="145"/>
      <c r="B56" s="146"/>
      <c r="C56" s="146"/>
      <c r="D56" s="146" t="s">
        <v>79</v>
      </c>
      <c r="E56" s="146"/>
      <c r="F56" s="147"/>
      <c r="G56" s="148"/>
      <c r="H56" s="148"/>
      <c r="I56" s="149"/>
      <c r="J56" s="147"/>
    </row>
    <row r="57" spans="1:10" s="129" customFormat="1" ht="13.5" customHeight="1">
      <c r="A57" s="150"/>
      <c r="B57" s="151"/>
      <c r="C57" s="151"/>
      <c r="D57" s="151" t="s">
        <v>80</v>
      </c>
      <c r="E57" s="151"/>
      <c r="F57" s="152">
        <v>8.66</v>
      </c>
      <c r="G57" s="153"/>
      <c r="H57" s="153"/>
      <c r="I57" s="154"/>
      <c r="J57" s="152"/>
    </row>
    <row r="58" spans="1:10" s="129" customFormat="1" ht="24" customHeight="1">
      <c r="A58" s="140">
        <v>10</v>
      </c>
      <c r="B58" s="141" t="s">
        <v>31</v>
      </c>
      <c r="C58" s="141" t="s">
        <v>81</v>
      </c>
      <c r="D58" s="141" t="s">
        <v>82</v>
      </c>
      <c r="E58" s="141" t="s">
        <v>34</v>
      </c>
      <c r="F58" s="142">
        <v>4</v>
      </c>
      <c r="G58" s="224"/>
      <c r="H58" s="143">
        <f>F58*G58</f>
        <v>0</v>
      </c>
      <c r="I58" s="144">
        <v>0.0001</v>
      </c>
      <c r="J58" s="142">
        <v>0.0004</v>
      </c>
    </row>
    <row r="59" spans="1:10" s="129" customFormat="1" ht="13.5" customHeight="1">
      <c r="A59" s="150"/>
      <c r="B59" s="151"/>
      <c r="C59" s="151"/>
      <c r="D59" s="151" t="s">
        <v>83</v>
      </c>
      <c r="E59" s="151"/>
      <c r="F59" s="152">
        <v>4</v>
      </c>
      <c r="G59" s="153"/>
      <c r="H59" s="153"/>
      <c r="I59" s="154"/>
      <c r="J59" s="152"/>
    </row>
    <row r="60" spans="1:10" s="129" customFormat="1" ht="28.5" customHeight="1">
      <c r="A60" s="135"/>
      <c r="B60" s="136"/>
      <c r="C60" s="136" t="s">
        <v>24</v>
      </c>
      <c r="D60" s="136" t="s">
        <v>84</v>
      </c>
      <c r="E60" s="136"/>
      <c r="F60" s="137"/>
      <c r="G60" s="138"/>
      <c r="H60" s="138">
        <f>SUM(H61:H71)</f>
        <v>0</v>
      </c>
      <c r="I60" s="139"/>
      <c r="J60" s="137">
        <v>0.80612</v>
      </c>
    </row>
    <row r="61" spans="1:10" s="129" customFormat="1" ht="24" customHeight="1">
      <c r="A61" s="140">
        <v>11</v>
      </c>
      <c r="B61" s="141" t="s">
        <v>85</v>
      </c>
      <c r="C61" s="141" t="s">
        <v>86</v>
      </c>
      <c r="D61" s="141" t="s">
        <v>87</v>
      </c>
      <c r="E61" s="141" t="s">
        <v>34</v>
      </c>
      <c r="F61" s="142">
        <v>341.8</v>
      </c>
      <c r="G61" s="224"/>
      <c r="H61" s="143">
        <f>F61*G61</f>
        <v>0</v>
      </c>
      <c r="I61" s="144">
        <v>0</v>
      </c>
      <c r="J61" s="142">
        <v>0</v>
      </c>
    </row>
    <row r="62" spans="1:10" s="129" customFormat="1" ht="13.5" customHeight="1">
      <c r="A62" s="150"/>
      <c r="B62" s="151"/>
      <c r="C62" s="151"/>
      <c r="D62" s="151" t="s">
        <v>88</v>
      </c>
      <c r="E62" s="151"/>
      <c r="F62" s="152">
        <v>133</v>
      </c>
      <c r="G62" s="153"/>
      <c r="H62" s="153"/>
      <c r="I62" s="154"/>
      <c r="J62" s="152"/>
    </row>
    <row r="63" spans="1:10" s="129" customFormat="1" ht="13.5" customHeight="1">
      <c r="A63" s="150"/>
      <c r="B63" s="151"/>
      <c r="C63" s="151"/>
      <c r="D63" s="151" t="s">
        <v>89</v>
      </c>
      <c r="E63" s="151"/>
      <c r="F63" s="152">
        <v>208.8</v>
      </c>
      <c r="G63" s="153"/>
      <c r="H63" s="153"/>
      <c r="I63" s="154"/>
      <c r="J63" s="152"/>
    </row>
    <row r="64" spans="1:10" s="129" customFormat="1" ht="13.5" customHeight="1">
      <c r="A64" s="155"/>
      <c r="B64" s="156"/>
      <c r="C64" s="156"/>
      <c r="D64" s="156" t="s">
        <v>40</v>
      </c>
      <c r="E64" s="156"/>
      <c r="F64" s="157">
        <v>341.8</v>
      </c>
      <c r="G64" s="158"/>
      <c r="H64" s="158"/>
      <c r="I64" s="159"/>
      <c r="J64" s="157"/>
    </row>
    <row r="65" spans="1:10" s="129" customFormat="1" ht="24" customHeight="1">
      <c r="A65" s="140">
        <v>12</v>
      </c>
      <c r="B65" s="141" t="s">
        <v>85</v>
      </c>
      <c r="C65" s="141" t="s">
        <v>90</v>
      </c>
      <c r="D65" s="141" t="s">
        <v>91</v>
      </c>
      <c r="E65" s="141" t="s">
        <v>34</v>
      </c>
      <c r="F65" s="142">
        <v>34100</v>
      </c>
      <c r="G65" s="224"/>
      <c r="H65" s="143">
        <f>F65*G65</f>
        <v>0</v>
      </c>
      <c r="I65" s="144">
        <v>0</v>
      </c>
      <c r="J65" s="142">
        <v>0</v>
      </c>
    </row>
    <row r="66" spans="1:10" s="129" customFormat="1" ht="13.5" customHeight="1">
      <c r="A66" s="150"/>
      <c r="B66" s="151"/>
      <c r="C66" s="151"/>
      <c r="D66" s="151" t="s">
        <v>92</v>
      </c>
      <c r="E66" s="151"/>
      <c r="F66" s="152">
        <v>34100</v>
      </c>
      <c r="G66" s="153"/>
      <c r="H66" s="153"/>
      <c r="I66" s="154"/>
      <c r="J66" s="152"/>
    </row>
    <row r="67" spans="1:10" s="129" customFormat="1" ht="24" customHeight="1">
      <c r="A67" s="140">
        <v>13</v>
      </c>
      <c r="B67" s="141" t="s">
        <v>85</v>
      </c>
      <c r="C67" s="141" t="s">
        <v>93</v>
      </c>
      <c r="D67" s="141" t="s">
        <v>94</v>
      </c>
      <c r="E67" s="141" t="s">
        <v>34</v>
      </c>
      <c r="F67" s="142">
        <v>341.8</v>
      </c>
      <c r="G67" s="224"/>
      <c r="H67" s="143">
        <f>F67*G67</f>
        <v>0</v>
      </c>
      <c r="I67" s="144">
        <v>0</v>
      </c>
      <c r="J67" s="142">
        <v>0</v>
      </c>
    </row>
    <row r="68" spans="1:10" s="129" customFormat="1" ht="13.5" customHeight="1">
      <c r="A68" s="140">
        <v>14</v>
      </c>
      <c r="B68" s="141" t="s">
        <v>85</v>
      </c>
      <c r="C68" s="141" t="s">
        <v>95</v>
      </c>
      <c r="D68" s="141" t="s">
        <v>96</v>
      </c>
      <c r="E68" s="141" t="s">
        <v>34</v>
      </c>
      <c r="F68" s="142">
        <v>341</v>
      </c>
      <c r="G68" s="224"/>
      <c r="H68" s="143">
        <f>F68*G68</f>
        <v>0</v>
      </c>
      <c r="I68" s="144">
        <v>7E-05</v>
      </c>
      <c r="J68" s="142">
        <v>0.02387</v>
      </c>
    </row>
    <row r="69" spans="1:10" s="129" customFormat="1" ht="13.5" customHeight="1">
      <c r="A69" s="140">
        <v>15</v>
      </c>
      <c r="B69" s="141" t="s">
        <v>97</v>
      </c>
      <c r="C69" s="141" t="s">
        <v>98</v>
      </c>
      <c r="D69" s="141" t="s">
        <v>99</v>
      </c>
      <c r="E69" s="141" t="s">
        <v>34</v>
      </c>
      <c r="F69" s="142">
        <v>1</v>
      </c>
      <c r="G69" s="224"/>
      <c r="H69" s="143">
        <f>F69*G69</f>
        <v>0</v>
      </c>
      <c r="I69" s="144">
        <v>0.01065</v>
      </c>
      <c r="J69" s="142">
        <v>0.01065</v>
      </c>
    </row>
    <row r="70" spans="1:10" s="129" customFormat="1" ht="30" customHeight="1">
      <c r="A70" s="145"/>
      <c r="B70" s="146"/>
      <c r="C70" s="146"/>
      <c r="D70" s="146" t="s">
        <v>100</v>
      </c>
      <c r="E70" s="146"/>
      <c r="F70" s="147"/>
      <c r="G70" s="148"/>
      <c r="H70" s="148"/>
      <c r="I70" s="149"/>
      <c r="J70" s="147"/>
    </row>
    <row r="71" spans="1:10" s="129" customFormat="1" ht="24" customHeight="1">
      <c r="A71" s="140">
        <v>16</v>
      </c>
      <c r="B71" s="141" t="s">
        <v>101</v>
      </c>
      <c r="C71" s="141" t="s">
        <v>102</v>
      </c>
      <c r="D71" s="141" t="s">
        <v>103</v>
      </c>
      <c r="E71" s="141" t="s">
        <v>34</v>
      </c>
      <c r="F71" s="142">
        <v>19.29</v>
      </c>
      <c r="G71" s="224"/>
      <c r="H71" s="143">
        <f>F71*G71</f>
        <v>0</v>
      </c>
      <c r="I71" s="144">
        <v>0.04</v>
      </c>
      <c r="J71" s="142">
        <v>0.7716</v>
      </c>
    </row>
    <row r="72" spans="1:10" s="129" customFormat="1" ht="21" customHeight="1">
      <c r="A72" s="145"/>
      <c r="B72" s="146"/>
      <c r="C72" s="146"/>
      <c r="D72" s="146" t="s">
        <v>104</v>
      </c>
      <c r="E72" s="146"/>
      <c r="F72" s="147"/>
      <c r="G72" s="148"/>
      <c r="H72" s="148"/>
      <c r="I72" s="149"/>
      <c r="J72" s="147"/>
    </row>
    <row r="73" spans="1:10" s="129" customFormat="1" ht="13.5" customHeight="1">
      <c r="A73" s="150"/>
      <c r="B73" s="151"/>
      <c r="C73" s="151"/>
      <c r="D73" s="151" t="s">
        <v>105</v>
      </c>
      <c r="E73" s="151"/>
      <c r="F73" s="152">
        <v>19.29</v>
      </c>
      <c r="G73" s="153"/>
      <c r="H73" s="153"/>
      <c r="I73" s="154"/>
      <c r="J73" s="152"/>
    </row>
    <row r="74" spans="1:10" s="129" customFormat="1" ht="28.5" customHeight="1">
      <c r="A74" s="135"/>
      <c r="B74" s="136"/>
      <c r="C74" s="136" t="s">
        <v>106</v>
      </c>
      <c r="D74" s="136" t="s">
        <v>107</v>
      </c>
      <c r="E74" s="136"/>
      <c r="F74" s="137"/>
      <c r="G74" s="138"/>
      <c r="H74" s="138">
        <f>SUM(H75:H79)</f>
        <v>0</v>
      </c>
      <c r="I74" s="139"/>
      <c r="J74" s="137">
        <v>0</v>
      </c>
    </row>
    <row r="75" spans="1:10" s="129" customFormat="1" ht="24" customHeight="1">
      <c r="A75" s="140">
        <v>17</v>
      </c>
      <c r="B75" s="141" t="s">
        <v>31</v>
      </c>
      <c r="C75" s="141" t="s">
        <v>108</v>
      </c>
      <c r="D75" s="141" t="s">
        <v>109</v>
      </c>
      <c r="E75" s="141" t="s">
        <v>110</v>
      </c>
      <c r="F75" s="142">
        <v>5.389</v>
      </c>
      <c r="G75" s="224"/>
      <c r="H75" s="143">
        <f>F75*G75</f>
        <v>0</v>
      </c>
      <c r="I75" s="144">
        <v>0</v>
      </c>
      <c r="J75" s="142">
        <v>0</v>
      </c>
    </row>
    <row r="76" spans="1:10" s="129" customFormat="1" ht="24" customHeight="1">
      <c r="A76" s="140">
        <v>18</v>
      </c>
      <c r="B76" s="141" t="s">
        <v>101</v>
      </c>
      <c r="C76" s="141" t="s">
        <v>111</v>
      </c>
      <c r="D76" s="141" t="s">
        <v>112</v>
      </c>
      <c r="E76" s="141" t="s">
        <v>110</v>
      </c>
      <c r="F76" s="142">
        <v>5.389</v>
      </c>
      <c r="G76" s="224"/>
      <c r="H76" s="143">
        <f>F76*G76</f>
        <v>0</v>
      </c>
      <c r="I76" s="144">
        <v>0</v>
      </c>
      <c r="J76" s="142">
        <v>0</v>
      </c>
    </row>
    <row r="77" spans="1:10" s="129" customFormat="1" ht="24" customHeight="1">
      <c r="A77" s="140">
        <v>19</v>
      </c>
      <c r="B77" s="141" t="s">
        <v>31</v>
      </c>
      <c r="C77" s="141" t="s">
        <v>113</v>
      </c>
      <c r="D77" s="141" t="s">
        <v>114</v>
      </c>
      <c r="E77" s="141" t="s">
        <v>110</v>
      </c>
      <c r="F77" s="142">
        <v>53.89</v>
      </c>
      <c r="G77" s="224"/>
      <c r="H77" s="143">
        <f>F77*G77</f>
        <v>0</v>
      </c>
      <c r="I77" s="144">
        <v>0</v>
      </c>
      <c r="J77" s="142">
        <v>0</v>
      </c>
    </row>
    <row r="78" spans="1:10" s="129" customFormat="1" ht="13.5" customHeight="1">
      <c r="A78" s="150"/>
      <c r="B78" s="151"/>
      <c r="C78" s="151"/>
      <c r="D78" s="151" t="s">
        <v>115</v>
      </c>
      <c r="E78" s="151"/>
      <c r="F78" s="152">
        <v>53.89</v>
      </c>
      <c r="G78" s="153"/>
      <c r="H78" s="153"/>
      <c r="I78" s="154"/>
      <c r="J78" s="152"/>
    </row>
    <row r="79" spans="1:10" s="129" customFormat="1" ht="24" customHeight="1">
      <c r="A79" s="140">
        <v>20</v>
      </c>
      <c r="B79" s="141" t="s">
        <v>101</v>
      </c>
      <c r="C79" s="141" t="s">
        <v>116</v>
      </c>
      <c r="D79" s="141" t="s">
        <v>117</v>
      </c>
      <c r="E79" s="141" t="s">
        <v>110</v>
      </c>
      <c r="F79" s="142">
        <v>5.389</v>
      </c>
      <c r="G79" s="224"/>
      <c r="H79" s="143">
        <f>F79*G79</f>
        <v>0</v>
      </c>
      <c r="I79" s="144">
        <v>0</v>
      </c>
      <c r="J79" s="142">
        <v>0</v>
      </c>
    </row>
    <row r="80" spans="1:10" s="129" customFormat="1" ht="28.5" customHeight="1">
      <c r="A80" s="135"/>
      <c r="B80" s="136"/>
      <c r="C80" s="136" t="s">
        <v>118</v>
      </c>
      <c r="D80" s="136" t="s">
        <v>119</v>
      </c>
      <c r="E80" s="136"/>
      <c r="F80" s="137"/>
      <c r="G80" s="138"/>
      <c r="H80" s="138">
        <f>H81</f>
        <v>0</v>
      </c>
      <c r="I80" s="139"/>
      <c r="J80" s="137">
        <v>0</v>
      </c>
    </row>
    <row r="81" spans="1:10" s="129" customFormat="1" ht="13.5" customHeight="1">
      <c r="A81" s="140">
        <v>21</v>
      </c>
      <c r="B81" s="141" t="s">
        <v>62</v>
      </c>
      <c r="C81" s="141" t="s">
        <v>120</v>
      </c>
      <c r="D81" s="141" t="s">
        <v>121</v>
      </c>
      <c r="E81" s="141" t="s">
        <v>110</v>
      </c>
      <c r="F81" s="142">
        <v>6.875</v>
      </c>
      <c r="G81" s="224"/>
      <c r="H81" s="143">
        <f>F81*G81</f>
        <v>0</v>
      </c>
      <c r="I81" s="144">
        <v>0</v>
      </c>
      <c r="J81" s="142">
        <v>0</v>
      </c>
    </row>
    <row r="82" spans="1:10" s="129" customFormat="1" ht="30.75" customHeight="1">
      <c r="A82" s="130"/>
      <c r="B82" s="131"/>
      <c r="C82" s="131" t="s">
        <v>122</v>
      </c>
      <c r="D82" s="131" t="s">
        <v>123</v>
      </c>
      <c r="E82" s="131"/>
      <c r="F82" s="132"/>
      <c r="G82" s="133"/>
      <c r="H82" s="133">
        <f>H83+H87</f>
        <v>0</v>
      </c>
      <c r="I82" s="134"/>
      <c r="J82" s="132">
        <v>0.062264</v>
      </c>
    </row>
    <row r="83" spans="1:10" s="129" customFormat="1" ht="28.5" customHeight="1">
      <c r="A83" s="135"/>
      <c r="B83" s="136"/>
      <c r="C83" s="136" t="s">
        <v>124</v>
      </c>
      <c r="D83" s="136" t="s">
        <v>125</v>
      </c>
      <c r="E83" s="136"/>
      <c r="F83" s="137"/>
      <c r="G83" s="138"/>
      <c r="H83" s="138">
        <f>SUM(H84:H86)</f>
        <v>0</v>
      </c>
      <c r="I83" s="139"/>
      <c r="J83" s="137">
        <v>0.062055</v>
      </c>
    </row>
    <row r="84" spans="1:10" s="129" customFormat="1" ht="24" customHeight="1">
      <c r="A84" s="140">
        <v>22</v>
      </c>
      <c r="B84" s="141" t="s">
        <v>124</v>
      </c>
      <c r="C84" s="141" t="s">
        <v>126</v>
      </c>
      <c r="D84" s="141" t="s">
        <v>127</v>
      </c>
      <c r="E84" s="141" t="s">
        <v>128</v>
      </c>
      <c r="F84" s="142">
        <v>31.5</v>
      </c>
      <c r="G84" s="224"/>
      <c r="H84" s="143">
        <f>F84*G84</f>
        <v>0</v>
      </c>
      <c r="I84" s="144">
        <v>0.00197</v>
      </c>
      <c r="J84" s="142">
        <v>0.062055</v>
      </c>
    </row>
    <row r="85" spans="1:10" s="129" customFormat="1" ht="13.5" customHeight="1">
      <c r="A85" s="150"/>
      <c r="B85" s="151"/>
      <c r="C85" s="151"/>
      <c r="D85" s="151" t="s">
        <v>129</v>
      </c>
      <c r="E85" s="151"/>
      <c r="F85" s="152">
        <v>31.5</v>
      </c>
      <c r="G85" s="153"/>
      <c r="H85" s="153"/>
      <c r="I85" s="154"/>
      <c r="J85" s="152"/>
    </row>
    <row r="86" spans="1:10" s="129" customFormat="1" ht="24" customHeight="1">
      <c r="A86" s="140">
        <v>23</v>
      </c>
      <c r="B86" s="141" t="s">
        <v>124</v>
      </c>
      <c r="C86" s="141" t="s">
        <v>130</v>
      </c>
      <c r="D86" s="141" t="s">
        <v>131</v>
      </c>
      <c r="E86" s="141" t="s">
        <v>132</v>
      </c>
      <c r="F86" s="142">
        <v>32.445</v>
      </c>
      <c r="G86" s="224"/>
      <c r="H86" s="143">
        <f>F86*G86</f>
        <v>0</v>
      </c>
      <c r="I86" s="144">
        <v>0</v>
      </c>
      <c r="J86" s="142">
        <v>0</v>
      </c>
    </row>
    <row r="87" spans="1:10" s="129" customFormat="1" ht="28.5" customHeight="1">
      <c r="A87" s="135"/>
      <c r="B87" s="136"/>
      <c r="C87" s="136" t="s">
        <v>133</v>
      </c>
      <c r="D87" s="136" t="s">
        <v>134</v>
      </c>
      <c r="E87" s="136"/>
      <c r="F87" s="137"/>
      <c r="G87" s="138"/>
      <c r="H87" s="138">
        <f>H88</f>
        <v>0</v>
      </c>
      <c r="I87" s="139"/>
      <c r="J87" s="137">
        <v>0.000209</v>
      </c>
    </row>
    <row r="88" spans="1:10" s="129" customFormat="1" ht="13.5" customHeight="1">
      <c r="A88" s="140">
        <v>24</v>
      </c>
      <c r="B88" s="141" t="s">
        <v>133</v>
      </c>
      <c r="C88" s="141" t="s">
        <v>135</v>
      </c>
      <c r="D88" s="141" t="s">
        <v>136</v>
      </c>
      <c r="E88" s="141" t="s">
        <v>34</v>
      </c>
      <c r="F88" s="142">
        <v>1.1</v>
      </c>
      <c r="G88" s="224"/>
      <c r="H88" s="143">
        <f>F88*G88</f>
        <v>0</v>
      </c>
      <c r="I88" s="144">
        <v>0.00019</v>
      </c>
      <c r="J88" s="142">
        <v>0.000209</v>
      </c>
    </row>
    <row r="89" spans="1:10" s="129" customFormat="1" ht="30.75" customHeight="1">
      <c r="A89" s="130"/>
      <c r="B89" s="131"/>
      <c r="C89" s="131" t="s">
        <v>137</v>
      </c>
      <c r="D89" s="131" t="s">
        <v>138</v>
      </c>
      <c r="E89" s="131"/>
      <c r="F89" s="132"/>
      <c r="G89" s="133"/>
      <c r="H89" s="133">
        <f>H90</f>
        <v>0</v>
      </c>
      <c r="I89" s="134"/>
      <c r="J89" s="132">
        <v>0</v>
      </c>
    </row>
    <row r="90" spans="1:10" s="129" customFormat="1" ht="28.5" customHeight="1">
      <c r="A90" s="135"/>
      <c r="B90" s="136"/>
      <c r="C90" s="136" t="s">
        <v>139</v>
      </c>
      <c r="D90" s="136" t="s">
        <v>140</v>
      </c>
      <c r="E90" s="136"/>
      <c r="F90" s="137"/>
      <c r="G90" s="138"/>
      <c r="H90" s="138">
        <f>SUM(H91:H92)</f>
        <v>0</v>
      </c>
      <c r="I90" s="139"/>
      <c r="J90" s="137">
        <v>0</v>
      </c>
    </row>
    <row r="91" spans="1:10" s="129" customFormat="1" ht="13.5" customHeight="1">
      <c r="A91" s="140">
        <v>25</v>
      </c>
      <c r="B91" s="141" t="s">
        <v>141</v>
      </c>
      <c r="C91" s="141" t="s">
        <v>142</v>
      </c>
      <c r="D91" s="141" t="s">
        <v>140</v>
      </c>
      <c r="E91" s="141" t="s">
        <v>132</v>
      </c>
      <c r="F91" s="142">
        <v>5793</v>
      </c>
      <c r="G91" s="224"/>
      <c r="H91" s="143">
        <f>F91*G91</f>
        <v>0</v>
      </c>
      <c r="I91" s="144">
        <v>0</v>
      </c>
      <c r="J91" s="142">
        <v>0</v>
      </c>
    </row>
    <row r="92" spans="1:10" s="129" customFormat="1" ht="13.5" customHeight="1">
      <c r="A92" s="140">
        <v>26</v>
      </c>
      <c r="B92" s="141" t="s">
        <v>141</v>
      </c>
      <c r="C92" s="141" t="s">
        <v>143</v>
      </c>
      <c r="D92" s="141" t="s">
        <v>144</v>
      </c>
      <c r="E92" s="141" t="s">
        <v>132</v>
      </c>
      <c r="F92" s="142">
        <v>5793</v>
      </c>
      <c r="G92" s="224"/>
      <c r="H92" s="143">
        <f>F92*G92</f>
        <v>0</v>
      </c>
      <c r="I92" s="144">
        <v>0</v>
      </c>
      <c r="J92" s="142">
        <v>0</v>
      </c>
    </row>
    <row r="93" spans="1:10" s="129" customFormat="1" ht="30.75" customHeight="1">
      <c r="A93" s="160"/>
      <c r="B93" s="161"/>
      <c r="C93" s="161"/>
      <c r="D93" s="161" t="s">
        <v>145</v>
      </c>
      <c r="E93" s="161"/>
      <c r="F93" s="162"/>
      <c r="G93" s="163"/>
      <c r="H93" s="163">
        <f>H89+H82+H13</f>
        <v>0</v>
      </c>
      <c r="I93" s="164"/>
      <c r="J93" s="162">
        <v>6.9372304</v>
      </c>
    </row>
  </sheetData>
  <sheetProtection password="EA73" sheet="1" objects="1" scenarios="1"/>
  <mergeCells count="4">
    <mergeCell ref="A1:J1"/>
    <mergeCell ref="I8:J8"/>
    <mergeCell ref="I7:J7"/>
    <mergeCell ref="C7:D7"/>
  </mergeCells>
  <printOptions/>
  <pageMargins left="0.39375001192092896" right="0.39375001192092896" top="0.7875000238418579" bottom="0.7875000238418579" header="0" footer="0"/>
  <pageSetup blackAndWhite="1" fitToHeight="100" fitToWidth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Monika Bc.</dc:creator>
  <cp:keywords/>
  <dc:description/>
  <cp:lastModifiedBy>Nováková Monika Bc.</cp:lastModifiedBy>
  <dcterms:created xsi:type="dcterms:W3CDTF">2018-04-05T11:35:55Z</dcterms:created>
  <dcterms:modified xsi:type="dcterms:W3CDTF">2018-04-05T11:43:59Z</dcterms:modified>
  <cp:category/>
  <cp:version/>
  <cp:contentType/>
  <cp:contentStatus/>
</cp:coreProperties>
</file>