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96" windowHeight="13176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list'!$F$4</definedName>
    <definedName name="MJ">'Krycí list'!$G$4</definedName>
    <definedName name="Mont">'Rekapitulace'!$H$21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'Položky'!$A$1:$G$88</definedName>
    <definedName name="_xlnm.Print_Area" localSheetId="1">'Rekapitulace'!$A$1:$I$27</definedName>
    <definedName name="PocetMJ">'Krycí list'!$G$7</definedName>
    <definedName name="Poznamka">'Krycí list'!$B$37</definedName>
    <definedName name="Projektant">'Krycí list'!$C$7</definedName>
    <definedName name="PSV">'Rekapitulace'!$F$21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'Rekapitulace'!$E$26</definedName>
    <definedName name="VRNnazev">'Rekapitulace'!$A$26</definedName>
    <definedName name="VRNproc">'Rekapitulace'!$F$26</definedName>
    <definedName name="VRNzakl">'Rekapitulace'!$G$26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<sst xmlns="http://schemas.openxmlformats.org/spreadsheetml/2006/main" count="311" uniqueCount="210">
  <si>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</si>
  <si>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</si>
  <si>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</si>
  <si>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</si>
  <si>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</si>
  <si>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</si>
  <si>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</si>
  <si>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</si>
  <si>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</si>
  <si>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</si>
  <si>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</si>
  <si>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</si>
  <si>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</si>
  <si>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</si>
  <si>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</si>
  <si>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</si>
  <si>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</si>
  <si>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</si>
  <si>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</si>
  <si>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</si>
  <si>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</si>
  <si>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</si>
  <si>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</si>
  <si>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</si>
  <si>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</si>
  <si>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</si>
  <si>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</si>
  <si>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</si>
  <si>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</si>
  <si>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</si>
  <si>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</si>
  <si>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</si>
  <si>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</si>
  <si>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</si>
  <si>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</si>
  <si>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</si>
  <si>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</si>
  <si>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</si>
  <si>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</si>
  <si>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</si>
  <si>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</si>
  <si>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</si>
  <si>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</si>
  <si>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</si>
  <si>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</si>
  <si>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</si>
  <si>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</si>
  <si>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</si>
  <si>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</si>
  <si>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</si>
  <si>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</si>
  <si>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</si>
  <si>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</si>
  <si>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</si>
  <si>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</si>
  <si>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</si>
  <si>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</si>
  <si>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</si>
  <si>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</si>
  <si>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</si>
  <si>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</si>
  <si>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</si>
  <si>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</si>
  <si>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</si>
  <si>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</si>
  <si>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</si>
  <si>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</si>
  <si>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</si>
  <si>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</si>
  <si>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Zateplení části ZŠ Komenského Dačice</t>
  </si>
  <si>
    <t>SO-01 - část ZŠ</t>
  </si>
  <si>
    <t>132 20-0010.RAA</t>
  </si>
  <si>
    <t>m3</t>
  </si>
  <si>
    <t>174 10-0050.RAB</t>
  </si>
  <si>
    <t>Zásyp jam, rýh štěrkem frakce 16-32 mm dovoz štěrkopísku ze vzdálenosti 5 km</t>
  </si>
  <si>
    <t>174 10-0050.RA1</t>
  </si>
  <si>
    <t>Zásyp jam, rýh kačírkem netříděným dovoz kačírku ze vzdálenosti 15 km</t>
  </si>
  <si>
    <t>3</t>
  </si>
  <si>
    <t>Svislé a kompletní konstrukce</t>
  </si>
  <si>
    <t>311 41-9112.R00</t>
  </si>
  <si>
    <t xml:space="preserve">Izolace perimetr. deskami tl. 10 cm, stěrka, síť </t>
  </si>
  <si>
    <t>m2</t>
  </si>
  <si>
    <t>60</t>
  </si>
  <si>
    <t>Úpravy povrchů, omítky</t>
  </si>
  <si>
    <t>602 01-9187.RT4</t>
  </si>
  <si>
    <t>602 01-9189.RT3</t>
  </si>
  <si>
    <t>62</t>
  </si>
  <si>
    <t>Upravy povrchů vnější</t>
  </si>
  <si>
    <t>622 42-2621.R00</t>
  </si>
  <si>
    <t xml:space="preserve">Oprava vnějších omítek vápen. štuk. II, do 65 % </t>
  </si>
  <si>
    <t>622 31-9133.RV1</t>
  </si>
  <si>
    <t>622 31-9153.RV1</t>
  </si>
  <si>
    <t>91</t>
  </si>
  <si>
    <t>Doplňující práce na komunikaci</t>
  </si>
  <si>
    <t>916 53-1111.R00</t>
  </si>
  <si>
    <t>m</t>
  </si>
  <si>
    <t>94</t>
  </si>
  <si>
    <t>Lešení a stavební výtahy</t>
  </si>
  <si>
    <t>941 94-1041.R00</t>
  </si>
  <si>
    <t xml:space="preserve">Montáž lešení leh.řad.s podlahami,š.1,2 m, H 10 m </t>
  </si>
  <si>
    <t>941 94-1191.RT2</t>
  </si>
  <si>
    <t>Příplatek za každý měsíc použití lešení k pol.1031 lešení vlastní</t>
  </si>
  <si>
    <t>941 94-1841.R00</t>
  </si>
  <si>
    <t xml:space="preserve">Demontáž lešení leh.řad.s podlahami,š.1,2 m,H 10 m </t>
  </si>
  <si>
    <t>96</t>
  </si>
  <si>
    <t>Bourání konstrukcí</t>
  </si>
  <si>
    <t>965 20-0012.RA0</t>
  </si>
  <si>
    <t>99</t>
  </si>
  <si>
    <t>Staveništní přesun hmot</t>
  </si>
  <si>
    <t>998 00-9101.R00</t>
  </si>
  <si>
    <t xml:space="preserve">Přesun hmot lešení samostatně budovaného </t>
  </si>
  <si>
    <t>t</t>
  </si>
  <si>
    <t>998 01-1018.R00</t>
  </si>
  <si>
    <t xml:space="preserve">Přesun hmot, budovy zděné, příplatek do 5 km </t>
  </si>
  <si>
    <t>979 99-0121.R01</t>
  </si>
  <si>
    <t xml:space="preserve">Poplatek za skládku suti - směs </t>
  </si>
  <si>
    <t>712</t>
  </si>
  <si>
    <t>Živičné krytiny</t>
  </si>
  <si>
    <t>712 30-0831.R00</t>
  </si>
  <si>
    <t xml:space="preserve">Odstranění asfaltové lepenky střech do 10° 1vrstvé </t>
  </si>
  <si>
    <t>713</t>
  </si>
  <si>
    <t>Izolace tepelné</t>
  </si>
  <si>
    <t>713 10-0010.RAC</t>
  </si>
  <si>
    <t>Izolace tepelné volně položené 20 cm minerální vlna tl. 10 cm, ve dvou vrstvách</t>
  </si>
  <si>
    <t>762</t>
  </si>
  <si>
    <t>Konstrukce tesařské</t>
  </si>
  <si>
    <t>762 34-1811.R00</t>
  </si>
  <si>
    <t xml:space="preserve">Demontáž bednění střech rovných z prken hrubých </t>
  </si>
  <si>
    <t>762 13-2811.R00</t>
  </si>
  <si>
    <t xml:space="preserve">Demontáž podbíjení střech z hoblovaných prken </t>
  </si>
  <si>
    <t>762 34-0010.RAI</t>
  </si>
  <si>
    <t>Bednění střech z OSB desek pouze montáž, desky ve specifikaci</t>
  </si>
  <si>
    <t>607-25016</t>
  </si>
  <si>
    <t xml:space="preserve">Deska dřevoštěpková OSB 3 N tl. 22 mm </t>
  </si>
  <si>
    <t>762 84-0010.RA1</t>
  </si>
  <si>
    <t>Podbíjení střechy z plastových palubek palubky tloušťky 10 mm, imitace dřeva</t>
  </si>
  <si>
    <t>762 71-0010.RA1</t>
  </si>
  <si>
    <t>Prostorové vázané konstr. z řeziva plochy 100 cm2 hranolky 5 x 20 cm</t>
  </si>
  <si>
    <t>762 81-0010.RAB</t>
  </si>
  <si>
    <t>Záklop z hrubých prken na sraz prkna tloušťky 24 mm</t>
  </si>
  <si>
    <t>998 76-2102.R00</t>
  </si>
  <si>
    <t xml:space="preserve">Přesun hmot pro tesařské konstrukce, výšky do 12 m </t>
  </si>
  <si>
    <t>764</t>
  </si>
  <si>
    <t>Konstrukce klempířské</t>
  </si>
  <si>
    <t>764 45-4802.R00</t>
  </si>
  <si>
    <t xml:space="preserve">Demontáž odpadních trub kruhových,D 120 mm </t>
  </si>
  <si>
    <t>Demontáž odpadních trub kruhových,D 120 mm pro zpětné použití</t>
  </si>
  <si>
    <t>764 35-2810.R00</t>
  </si>
  <si>
    <t xml:space="preserve">Demontáž žlabů půlkruh. rovných, rš 330 mm, do 30° </t>
  </si>
  <si>
    <t>764 35-1836.R00</t>
  </si>
  <si>
    <t xml:space="preserve">Demontáž háků, sklon do 30° </t>
  </si>
  <si>
    <t>kus</t>
  </si>
  <si>
    <t>764 31-1822.R00</t>
  </si>
  <si>
    <t xml:space="preserve">Demont. krytiny, tabule 2 x 1 m, nad 25 m2, do 30° </t>
  </si>
  <si>
    <t>764 36-2810.R00</t>
  </si>
  <si>
    <t xml:space="preserve">Demontáž střešního výlezu, hladká krytina, do 30° </t>
  </si>
  <si>
    <t>764 42-1870.R00</t>
  </si>
  <si>
    <t xml:space="preserve">Demontáž oplechování atiky,rš od 400 do 500 mm </t>
  </si>
  <si>
    <t>764 41-0850.R00</t>
  </si>
  <si>
    <t xml:space="preserve">Demontáž oplechování parapetů,rš od 100 do 330 mm </t>
  </si>
  <si>
    <t>764 43-0840.R00</t>
  </si>
  <si>
    <t xml:space="preserve">Demontáž oplechování zdí,rš od 330 do 500 mm </t>
  </si>
  <si>
    <t>764 35-8202.R01</t>
  </si>
  <si>
    <t>Háky pro půkruhové podokapní žlaby rš 330 mm, hliník</t>
  </si>
  <si>
    <t>764 33-3300.RA1</t>
  </si>
  <si>
    <t>Lemování hřebene z Al plechu rš 420 mm</t>
  </si>
  <si>
    <t>764 33-3300.RA2</t>
  </si>
  <si>
    <t>Lemování okapní hrany z Al plechu rš 380 mm</t>
  </si>
  <si>
    <t>764 33-3300.RA3</t>
  </si>
  <si>
    <t>Lemování štítové hrany z Al plechu rš 430 mm</t>
  </si>
  <si>
    <t>764 43-0310.RAB</t>
  </si>
  <si>
    <t>Oplechování zdí z Al plechu rš 360 mm</t>
  </si>
  <si>
    <t>764 43-0310.RA1</t>
  </si>
  <si>
    <t>Oplechování atiky z Al plechu rš 400 mm</t>
  </si>
  <si>
    <t>764 36-1320.R00</t>
  </si>
  <si>
    <t>Střešní výlez z Al plechu, 60 x 60 cm krytina hladká</t>
  </si>
  <si>
    <t>764 41-0310.RAB</t>
  </si>
  <si>
    <t>Oplechování parapetů z Al plechu rš 330 mm</t>
  </si>
  <si>
    <t>764 25-2410.RA1</t>
  </si>
  <si>
    <t>Žlab z Al plechu podokapní půlkruhový rš 330 mm, včetně kotlíků a čel</t>
  </si>
  <si>
    <t>764 45-4010.RAA</t>
  </si>
  <si>
    <t>Odpadní trouby z Pz plechu kruhové průměru 120 mm, pouze montáž</t>
  </si>
  <si>
    <t>764 55-4410.RA1</t>
  </si>
  <si>
    <t>Odpadní trouby z Al plechu kruhové průměru 120 mm, včetně kolen a kotvení</t>
  </si>
  <si>
    <t>765</t>
  </si>
  <si>
    <t>Krytiny tvrdé</t>
  </si>
  <si>
    <t>765 37-1130.RT1</t>
  </si>
  <si>
    <t>Krytina z PVC folie min. 1,5 mm, na dřevo včetně podkladní textilie, šedá</t>
  </si>
  <si>
    <t>M21</t>
  </si>
  <si>
    <t>Elektromontáže</t>
  </si>
  <si>
    <t>210 22-0001.R01</t>
  </si>
  <si>
    <t xml:space="preserve">Demontáž uzemňení na povrchu FeZn do 120 mm2 </t>
  </si>
  <si>
    <t>210 22-0001.R00</t>
  </si>
  <si>
    <t>Město Dačice</t>
  </si>
  <si>
    <t>Omítka stěn tenkovrstvá silikátová probarvená zatíraná, zrno 1,5 mm včetně penetrace</t>
  </si>
  <si>
    <t>Omítka stěn tenkovrstvá mozaiková kamínková zrno 1,8 mm včetně penetrace</t>
  </si>
  <si>
    <t>Zateplovací systém ETICS, fasáda, EPS F 120 mm zakončený stěrkou s výztužnou tkaninou včetně penetrace podkladu zakládacích a rohových výstužných lišt</t>
  </si>
  <si>
    <t>Zateplovací systém ETICS, ostění, EPS F 20 mm zakončený stěrkou s výztužnou tkaninou včetně penetrace  podkladu a okenních lišt</t>
  </si>
  <si>
    <t>Osazení záhon.obrubníků do lože z B 12,5 bez opěry včetně dodávky specifikace</t>
  </si>
  <si>
    <t>998 01-1002.R00</t>
  </si>
  <si>
    <t xml:space="preserve">Přesun hmot pro budovy zděné výšky přes 6 m do 12 m </t>
  </si>
  <si>
    <t>998 71-3102.R00</t>
  </si>
  <si>
    <t>Přesun hmot pro izolace tepelné, výšky přes 6 m do 12 m</t>
  </si>
  <si>
    <t>998 76-4102.R00</t>
  </si>
  <si>
    <t xml:space="preserve">Přesun hmot pro klempířské konstr., výšky přes 6 m do 12 m </t>
  </si>
  <si>
    <t>998 76-5102.R00</t>
  </si>
  <si>
    <t xml:space="preserve">Přesun hmot pro krytiny tvrdé, výšky přes 6 m do 12 m </t>
  </si>
  <si>
    <t>Vedení uzemňovací na povrchu FeZn do 120 mm2 včetně revizní zprávy</t>
  </si>
  <si>
    <t>Hloubení nezapaž. rýh šířky do 60 cm v hornině 1-4 odvoz do  4 km, uložení na skládku</t>
  </si>
  <si>
    <t>Bourání mazanin betonových včetně odvozu na skládku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</si>
</sst>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10"/>
      <name val="Arial CE"/>
      <family val="2"/>
    </font>
    <font>
      <sz val="8"/>
      <color rgb="FFFF000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" fontId="33" fillId="0" borderId="61" xfId="46" applyNumberFormat="1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8"/>
      <c r="D7" s="179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8" t="s">
        <v>193</v>
      </c>
      <c r="D8" s="179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0"/>
      <c r="F11" s="181"/>
      <c r="G11" s="18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10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77"/>
      <c r="C37" s="177"/>
      <c r="D37" s="177"/>
      <c r="E37" s="177"/>
      <c r="F37" s="177"/>
      <c r="G37" s="177"/>
      <c r="H37" t="s">
        <v>4</v>
      </c>
    </row>
    <row r="38" spans="1:8" ht="12.75" customHeight="1">
      <c r="A38" s="68"/>
      <c r="B38" s="177"/>
      <c r="C38" s="177"/>
      <c r="D38" s="177"/>
      <c r="E38" s="177"/>
      <c r="F38" s="177"/>
      <c r="G38" s="177"/>
      <c r="H38" t="s">
        <v>4</v>
      </c>
    </row>
    <row r="39" spans="1:8" ht="12.75">
      <c r="A39" s="68"/>
      <c r="B39" s="177"/>
      <c r="C39" s="177"/>
      <c r="D39" s="177"/>
      <c r="E39" s="177"/>
      <c r="F39" s="177"/>
      <c r="G39" s="177"/>
      <c r="H39" t="s">
        <v>4</v>
      </c>
    </row>
    <row r="40" spans="1:8" ht="12.75">
      <c r="A40" s="68"/>
      <c r="B40" s="177"/>
      <c r="C40" s="177"/>
      <c r="D40" s="177"/>
      <c r="E40" s="177"/>
      <c r="F40" s="177"/>
      <c r="G40" s="177"/>
      <c r="H40" t="s">
        <v>4</v>
      </c>
    </row>
    <row r="41" spans="1:8" ht="12.75">
      <c r="A41" s="68"/>
      <c r="B41" s="177"/>
      <c r="C41" s="177"/>
      <c r="D41" s="177"/>
      <c r="E41" s="177"/>
      <c r="F41" s="177"/>
      <c r="G41" s="177"/>
      <c r="H41" t="s">
        <v>4</v>
      </c>
    </row>
    <row r="42" spans="1:8" ht="12.75">
      <c r="A42" s="68"/>
      <c r="B42" s="177"/>
      <c r="C42" s="177"/>
      <c r="D42" s="177"/>
      <c r="E42" s="177"/>
      <c r="F42" s="177"/>
      <c r="G42" s="177"/>
      <c r="H42" t="s">
        <v>4</v>
      </c>
    </row>
    <row r="43" spans="1:8" ht="12.75">
      <c r="A43" s="68"/>
      <c r="B43" s="177"/>
      <c r="C43" s="177"/>
      <c r="D43" s="177"/>
      <c r="E43" s="177"/>
      <c r="F43" s="177"/>
      <c r="G43" s="177"/>
      <c r="H43" t="s">
        <v>4</v>
      </c>
    </row>
    <row r="44" spans="1:8" ht="12.75">
      <c r="A44" s="68"/>
      <c r="B44" s="177"/>
      <c r="C44" s="177"/>
      <c r="D44" s="177"/>
      <c r="E44" s="177"/>
      <c r="F44" s="177"/>
      <c r="G44" s="177"/>
      <c r="H44" t="s">
        <v>4</v>
      </c>
    </row>
    <row r="45" spans="1:8" ht="3" customHeight="1">
      <c r="A45" s="68"/>
      <c r="B45" s="177"/>
      <c r="C45" s="177"/>
      <c r="D45" s="177"/>
      <c r="E45" s="177"/>
      <c r="F45" s="177"/>
      <c r="G45" s="177"/>
      <c r="H45" t="s">
        <v>4</v>
      </c>
    </row>
    <row r="46" spans="2:7" ht="12.75">
      <c r="B46" s="176"/>
      <c r="C46" s="176"/>
      <c r="D46" s="176"/>
      <c r="E46" s="176"/>
      <c r="F46" s="176"/>
      <c r="G46" s="176"/>
    </row>
    <row r="47" spans="2:7" ht="12.75">
      <c r="B47" s="176"/>
      <c r="C47" s="176"/>
      <c r="D47" s="176"/>
      <c r="E47" s="176"/>
      <c r="F47" s="176"/>
      <c r="G47" s="176"/>
    </row>
    <row r="48" spans="2:7" ht="12.75">
      <c r="B48" s="176"/>
      <c r="C48" s="176"/>
      <c r="D48" s="176"/>
      <c r="E48" s="176"/>
      <c r="F48" s="176"/>
      <c r="G48" s="176"/>
    </row>
    <row r="49" spans="2:7" ht="12.75">
      <c r="B49" s="176"/>
      <c r="C49" s="176"/>
      <c r="D49" s="176"/>
      <c r="E49" s="176"/>
      <c r="F49" s="176"/>
      <c r="G49" s="176"/>
    </row>
    <row r="50" spans="2:7" ht="12.75">
      <c r="B50" s="176"/>
      <c r="C50" s="176"/>
      <c r="D50" s="176"/>
      <c r="E50" s="176"/>
      <c r="F50" s="176"/>
      <c r="G50" s="176"/>
    </row>
    <row r="51" spans="2:7" ht="12.75">
      <c r="B51" s="176"/>
      <c r="C51" s="176"/>
      <c r="D51" s="176"/>
      <c r="E51" s="176"/>
      <c r="F51" s="176"/>
      <c r="G51" s="176"/>
    </row>
    <row r="52" spans="2:7" ht="12.75">
      <c r="B52" s="176"/>
      <c r="C52" s="176"/>
      <c r="D52" s="176"/>
      <c r="E52" s="176"/>
      <c r="F52" s="176"/>
      <c r="G52" s="176"/>
    </row>
    <row r="53" spans="2:7" ht="12.75">
      <c r="B53" s="176"/>
      <c r="C53" s="176"/>
      <c r="D53" s="176"/>
      <c r="E53" s="176"/>
      <c r="F53" s="176"/>
      <c r="G53" s="176"/>
    </row>
    <row r="54" spans="2:7" ht="12.75">
      <c r="B54" s="176"/>
      <c r="C54" s="176"/>
      <c r="D54" s="176"/>
      <c r="E54" s="176"/>
      <c r="F54" s="176"/>
      <c r="G54" s="176"/>
    </row>
    <row r="55" spans="2:7" ht="12.75">
      <c r="B55" s="176"/>
      <c r="C55" s="176"/>
      <c r="D55" s="176"/>
      <c r="E55" s="176"/>
      <c r="F55" s="176"/>
      <c r="G55" s="176"/>
    </row>
  </sheetData>
  <sheetProtection/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185" t="s">
        <v>5</v>
      </c>
      <c r="B1" s="186"/>
      <c r="C1" s="69" t="str">
        <f>CONCATENATE(cislostavby," ",nazevstavby)</f>
        <v> Zateplení části ZŠ Komenského Dačice</v>
      </c>
      <c r="D1" s="70"/>
      <c r="E1" s="71"/>
      <c r="F1" s="70"/>
      <c r="G1" s="72"/>
      <c r="H1" s="73"/>
      <c r="I1" s="74"/>
    </row>
    <row r="2" spans="1:9" ht="13.5" thickBot="1">
      <c r="A2" s="187" t="s">
        <v>1</v>
      </c>
      <c r="B2" s="188"/>
      <c r="C2" s="75" t="str">
        <f>CONCATENATE(cisloobjektu," ",nazevobjektu)</f>
        <v> SO-01 - část ZŠ</v>
      </c>
      <c r="D2" s="76"/>
      <c r="E2" s="77"/>
      <c r="F2" s="76"/>
      <c r="G2" s="189"/>
      <c r="H2" s="189"/>
      <c r="I2" s="190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1</v>
      </c>
      <c r="B7" s="86" t="str">
        <f>Položky!C7</f>
        <v>Zemní práce</v>
      </c>
      <c r="C7" s="87"/>
      <c r="D7" s="88"/>
      <c r="E7" s="172">
        <f>Položky!BA11</f>
        <v>0</v>
      </c>
      <c r="F7" s="173">
        <f>Položky!BB11</f>
        <v>0</v>
      </c>
      <c r="G7" s="173">
        <f>Položky!BC11</f>
        <v>0</v>
      </c>
      <c r="H7" s="173">
        <f>Položky!BD11</f>
        <v>0</v>
      </c>
      <c r="I7" s="174">
        <f>Položky!BE11</f>
        <v>0</v>
      </c>
    </row>
    <row r="8" spans="1:9" s="11" customFormat="1" ht="12.75">
      <c r="A8" s="171" t="str">
        <f>Položky!B12</f>
        <v>3</v>
      </c>
      <c r="B8" s="86" t="str">
        <f>Položky!C12</f>
        <v>Svislé a kompletní konstrukce</v>
      </c>
      <c r="C8" s="87"/>
      <c r="D8" s="88"/>
      <c r="E8" s="172">
        <f>Položky!BA14</f>
        <v>0</v>
      </c>
      <c r="F8" s="173">
        <f>Položky!BB14</f>
        <v>0</v>
      </c>
      <c r="G8" s="173">
        <f>Položky!BC14</f>
        <v>0</v>
      </c>
      <c r="H8" s="173">
        <f>Položky!BD14</f>
        <v>0</v>
      </c>
      <c r="I8" s="174">
        <f>Položky!BE14</f>
        <v>0</v>
      </c>
    </row>
    <row r="9" spans="1:9" s="11" customFormat="1" ht="12.75">
      <c r="A9" s="171" t="str">
        <f>Položky!B15</f>
        <v>60</v>
      </c>
      <c r="B9" s="86" t="str">
        <f>Položky!C15</f>
        <v>Úpravy povrchů, omítky</v>
      </c>
      <c r="C9" s="87"/>
      <c r="D9" s="88"/>
      <c r="E9" s="172">
        <f>Položky!BA18</f>
        <v>0</v>
      </c>
      <c r="F9" s="173">
        <f>Položky!BB18</f>
        <v>0</v>
      </c>
      <c r="G9" s="173">
        <f>Položky!BC18</f>
        <v>0</v>
      </c>
      <c r="H9" s="173">
        <f>Položky!BD18</f>
        <v>0</v>
      </c>
      <c r="I9" s="174">
        <f>Položky!BE18</f>
        <v>0</v>
      </c>
    </row>
    <row r="10" spans="1:9" s="11" customFormat="1" ht="12.75">
      <c r="A10" s="171" t="str">
        <f>Položky!B19</f>
        <v>62</v>
      </c>
      <c r="B10" s="86" t="str">
        <f>Položky!C19</f>
        <v>Upravy povrchů vnější</v>
      </c>
      <c r="C10" s="87"/>
      <c r="D10" s="88"/>
      <c r="E10" s="172">
        <f>Položky!BA23</f>
        <v>0</v>
      </c>
      <c r="F10" s="173">
        <f>Položky!BB23</f>
        <v>0</v>
      </c>
      <c r="G10" s="173">
        <f>Položky!BC23</f>
        <v>0</v>
      </c>
      <c r="H10" s="173">
        <f>Položky!BD23</f>
        <v>0</v>
      </c>
      <c r="I10" s="174">
        <f>Položky!BE23</f>
        <v>0</v>
      </c>
    </row>
    <row r="11" spans="1:9" s="11" customFormat="1" ht="12.75">
      <c r="A11" s="171" t="str">
        <f>Položky!B24</f>
        <v>91</v>
      </c>
      <c r="B11" s="86" t="str">
        <f>Položky!C24</f>
        <v>Doplňující práce na komunikaci</v>
      </c>
      <c r="C11" s="87"/>
      <c r="D11" s="88"/>
      <c r="E11" s="172">
        <f>Položky!BA26</f>
        <v>0</v>
      </c>
      <c r="F11" s="173">
        <f>Položky!BB26</f>
        <v>0</v>
      </c>
      <c r="G11" s="173">
        <f>Položky!BC26</f>
        <v>0</v>
      </c>
      <c r="H11" s="173">
        <f>Položky!BD26</f>
        <v>0</v>
      </c>
      <c r="I11" s="174">
        <f>Položky!BE26</f>
        <v>0</v>
      </c>
    </row>
    <row r="12" spans="1:9" s="11" customFormat="1" ht="12.75">
      <c r="A12" s="171" t="str">
        <f>Položky!B27</f>
        <v>94</v>
      </c>
      <c r="B12" s="86" t="str">
        <f>Položky!C27</f>
        <v>Lešení a stavební výtahy</v>
      </c>
      <c r="C12" s="87"/>
      <c r="D12" s="88"/>
      <c r="E12" s="172">
        <f>Položky!BA31</f>
        <v>0</v>
      </c>
      <c r="F12" s="173">
        <f>Položky!BB31</f>
        <v>0</v>
      </c>
      <c r="G12" s="173">
        <f>Položky!BC31</f>
        <v>0</v>
      </c>
      <c r="H12" s="173">
        <f>Položky!BD31</f>
        <v>0</v>
      </c>
      <c r="I12" s="174">
        <f>Položky!BE31</f>
        <v>0</v>
      </c>
    </row>
    <row r="13" spans="1:9" s="11" customFormat="1" ht="12.75">
      <c r="A13" s="171" t="str">
        <f>Položky!B32</f>
        <v>96</v>
      </c>
      <c r="B13" s="86" t="str">
        <f>Položky!C32</f>
        <v>Bourání konstrukcí</v>
      </c>
      <c r="C13" s="87"/>
      <c r="D13" s="88"/>
      <c r="E13" s="172">
        <f>Položky!BA34</f>
        <v>0</v>
      </c>
      <c r="F13" s="173">
        <f>Položky!BB34</f>
        <v>0</v>
      </c>
      <c r="G13" s="173">
        <f>Položky!BC34</f>
        <v>0</v>
      </c>
      <c r="H13" s="173">
        <f>Položky!BD34</f>
        <v>0</v>
      </c>
      <c r="I13" s="174">
        <f>Položky!BE34</f>
        <v>0</v>
      </c>
    </row>
    <row r="14" spans="1:9" s="11" customFormat="1" ht="12.75">
      <c r="A14" s="171" t="str">
        <f>Položky!B35</f>
        <v>99</v>
      </c>
      <c r="B14" s="86" t="str">
        <f>Položky!C35</f>
        <v>Staveništní přesun hmot</v>
      </c>
      <c r="C14" s="87"/>
      <c r="D14" s="88"/>
      <c r="E14" s="172">
        <f>Položky!BA40</f>
        <v>0</v>
      </c>
      <c r="F14" s="173">
        <f>Položky!BB40</f>
        <v>0</v>
      </c>
      <c r="G14" s="173">
        <f>Položky!BC40</f>
        <v>0</v>
      </c>
      <c r="H14" s="173">
        <f>Položky!BD40</f>
        <v>0</v>
      </c>
      <c r="I14" s="174">
        <f>Položky!BE40</f>
        <v>0</v>
      </c>
    </row>
    <row r="15" spans="1:9" s="11" customFormat="1" ht="12.75">
      <c r="A15" s="171" t="str">
        <f>Položky!B41</f>
        <v>712</v>
      </c>
      <c r="B15" s="86" t="str">
        <f>Položky!C41</f>
        <v>Živičné krytiny</v>
      </c>
      <c r="C15" s="87"/>
      <c r="D15" s="88"/>
      <c r="E15" s="172">
        <f>Položky!BA43</f>
        <v>0</v>
      </c>
      <c r="F15" s="173">
        <f>Položky!BB43</f>
        <v>0</v>
      </c>
      <c r="G15" s="173">
        <f>Položky!BC43</f>
        <v>0</v>
      </c>
      <c r="H15" s="173">
        <f>Položky!BD43</f>
        <v>0</v>
      </c>
      <c r="I15" s="174">
        <f>Položky!BE43</f>
        <v>0</v>
      </c>
    </row>
    <row r="16" spans="1:9" s="11" customFormat="1" ht="12.75">
      <c r="A16" s="171" t="str">
        <f>Položky!B44</f>
        <v>713</v>
      </c>
      <c r="B16" s="86" t="str">
        <f>Položky!C44</f>
        <v>Izolace tepelné</v>
      </c>
      <c r="C16" s="87"/>
      <c r="D16" s="88"/>
      <c r="E16" s="172">
        <f>Položky!BA47</f>
        <v>0</v>
      </c>
      <c r="F16" s="173">
        <f>Položky!BB47</f>
        <v>0</v>
      </c>
      <c r="G16" s="173">
        <f>Položky!BC47</f>
        <v>0</v>
      </c>
      <c r="H16" s="173">
        <f>Položky!BD47</f>
        <v>0</v>
      </c>
      <c r="I16" s="174">
        <f>Položky!BE47</f>
        <v>0</v>
      </c>
    </row>
    <row r="17" spans="1:9" s="11" customFormat="1" ht="12.75">
      <c r="A17" s="171" t="str">
        <f>Položky!B48</f>
        <v>762</v>
      </c>
      <c r="B17" s="86" t="str">
        <f>Položky!C48</f>
        <v>Konstrukce tesařské</v>
      </c>
      <c r="C17" s="87"/>
      <c r="D17" s="88"/>
      <c r="E17" s="172">
        <f>Položky!BA57</f>
        <v>0</v>
      </c>
      <c r="F17" s="173">
        <f>Položky!BB57</f>
        <v>0</v>
      </c>
      <c r="G17" s="173">
        <f>Položky!BC57</f>
        <v>0</v>
      </c>
      <c r="H17" s="173">
        <f>Položky!BD57</f>
        <v>0</v>
      </c>
      <c r="I17" s="174">
        <f>Položky!BE57</f>
        <v>0</v>
      </c>
    </row>
    <row r="18" spans="1:9" s="11" customFormat="1" ht="12.75">
      <c r="A18" s="171" t="str">
        <f>Položky!B58</f>
        <v>764</v>
      </c>
      <c r="B18" s="86" t="str">
        <f>Položky!C58</f>
        <v>Konstrukce klempířské</v>
      </c>
      <c r="C18" s="87"/>
      <c r="D18" s="88"/>
      <c r="E18" s="172">
        <f>Položky!BA80</f>
        <v>0</v>
      </c>
      <c r="F18" s="173">
        <f>Položky!BB80</f>
        <v>0</v>
      </c>
      <c r="G18" s="173">
        <f>Položky!BC80</f>
        <v>0</v>
      </c>
      <c r="H18" s="173">
        <f>Položky!BD80</f>
        <v>0</v>
      </c>
      <c r="I18" s="174">
        <f>Položky!BE80</f>
        <v>0</v>
      </c>
    </row>
    <row r="19" spans="1:9" s="11" customFormat="1" ht="12.75">
      <c r="A19" s="171" t="str">
        <f>Položky!B81</f>
        <v>765</v>
      </c>
      <c r="B19" s="86" t="str">
        <f>Položky!C81</f>
        <v>Krytiny tvrdé</v>
      </c>
      <c r="C19" s="87"/>
      <c r="D19" s="88"/>
      <c r="E19" s="172">
        <f>Položky!BA84</f>
        <v>0</v>
      </c>
      <c r="F19" s="173">
        <f>Položky!BB84</f>
        <v>0</v>
      </c>
      <c r="G19" s="173">
        <f>Položky!BC84</f>
        <v>0</v>
      </c>
      <c r="H19" s="173">
        <f>Položky!BD84</f>
        <v>0</v>
      </c>
      <c r="I19" s="174">
        <f>Položky!BE84</f>
        <v>0</v>
      </c>
    </row>
    <row r="20" spans="1:9" s="11" customFormat="1" ht="13.5" thickBot="1">
      <c r="A20" s="171" t="str">
        <f>Položky!B85</f>
        <v>M21</v>
      </c>
      <c r="B20" s="86" t="str">
        <f>Položky!C85</f>
        <v>Elektromontáže</v>
      </c>
      <c r="C20" s="87"/>
      <c r="D20" s="88"/>
      <c r="E20" s="172">
        <f>Položky!BA88</f>
        <v>0</v>
      </c>
      <c r="F20" s="173">
        <f>Položky!BB88</f>
        <v>0</v>
      </c>
      <c r="G20" s="173">
        <f>Položky!BC88</f>
        <v>0</v>
      </c>
      <c r="H20" s="173">
        <f>Položky!BD88</f>
        <v>0</v>
      </c>
      <c r="I20" s="174">
        <f>Položky!BE88</f>
        <v>0</v>
      </c>
    </row>
    <row r="21" spans="1:9" s="94" customFormat="1" ht="13.5" thickBot="1">
      <c r="A21" s="89"/>
      <c r="B21" s="81" t="s">
        <v>50</v>
      </c>
      <c r="C21" s="81"/>
      <c r="D21" s="90"/>
      <c r="E21" s="91">
        <f>SUM(E7:E20)</f>
        <v>0</v>
      </c>
      <c r="F21" s="92">
        <f>SUM(F7:F20)</f>
        <v>0</v>
      </c>
      <c r="G21" s="92">
        <f>SUM(G7:G20)</f>
        <v>0</v>
      </c>
      <c r="H21" s="92">
        <f>SUM(H7:H20)</f>
        <v>0</v>
      </c>
      <c r="I21" s="93">
        <f>SUM(I7:I20)</f>
        <v>0</v>
      </c>
    </row>
    <row r="22" spans="1:9" ht="12.75">
      <c r="A22" s="87"/>
      <c r="B22" s="87"/>
      <c r="C22" s="87"/>
      <c r="D22" s="87"/>
      <c r="E22" s="87"/>
      <c r="F22" s="87"/>
      <c r="G22" s="87"/>
      <c r="H22" s="87"/>
      <c r="I22" s="87"/>
    </row>
    <row r="23" spans="1:57" ht="19.5" customHeight="1">
      <c r="A23" s="95" t="s">
        <v>51</v>
      </c>
      <c r="B23" s="95"/>
      <c r="C23" s="95"/>
      <c r="D23" s="95"/>
      <c r="E23" s="95"/>
      <c r="F23" s="95"/>
      <c r="G23" s="96"/>
      <c r="H23" s="95"/>
      <c r="I23" s="95"/>
      <c r="BA23" s="30"/>
      <c r="BB23" s="30"/>
      <c r="BC23" s="30"/>
      <c r="BD23" s="30"/>
      <c r="BE23" s="30"/>
    </row>
    <row r="24" spans="1:9" ht="13.5" thickBot="1">
      <c r="A24" s="97"/>
      <c r="B24" s="97"/>
      <c r="C24" s="97"/>
      <c r="D24" s="97"/>
      <c r="E24" s="97"/>
      <c r="F24" s="97"/>
      <c r="G24" s="97"/>
      <c r="H24" s="97"/>
      <c r="I24" s="97"/>
    </row>
    <row r="25" spans="1:9" ht="12.75">
      <c r="A25" s="98" t="s">
        <v>52</v>
      </c>
      <c r="B25" s="99"/>
      <c r="C25" s="99"/>
      <c r="D25" s="100"/>
      <c r="E25" s="101" t="s">
        <v>53</v>
      </c>
      <c r="F25" s="102" t="s">
        <v>54</v>
      </c>
      <c r="G25" s="103" t="s">
        <v>55</v>
      </c>
      <c r="H25" s="104"/>
      <c r="I25" s="105" t="s">
        <v>53</v>
      </c>
    </row>
    <row r="26" spans="1:53" ht="12.75">
      <c r="A26" s="106"/>
      <c r="B26" s="107"/>
      <c r="C26" s="107"/>
      <c r="D26" s="108"/>
      <c r="E26" s="109"/>
      <c r="F26" s="110"/>
      <c r="G26" s="111">
        <f>CHOOSE(BA26+1,HSV+PSV,HSV+PSV+Mont,HSV+PSV+Dodavka+Mont,HSV,PSV,Mont,Dodavka,Mont+Dodavka,0)</f>
        <v>0</v>
      </c>
      <c r="H26" s="112"/>
      <c r="I26" s="113">
        <f>E26+F26*G26/100</f>
        <v>0</v>
      </c>
      <c r="BA26">
        <v>8</v>
      </c>
    </row>
    <row r="27" spans="1:9" ht="13.5" thickBot="1">
      <c r="A27" s="114"/>
      <c r="B27" s="115" t="s">
        <v>56</v>
      </c>
      <c r="C27" s="116"/>
      <c r="D27" s="117"/>
      <c r="E27" s="118"/>
      <c r="F27" s="119"/>
      <c r="G27" s="119"/>
      <c r="H27" s="183">
        <f>SUM(H26:H26)</f>
        <v>0</v>
      </c>
      <c r="I27" s="184"/>
    </row>
    <row r="28" spans="1:9" ht="12.75">
      <c r="A28" s="97"/>
      <c r="B28" s="97"/>
      <c r="C28" s="97"/>
      <c r="D28" s="97"/>
      <c r="E28" s="97"/>
      <c r="F28" s="97"/>
      <c r="G28" s="97"/>
      <c r="H28" s="97"/>
      <c r="I28" s="97"/>
    </row>
    <row r="29" spans="2:9" ht="12.75">
      <c r="B29" s="94"/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1"/>
  <sheetViews>
    <sheetView showGridLines="0" showZeros="0" zoomScalePageLayoutView="0" workbookViewId="0" topLeftCell="A7">
      <selection activeCell="F33" sqref="F33"/>
    </sheetView>
  </sheetViews>
  <sheetFormatPr defaultColWidth="9.125" defaultRowHeight="12.75"/>
  <cols>
    <col min="1" max="1" width="3.875" style="123" customWidth="1"/>
    <col min="2" max="2" width="12.00390625" style="123" customWidth="1"/>
    <col min="3" max="3" width="40.50390625" style="123" customWidth="1"/>
    <col min="4" max="4" width="5.50390625" style="123" customWidth="1"/>
    <col min="5" max="5" width="8.50390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">
      <c r="A1" s="191" t="s">
        <v>57</v>
      </c>
      <c r="B1" s="191"/>
      <c r="C1" s="191"/>
      <c r="D1" s="191"/>
      <c r="E1" s="191"/>
      <c r="F1" s="191"/>
      <c r="G1" s="191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2" t="s">
        <v>5</v>
      </c>
      <c r="B3" s="193"/>
      <c r="C3" s="128" t="str">
        <f>CONCATENATE(cislostavby," ",nazevstavby)</f>
        <v> Zateplení části ZŠ Komenského Dačice</v>
      </c>
      <c r="D3" s="129"/>
      <c r="E3" s="130"/>
      <c r="F3" s="131">
        <f>Rekapitulace!H1</f>
        <v>0</v>
      </c>
      <c r="G3" s="132"/>
    </row>
    <row r="4" spans="1:7" ht="13.5" thickBot="1">
      <c r="A4" s="194" t="s">
        <v>1</v>
      </c>
      <c r="B4" s="195"/>
      <c r="C4" s="133" t="str">
        <f>CONCATENATE(cisloobjektu," ",nazevobjektu)</f>
        <v> SO-01 - část ZŠ</v>
      </c>
      <c r="D4" s="134"/>
      <c r="E4" s="196"/>
      <c r="F4" s="196"/>
      <c r="G4" s="197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21">
      <c r="A8" s="151">
        <v>1</v>
      </c>
      <c r="B8" s="152" t="s">
        <v>71</v>
      </c>
      <c r="C8" s="153" t="s">
        <v>208</v>
      </c>
      <c r="D8" s="154" t="s">
        <v>72</v>
      </c>
      <c r="E8" s="155">
        <v>27.9</v>
      </c>
      <c r="F8" s="155">
        <v>0</v>
      </c>
      <c r="G8" s="156">
        <f>E8*F8</f>
        <v>0</v>
      </c>
      <c r="O8" s="150">
        <v>2</v>
      </c>
      <c r="AB8" s="123">
        <v>0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ht="21">
      <c r="A9" s="151">
        <v>2</v>
      </c>
      <c r="B9" s="152" t="s">
        <v>73</v>
      </c>
      <c r="C9" s="153" t="s">
        <v>74</v>
      </c>
      <c r="D9" s="154" t="s">
        <v>72</v>
      </c>
      <c r="E9" s="155">
        <v>19.4</v>
      </c>
      <c r="F9" s="155">
        <v>0</v>
      </c>
      <c r="G9" s="156">
        <f>E9*F9</f>
        <v>0</v>
      </c>
      <c r="O9" s="150">
        <v>2</v>
      </c>
      <c r="AB9" s="123">
        <v>0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1.67</v>
      </c>
    </row>
    <row r="10" spans="1:104" ht="21">
      <c r="A10" s="151">
        <v>3</v>
      </c>
      <c r="B10" s="152" t="s">
        <v>75</v>
      </c>
      <c r="C10" s="153" t="s">
        <v>76</v>
      </c>
      <c r="D10" s="154" t="s">
        <v>72</v>
      </c>
      <c r="E10" s="155">
        <v>3.9</v>
      </c>
      <c r="F10" s="155">
        <v>0</v>
      </c>
      <c r="G10" s="156">
        <f>E10*F10</f>
        <v>0</v>
      </c>
      <c r="O10" s="150">
        <v>2</v>
      </c>
      <c r="AB10" s="123">
        <v>0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1.67</v>
      </c>
    </row>
    <row r="11" spans="1:57" ht="12.75">
      <c r="A11" s="157"/>
      <c r="B11" s="158" t="s">
        <v>68</v>
      </c>
      <c r="C11" s="159" t="str">
        <f>CONCATENATE(B7," ",C7)</f>
        <v>1 Zemní práce</v>
      </c>
      <c r="D11" s="157"/>
      <c r="E11" s="160"/>
      <c r="F11" s="160"/>
      <c r="G11" s="161">
        <f>SUM(G7:G10)</f>
        <v>0</v>
      </c>
      <c r="O11" s="150">
        <v>4</v>
      </c>
      <c r="BA11" s="162">
        <f>SUM(BA7:BA10)</f>
        <v>0</v>
      </c>
      <c r="BB11" s="162">
        <f>SUM(BB7:BB10)</f>
        <v>0</v>
      </c>
      <c r="BC11" s="162">
        <f>SUM(BC7:BC10)</f>
        <v>0</v>
      </c>
      <c r="BD11" s="162">
        <f>SUM(BD7:BD10)</f>
        <v>0</v>
      </c>
      <c r="BE11" s="162">
        <f>SUM(BE7:BE10)</f>
        <v>0</v>
      </c>
    </row>
    <row r="12" spans="1:15" ht="12.75">
      <c r="A12" s="143" t="s">
        <v>65</v>
      </c>
      <c r="B12" s="144" t="s">
        <v>77</v>
      </c>
      <c r="C12" s="145" t="s">
        <v>78</v>
      </c>
      <c r="D12" s="146"/>
      <c r="E12" s="147"/>
      <c r="F12" s="147"/>
      <c r="G12" s="148"/>
      <c r="H12" s="149"/>
      <c r="I12" s="149"/>
      <c r="O12" s="150">
        <v>1</v>
      </c>
    </row>
    <row r="13" spans="1:104" ht="12.75">
      <c r="A13" s="151">
        <v>4</v>
      </c>
      <c r="B13" s="152" t="s">
        <v>79</v>
      </c>
      <c r="C13" s="153" t="s">
        <v>80</v>
      </c>
      <c r="D13" s="154" t="s">
        <v>81</v>
      </c>
      <c r="E13" s="155">
        <v>78</v>
      </c>
      <c r="F13" s="155">
        <v>0</v>
      </c>
      <c r="G13" s="156">
        <f>E13*F13</f>
        <v>0</v>
      </c>
      <c r="O13" s="150">
        <v>2</v>
      </c>
      <c r="AB13" s="123">
        <v>0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0.01054</v>
      </c>
    </row>
    <row r="14" spans="1:57" ht="12.75">
      <c r="A14" s="157"/>
      <c r="B14" s="158" t="s">
        <v>68</v>
      </c>
      <c r="C14" s="159" t="str">
        <f>CONCATENATE(B12," ",C12)</f>
        <v>3 Svislé a kompletní konstrukce</v>
      </c>
      <c r="D14" s="157"/>
      <c r="E14" s="160"/>
      <c r="F14" s="160"/>
      <c r="G14" s="161">
        <f>SUM(G12:G13)</f>
        <v>0</v>
      </c>
      <c r="O14" s="150">
        <v>4</v>
      </c>
      <c r="BA14" s="162">
        <f>SUM(BA12:BA13)</f>
        <v>0</v>
      </c>
      <c r="BB14" s="162">
        <f>SUM(BB12:BB13)</f>
        <v>0</v>
      </c>
      <c r="BC14" s="162">
        <f>SUM(BC12:BC13)</f>
        <v>0</v>
      </c>
      <c r="BD14" s="162">
        <f>SUM(BD12:BD13)</f>
        <v>0</v>
      </c>
      <c r="BE14" s="162">
        <f>SUM(BE12:BE13)</f>
        <v>0</v>
      </c>
    </row>
    <row r="15" spans="1:15" ht="12.75">
      <c r="A15" s="143" t="s">
        <v>65</v>
      </c>
      <c r="B15" s="144" t="s">
        <v>82</v>
      </c>
      <c r="C15" s="145" t="s">
        <v>83</v>
      </c>
      <c r="D15" s="146"/>
      <c r="E15" s="147"/>
      <c r="F15" s="147"/>
      <c r="G15" s="148"/>
      <c r="H15" s="149"/>
      <c r="I15" s="149"/>
      <c r="O15" s="150">
        <v>1</v>
      </c>
    </row>
    <row r="16" spans="1:104" ht="21">
      <c r="A16" s="151">
        <v>5</v>
      </c>
      <c r="B16" s="152" t="s">
        <v>84</v>
      </c>
      <c r="C16" s="153" t="s">
        <v>194</v>
      </c>
      <c r="D16" s="154" t="s">
        <v>81</v>
      </c>
      <c r="E16" s="155">
        <v>559.8</v>
      </c>
      <c r="F16" s="155">
        <v>0</v>
      </c>
      <c r="G16" s="156">
        <f>E16*F16</f>
        <v>0</v>
      </c>
      <c r="O16" s="150">
        <v>2</v>
      </c>
      <c r="AB16" s="123">
        <v>0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0.00273</v>
      </c>
    </row>
    <row r="17" spans="1:104" ht="21">
      <c r="A17" s="151">
        <v>6</v>
      </c>
      <c r="B17" s="152" t="s">
        <v>85</v>
      </c>
      <c r="C17" s="153" t="s">
        <v>195</v>
      </c>
      <c r="D17" s="154" t="s">
        <v>81</v>
      </c>
      <c r="E17" s="155">
        <v>39</v>
      </c>
      <c r="F17" s="155">
        <v>0</v>
      </c>
      <c r="G17" s="156">
        <f>E17*F17</f>
        <v>0</v>
      </c>
      <c r="O17" s="150">
        <v>2</v>
      </c>
      <c r="AB17" s="123">
        <v>0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0.00604</v>
      </c>
    </row>
    <row r="18" spans="1:57" ht="12.75">
      <c r="A18" s="157"/>
      <c r="B18" s="158" t="s">
        <v>68</v>
      </c>
      <c r="C18" s="159" t="str">
        <f>CONCATENATE(B15," ",C15)</f>
        <v>60 Úpravy povrchů, omítky</v>
      </c>
      <c r="D18" s="157"/>
      <c r="E18" s="160"/>
      <c r="F18" s="160"/>
      <c r="G18" s="161">
        <f>SUM(G15:G17)</f>
        <v>0</v>
      </c>
      <c r="O18" s="150">
        <v>4</v>
      </c>
      <c r="BA18" s="162">
        <f>SUM(BA15:BA17)</f>
        <v>0</v>
      </c>
      <c r="BB18" s="162">
        <f>SUM(BB15:BB17)</f>
        <v>0</v>
      </c>
      <c r="BC18" s="162">
        <f>SUM(BC15:BC17)</f>
        <v>0</v>
      </c>
      <c r="BD18" s="162">
        <f>SUM(BD15:BD17)</f>
        <v>0</v>
      </c>
      <c r="BE18" s="162">
        <f>SUM(BE15:BE17)</f>
        <v>0</v>
      </c>
    </row>
    <row r="19" spans="1:15" ht="12.75">
      <c r="A19" s="143" t="s">
        <v>65</v>
      </c>
      <c r="B19" s="144" t="s">
        <v>86</v>
      </c>
      <c r="C19" s="145" t="s">
        <v>87</v>
      </c>
      <c r="D19" s="146"/>
      <c r="E19" s="147"/>
      <c r="F19" s="147"/>
      <c r="G19" s="148"/>
      <c r="H19" s="149"/>
      <c r="I19" s="149"/>
      <c r="O19" s="150">
        <v>1</v>
      </c>
    </row>
    <row r="20" spans="1:104" ht="12.75">
      <c r="A20" s="151">
        <v>7</v>
      </c>
      <c r="B20" s="152" t="s">
        <v>88</v>
      </c>
      <c r="C20" s="153" t="s">
        <v>89</v>
      </c>
      <c r="D20" s="154" t="s">
        <v>81</v>
      </c>
      <c r="E20" s="155">
        <v>9.2</v>
      </c>
      <c r="F20" s="155">
        <v>0</v>
      </c>
      <c r="G20" s="156">
        <f>E20*F20</f>
        <v>0</v>
      </c>
      <c r="O20" s="150">
        <v>2</v>
      </c>
      <c r="AB20" s="123">
        <v>0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0.06555</v>
      </c>
    </row>
    <row r="21" spans="1:104" ht="30.75">
      <c r="A21" s="151">
        <v>8</v>
      </c>
      <c r="B21" s="152" t="s">
        <v>90</v>
      </c>
      <c r="C21" s="153" t="s">
        <v>196</v>
      </c>
      <c r="D21" s="154" t="s">
        <v>81</v>
      </c>
      <c r="E21" s="155">
        <v>470.1</v>
      </c>
      <c r="F21" s="155">
        <v>0</v>
      </c>
      <c r="G21" s="156">
        <f>E21*F21</f>
        <v>0</v>
      </c>
      <c r="O21" s="150">
        <v>2</v>
      </c>
      <c r="AB21" s="123">
        <v>0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0.00969</v>
      </c>
    </row>
    <row r="22" spans="1:104" ht="30.75">
      <c r="A22" s="151">
        <v>9</v>
      </c>
      <c r="B22" s="152" t="s">
        <v>91</v>
      </c>
      <c r="C22" s="153" t="s">
        <v>197</v>
      </c>
      <c r="D22" s="154" t="s">
        <v>81</v>
      </c>
      <c r="E22" s="155">
        <v>89.7</v>
      </c>
      <c r="F22" s="155">
        <v>0</v>
      </c>
      <c r="G22" s="156">
        <f>E22*F22</f>
        <v>0</v>
      </c>
      <c r="O22" s="150">
        <v>2</v>
      </c>
      <c r="AB22" s="123">
        <v>0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0.0099</v>
      </c>
    </row>
    <row r="23" spans="1:57" ht="12.75">
      <c r="A23" s="157"/>
      <c r="B23" s="158" t="s">
        <v>68</v>
      </c>
      <c r="C23" s="159" t="str">
        <f>CONCATENATE(B19," ",C19)</f>
        <v>62 Upravy povrchů vnější</v>
      </c>
      <c r="D23" s="157"/>
      <c r="E23" s="160"/>
      <c r="F23" s="160"/>
      <c r="G23" s="161">
        <f>SUM(G19:G22)</f>
        <v>0</v>
      </c>
      <c r="O23" s="150">
        <v>4</v>
      </c>
      <c r="BA23" s="162">
        <f>SUM(BA19:BA22)</f>
        <v>0</v>
      </c>
      <c r="BB23" s="162">
        <f>SUM(BB19:BB22)</f>
        <v>0</v>
      </c>
      <c r="BC23" s="162">
        <f>SUM(BC19:BC22)</f>
        <v>0</v>
      </c>
      <c r="BD23" s="162">
        <f>SUM(BD19:BD22)</f>
        <v>0</v>
      </c>
      <c r="BE23" s="162">
        <f>SUM(BE19:BE22)</f>
        <v>0</v>
      </c>
    </row>
    <row r="24" spans="1:15" ht="12.75">
      <c r="A24" s="143" t="s">
        <v>65</v>
      </c>
      <c r="B24" s="144" t="s">
        <v>92</v>
      </c>
      <c r="C24" s="145" t="s">
        <v>93</v>
      </c>
      <c r="D24" s="146"/>
      <c r="E24" s="147"/>
      <c r="F24" s="147"/>
      <c r="G24" s="148"/>
      <c r="H24" s="149"/>
      <c r="I24" s="149"/>
      <c r="O24" s="150">
        <v>1</v>
      </c>
    </row>
    <row r="25" spans="1:104" ht="21">
      <c r="A25" s="151">
        <v>10</v>
      </c>
      <c r="B25" s="152" t="s">
        <v>94</v>
      </c>
      <c r="C25" s="153" t="s">
        <v>198</v>
      </c>
      <c r="D25" s="154" t="s">
        <v>95</v>
      </c>
      <c r="E25" s="155">
        <v>79.8</v>
      </c>
      <c r="F25" s="155">
        <v>0</v>
      </c>
      <c r="G25" s="156">
        <f>E25*F25</f>
        <v>0</v>
      </c>
      <c r="O25" s="150">
        <v>2</v>
      </c>
      <c r="AB25" s="123">
        <v>0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0.08949</v>
      </c>
    </row>
    <row r="26" spans="1:57" ht="12.75">
      <c r="A26" s="157"/>
      <c r="B26" s="158" t="s">
        <v>68</v>
      </c>
      <c r="C26" s="159" t="str">
        <f>CONCATENATE(B24," ",C24)</f>
        <v>91 Doplňující práce na komunikaci</v>
      </c>
      <c r="D26" s="157"/>
      <c r="E26" s="160"/>
      <c r="F26" s="160"/>
      <c r="G26" s="161">
        <f>SUM(G24:G25)</f>
        <v>0</v>
      </c>
      <c r="O26" s="150">
        <v>4</v>
      </c>
      <c r="BA26" s="162">
        <f>SUM(BA24:BA25)</f>
        <v>0</v>
      </c>
      <c r="BB26" s="162">
        <f>SUM(BB24:BB25)</f>
        <v>0</v>
      </c>
      <c r="BC26" s="162">
        <f>SUM(BC24:BC25)</f>
        <v>0</v>
      </c>
      <c r="BD26" s="162">
        <f>SUM(BD24:BD25)</f>
        <v>0</v>
      </c>
      <c r="BE26" s="162">
        <f>SUM(BE24:BE25)</f>
        <v>0</v>
      </c>
    </row>
    <row r="27" spans="1:15" ht="12.75">
      <c r="A27" s="143" t="s">
        <v>65</v>
      </c>
      <c r="B27" s="144" t="s">
        <v>96</v>
      </c>
      <c r="C27" s="145" t="s">
        <v>97</v>
      </c>
      <c r="D27" s="146"/>
      <c r="E27" s="147"/>
      <c r="F27" s="147"/>
      <c r="G27" s="148"/>
      <c r="H27" s="149"/>
      <c r="I27" s="149"/>
      <c r="O27" s="150">
        <v>1</v>
      </c>
    </row>
    <row r="28" spans="1:104" ht="12.75">
      <c r="A28" s="151">
        <v>11</v>
      </c>
      <c r="B28" s="152" t="s">
        <v>98</v>
      </c>
      <c r="C28" s="153" t="s">
        <v>99</v>
      </c>
      <c r="D28" s="154" t="s">
        <v>81</v>
      </c>
      <c r="E28" s="155">
        <v>320</v>
      </c>
      <c r="F28" s="155">
        <v>0</v>
      </c>
      <c r="G28" s="156">
        <f>E28*F28</f>
        <v>0</v>
      </c>
      <c r="O28" s="150">
        <v>2</v>
      </c>
      <c r="AB28" s="123">
        <v>0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0.01838</v>
      </c>
    </row>
    <row r="29" spans="1:104" ht="21">
      <c r="A29" s="151">
        <v>12</v>
      </c>
      <c r="B29" s="152" t="s">
        <v>100</v>
      </c>
      <c r="C29" s="153" t="s">
        <v>101</v>
      </c>
      <c r="D29" s="154" t="s">
        <v>81</v>
      </c>
      <c r="E29" s="175">
        <v>640</v>
      </c>
      <c r="F29" s="155">
        <v>0</v>
      </c>
      <c r="G29" s="156">
        <f>E29*F29</f>
        <v>0</v>
      </c>
      <c r="O29" s="150">
        <v>2</v>
      </c>
      <c r="AB29" s="123">
        <v>0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0.00142</v>
      </c>
    </row>
    <row r="30" spans="1:104" ht="12.75">
      <c r="A30" s="151">
        <v>13</v>
      </c>
      <c r="B30" s="152" t="s">
        <v>102</v>
      </c>
      <c r="C30" s="153" t="s">
        <v>103</v>
      </c>
      <c r="D30" s="154" t="s">
        <v>81</v>
      </c>
      <c r="E30" s="155">
        <v>320</v>
      </c>
      <c r="F30" s="155">
        <v>0</v>
      </c>
      <c r="G30" s="156">
        <f>E30*F30</f>
        <v>0</v>
      </c>
      <c r="O30" s="150">
        <v>2</v>
      </c>
      <c r="AB30" s="123">
        <v>0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57" ht="12.75">
      <c r="A31" s="157"/>
      <c r="B31" s="158" t="s">
        <v>68</v>
      </c>
      <c r="C31" s="159" t="str">
        <f>CONCATENATE(B27," ",C27)</f>
        <v>94 Lešení a stavební výtahy</v>
      </c>
      <c r="D31" s="157"/>
      <c r="E31" s="160"/>
      <c r="F31" s="160"/>
      <c r="G31" s="161">
        <f>SUM(G27:G30)</f>
        <v>0</v>
      </c>
      <c r="O31" s="150">
        <v>4</v>
      </c>
      <c r="BA31" s="162">
        <f>SUM(BA27:BA30)</f>
        <v>0</v>
      </c>
      <c r="BB31" s="162">
        <f>SUM(BB27:BB30)</f>
        <v>0</v>
      </c>
      <c r="BC31" s="162">
        <f>SUM(BC27:BC30)</f>
        <v>0</v>
      </c>
      <c r="BD31" s="162">
        <f>SUM(BD27:BD30)</f>
        <v>0</v>
      </c>
      <c r="BE31" s="162">
        <f>SUM(BE27:BE30)</f>
        <v>0</v>
      </c>
    </row>
    <row r="32" spans="1:15" ht="12.75">
      <c r="A32" s="143" t="s">
        <v>65</v>
      </c>
      <c r="B32" s="144" t="s">
        <v>104</v>
      </c>
      <c r="C32" s="145" t="s">
        <v>105</v>
      </c>
      <c r="D32" s="146"/>
      <c r="E32" s="147"/>
      <c r="F32" s="147"/>
      <c r="G32" s="148"/>
      <c r="H32" s="149"/>
      <c r="I32" s="149"/>
      <c r="O32" s="150">
        <v>1</v>
      </c>
    </row>
    <row r="33" spans="1:104" ht="12.75">
      <c r="A33" s="151">
        <v>14</v>
      </c>
      <c r="B33" s="152" t="s">
        <v>106</v>
      </c>
      <c r="C33" s="153" t="s">
        <v>209</v>
      </c>
      <c r="D33" s="154" t="s">
        <v>72</v>
      </c>
      <c r="E33" s="155">
        <v>2.8</v>
      </c>
      <c r="F33" s="155">
        <v>0</v>
      </c>
      <c r="G33" s="156">
        <f>E33*F33</f>
        <v>0</v>
      </c>
      <c r="O33" s="150">
        <v>2</v>
      </c>
      <c r="AB33" s="123">
        <v>0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57" ht="12.75">
      <c r="A34" s="157"/>
      <c r="B34" s="158" t="s">
        <v>68</v>
      </c>
      <c r="C34" s="159" t="str">
        <f>CONCATENATE(B32," ",C32)</f>
        <v>96 Bourání konstrukcí</v>
      </c>
      <c r="D34" s="157"/>
      <c r="E34" s="160"/>
      <c r="F34" s="160"/>
      <c r="G34" s="161">
        <f>SUM(G32:G33)</f>
        <v>0</v>
      </c>
      <c r="O34" s="150">
        <v>4</v>
      </c>
      <c r="BA34" s="162">
        <f>SUM(BA32:BA33)</f>
        <v>0</v>
      </c>
      <c r="BB34" s="162">
        <f>SUM(BB32:BB33)</f>
        <v>0</v>
      </c>
      <c r="BC34" s="162">
        <f>SUM(BC32:BC33)</f>
        <v>0</v>
      </c>
      <c r="BD34" s="162">
        <f>SUM(BD32:BD33)</f>
        <v>0</v>
      </c>
      <c r="BE34" s="162">
        <f>SUM(BE32:BE33)</f>
        <v>0</v>
      </c>
    </row>
    <row r="35" spans="1:15" ht="12.75">
      <c r="A35" s="143" t="s">
        <v>65</v>
      </c>
      <c r="B35" s="144" t="s">
        <v>107</v>
      </c>
      <c r="C35" s="145" t="s">
        <v>108</v>
      </c>
      <c r="D35" s="146"/>
      <c r="E35" s="147"/>
      <c r="F35" s="147"/>
      <c r="G35" s="148"/>
      <c r="H35" s="149"/>
      <c r="I35" s="149"/>
      <c r="O35" s="150">
        <v>1</v>
      </c>
    </row>
    <row r="36" spans="1:104" ht="12.75">
      <c r="A36" s="151">
        <v>15</v>
      </c>
      <c r="B36" s="152" t="s">
        <v>109</v>
      </c>
      <c r="C36" s="153" t="s">
        <v>110</v>
      </c>
      <c r="D36" s="154" t="s">
        <v>111</v>
      </c>
      <c r="E36" s="155">
        <v>6.34</v>
      </c>
      <c r="F36" s="155">
        <v>0</v>
      </c>
      <c r="G36" s="156">
        <f>E36*F36</f>
        <v>0</v>
      </c>
      <c r="O36" s="150">
        <v>2</v>
      </c>
      <c r="AB36" s="123">
        <v>0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104" ht="12.75">
      <c r="A37" s="151">
        <v>16</v>
      </c>
      <c r="B37" s="152" t="s">
        <v>199</v>
      </c>
      <c r="C37" s="153" t="s">
        <v>200</v>
      </c>
      <c r="D37" s="154" t="s">
        <v>111</v>
      </c>
      <c r="E37" s="155">
        <v>24.3</v>
      </c>
      <c r="F37" s="155">
        <v>0</v>
      </c>
      <c r="G37" s="156">
        <f>E37*F37</f>
        <v>0</v>
      </c>
      <c r="O37" s="150">
        <v>2</v>
      </c>
      <c r="AB37" s="123">
        <v>0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</v>
      </c>
    </row>
    <row r="38" spans="1:104" ht="12.75">
      <c r="A38" s="151">
        <v>17</v>
      </c>
      <c r="B38" s="152" t="s">
        <v>112</v>
      </c>
      <c r="C38" s="153" t="s">
        <v>113</v>
      </c>
      <c r="D38" s="154" t="s">
        <v>111</v>
      </c>
      <c r="E38" s="155">
        <v>24.3</v>
      </c>
      <c r="F38" s="155">
        <v>0</v>
      </c>
      <c r="G38" s="156">
        <f>E38*F38</f>
        <v>0</v>
      </c>
      <c r="O38" s="150">
        <v>2</v>
      </c>
      <c r="AB38" s="123">
        <v>0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0</v>
      </c>
    </row>
    <row r="39" spans="1:104" ht="12.75">
      <c r="A39" s="151">
        <v>18</v>
      </c>
      <c r="B39" s="152" t="s">
        <v>114</v>
      </c>
      <c r="C39" s="153" t="s">
        <v>115</v>
      </c>
      <c r="D39" s="154" t="s">
        <v>111</v>
      </c>
      <c r="E39" s="155">
        <v>8.59</v>
      </c>
      <c r="F39" s="155">
        <v>0</v>
      </c>
      <c r="G39" s="156">
        <f>E39*F39</f>
        <v>0</v>
      </c>
      <c r="O39" s="150">
        <v>2</v>
      </c>
      <c r="AB39" s="123">
        <v>0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57" ht="12.75">
      <c r="A40" s="157"/>
      <c r="B40" s="158" t="s">
        <v>68</v>
      </c>
      <c r="C40" s="159" t="str">
        <f>CONCATENATE(B35," ",C35)</f>
        <v>99 Staveništní přesun hmot</v>
      </c>
      <c r="D40" s="157"/>
      <c r="E40" s="160"/>
      <c r="F40" s="160"/>
      <c r="G40" s="161">
        <f>SUM(G35:G39)</f>
        <v>0</v>
      </c>
      <c r="O40" s="150">
        <v>4</v>
      </c>
      <c r="BA40" s="162">
        <f>SUM(BA35:BA39)</f>
        <v>0</v>
      </c>
      <c r="BB40" s="162">
        <f>SUM(BB35:BB39)</f>
        <v>0</v>
      </c>
      <c r="BC40" s="162">
        <f>SUM(BC35:BC39)</f>
        <v>0</v>
      </c>
      <c r="BD40" s="162">
        <f>SUM(BD35:BD39)</f>
        <v>0</v>
      </c>
      <c r="BE40" s="162">
        <f>SUM(BE35:BE39)</f>
        <v>0</v>
      </c>
    </row>
    <row r="41" spans="1:15" ht="12.75">
      <c r="A41" s="143" t="s">
        <v>65</v>
      </c>
      <c r="B41" s="144" t="s">
        <v>116</v>
      </c>
      <c r="C41" s="145" t="s">
        <v>117</v>
      </c>
      <c r="D41" s="146"/>
      <c r="E41" s="147"/>
      <c r="F41" s="147"/>
      <c r="G41" s="148"/>
      <c r="H41" s="149"/>
      <c r="I41" s="149"/>
      <c r="O41" s="150">
        <v>1</v>
      </c>
    </row>
    <row r="42" spans="1:104" ht="12.75">
      <c r="A42" s="151">
        <v>19</v>
      </c>
      <c r="B42" s="152" t="s">
        <v>118</v>
      </c>
      <c r="C42" s="153" t="s">
        <v>119</v>
      </c>
      <c r="D42" s="154" t="s">
        <v>81</v>
      </c>
      <c r="E42" s="155">
        <v>405.4</v>
      </c>
      <c r="F42" s="155">
        <v>0</v>
      </c>
      <c r="G42" s="156">
        <f>E42*F42</f>
        <v>0</v>
      </c>
      <c r="O42" s="150">
        <v>2</v>
      </c>
      <c r="AB42" s="123">
        <v>0</v>
      </c>
      <c r="AZ42" s="123">
        <v>2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0</v>
      </c>
    </row>
    <row r="43" spans="1:57" ht="12.75">
      <c r="A43" s="157"/>
      <c r="B43" s="158" t="s">
        <v>68</v>
      </c>
      <c r="C43" s="159" t="str">
        <f>CONCATENATE(B41," ",C41)</f>
        <v>712 Živičné krytiny</v>
      </c>
      <c r="D43" s="157"/>
      <c r="E43" s="160"/>
      <c r="F43" s="160"/>
      <c r="G43" s="161">
        <f>SUM(G41:G42)</f>
        <v>0</v>
      </c>
      <c r="O43" s="150">
        <v>4</v>
      </c>
      <c r="BA43" s="162">
        <f>SUM(BA41:BA42)</f>
        <v>0</v>
      </c>
      <c r="BB43" s="162">
        <f>SUM(BB41:BB42)</f>
        <v>0</v>
      </c>
      <c r="BC43" s="162">
        <f>SUM(BC41:BC42)</f>
        <v>0</v>
      </c>
      <c r="BD43" s="162">
        <f>SUM(BD41:BD42)</f>
        <v>0</v>
      </c>
      <c r="BE43" s="162">
        <f>SUM(BE41:BE42)</f>
        <v>0</v>
      </c>
    </row>
    <row r="44" spans="1:15" ht="12.75">
      <c r="A44" s="143" t="s">
        <v>65</v>
      </c>
      <c r="B44" s="144" t="s">
        <v>120</v>
      </c>
      <c r="C44" s="145" t="s">
        <v>121</v>
      </c>
      <c r="D44" s="146"/>
      <c r="E44" s="147"/>
      <c r="F44" s="147"/>
      <c r="G44" s="148"/>
      <c r="H44" s="149"/>
      <c r="I44" s="149"/>
      <c r="O44" s="150">
        <v>1</v>
      </c>
    </row>
    <row r="45" spans="1:104" ht="21">
      <c r="A45" s="151">
        <v>20</v>
      </c>
      <c r="B45" s="152" t="s">
        <v>122</v>
      </c>
      <c r="C45" s="153" t="s">
        <v>123</v>
      </c>
      <c r="D45" s="154" t="s">
        <v>81</v>
      </c>
      <c r="E45" s="155">
        <v>763.6</v>
      </c>
      <c r="F45" s="155">
        <v>0</v>
      </c>
      <c r="G45" s="156">
        <f>E45*F45</f>
        <v>0</v>
      </c>
      <c r="O45" s="150">
        <v>2</v>
      </c>
      <c r="AB45" s="123">
        <v>0</v>
      </c>
      <c r="AZ45" s="123">
        <v>2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0.00408</v>
      </c>
    </row>
    <row r="46" spans="1:104" ht="12.75">
      <c r="A46" s="151">
        <v>21</v>
      </c>
      <c r="B46" s="152" t="s">
        <v>201</v>
      </c>
      <c r="C46" s="153" t="s">
        <v>202</v>
      </c>
      <c r="D46" s="154" t="s">
        <v>111</v>
      </c>
      <c r="E46" s="155">
        <v>3.12</v>
      </c>
      <c r="F46" s="155">
        <v>0</v>
      </c>
      <c r="G46" s="156">
        <f>E46*F46</f>
        <v>0</v>
      </c>
      <c r="O46" s="150">
        <v>2</v>
      </c>
      <c r="AB46" s="123">
        <v>0</v>
      </c>
      <c r="AZ46" s="123">
        <v>2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</v>
      </c>
    </row>
    <row r="47" spans="1:57" ht="12.75">
      <c r="A47" s="157"/>
      <c r="B47" s="158" t="s">
        <v>68</v>
      </c>
      <c r="C47" s="159" t="str">
        <f>CONCATENATE(B44," ",C44)</f>
        <v>713 Izolace tepelné</v>
      </c>
      <c r="D47" s="157"/>
      <c r="E47" s="160"/>
      <c r="F47" s="160"/>
      <c r="G47" s="161">
        <f>SUM(G44:G46)</f>
        <v>0</v>
      </c>
      <c r="O47" s="150">
        <v>4</v>
      </c>
      <c r="BA47" s="162">
        <f>SUM(BA44:BA46)</f>
        <v>0</v>
      </c>
      <c r="BB47" s="162">
        <f>SUM(BB44:BB46)</f>
        <v>0</v>
      </c>
      <c r="BC47" s="162">
        <f>SUM(BC44:BC46)</f>
        <v>0</v>
      </c>
      <c r="BD47" s="162">
        <f>SUM(BD44:BD46)</f>
        <v>0</v>
      </c>
      <c r="BE47" s="162">
        <f>SUM(BE44:BE46)</f>
        <v>0</v>
      </c>
    </row>
    <row r="48" spans="1:15" ht="12.75">
      <c r="A48" s="143" t="s">
        <v>65</v>
      </c>
      <c r="B48" s="144" t="s">
        <v>124</v>
      </c>
      <c r="C48" s="145" t="s">
        <v>125</v>
      </c>
      <c r="D48" s="146"/>
      <c r="E48" s="147"/>
      <c r="F48" s="147"/>
      <c r="G48" s="148"/>
      <c r="H48" s="149"/>
      <c r="I48" s="149"/>
      <c r="O48" s="150">
        <v>1</v>
      </c>
    </row>
    <row r="49" spans="1:104" ht="12.75">
      <c r="A49" s="151">
        <v>22</v>
      </c>
      <c r="B49" s="152" t="s">
        <v>126</v>
      </c>
      <c r="C49" s="153" t="s">
        <v>127</v>
      </c>
      <c r="D49" s="154" t="s">
        <v>81</v>
      </c>
      <c r="E49" s="155">
        <v>405.4</v>
      </c>
      <c r="F49" s="155">
        <v>0</v>
      </c>
      <c r="G49" s="156">
        <f aca="true" t="shared" si="0" ref="G49:G56">E49*F49</f>
        <v>0</v>
      </c>
      <c r="O49" s="150">
        <v>2</v>
      </c>
      <c r="AB49" s="123">
        <v>0</v>
      </c>
      <c r="AZ49" s="123">
        <v>2</v>
      </c>
      <c r="BA49" s="123">
        <f aca="true" t="shared" si="1" ref="BA49:BA56">IF(AZ49=1,G49,0)</f>
        <v>0</v>
      </c>
      <c r="BB49" s="123">
        <f aca="true" t="shared" si="2" ref="BB49:BB56">IF(AZ49=2,G49,0)</f>
        <v>0</v>
      </c>
      <c r="BC49" s="123">
        <f aca="true" t="shared" si="3" ref="BC49:BC56">IF(AZ49=3,G49,0)</f>
        <v>0</v>
      </c>
      <c r="BD49" s="123">
        <f aca="true" t="shared" si="4" ref="BD49:BD56">IF(AZ49=4,G49,0)</f>
        <v>0</v>
      </c>
      <c r="BE49" s="123">
        <f aca="true" t="shared" si="5" ref="BE49:BE56">IF(AZ49=5,G49,0)</f>
        <v>0</v>
      </c>
      <c r="CZ49" s="123">
        <v>0</v>
      </c>
    </row>
    <row r="50" spans="1:104" ht="12.75">
      <c r="A50" s="151">
        <v>23</v>
      </c>
      <c r="B50" s="152" t="s">
        <v>128</v>
      </c>
      <c r="C50" s="153" t="s">
        <v>129</v>
      </c>
      <c r="D50" s="154" t="s">
        <v>81</v>
      </c>
      <c r="E50" s="155">
        <v>37.6</v>
      </c>
      <c r="F50" s="155">
        <v>0</v>
      </c>
      <c r="G50" s="156">
        <f t="shared" si="0"/>
        <v>0</v>
      </c>
      <c r="O50" s="150">
        <v>2</v>
      </c>
      <c r="AB50" s="123">
        <v>0</v>
      </c>
      <c r="AZ50" s="123">
        <v>2</v>
      </c>
      <c r="BA50" s="123">
        <f t="shared" si="1"/>
        <v>0</v>
      </c>
      <c r="BB50" s="123">
        <f t="shared" si="2"/>
        <v>0</v>
      </c>
      <c r="BC50" s="123">
        <f t="shared" si="3"/>
        <v>0</v>
      </c>
      <c r="BD50" s="123">
        <f t="shared" si="4"/>
        <v>0</v>
      </c>
      <c r="BE50" s="123">
        <f t="shared" si="5"/>
        <v>0</v>
      </c>
      <c r="CZ50" s="123">
        <v>0.00016</v>
      </c>
    </row>
    <row r="51" spans="1:104" ht="21">
      <c r="A51" s="151">
        <v>24</v>
      </c>
      <c r="B51" s="152" t="s">
        <v>130</v>
      </c>
      <c r="C51" s="153" t="s">
        <v>131</v>
      </c>
      <c r="D51" s="154" t="s">
        <v>81</v>
      </c>
      <c r="E51" s="155">
        <v>402</v>
      </c>
      <c r="F51" s="155">
        <v>0</v>
      </c>
      <c r="G51" s="156">
        <f t="shared" si="0"/>
        <v>0</v>
      </c>
      <c r="O51" s="150">
        <v>2</v>
      </c>
      <c r="AB51" s="123">
        <v>0</v>
      </c>
      <c r="AZ51" s="123">
        <v>2</v>
      </c>
      <c r="BA51" s="123">
        <f t="shared" si="1"/>
        <v>0</v>
      </c>
      <c r="BB51" s="123">
        <f t="shared" si="2"/>
        <v>0</v>
      </c>
      <c r="BC51" s="123">
        <f t="shared" si="3"/>
        <v>0</v>
      </c>
      <c r="BD51" s="123">
        <f t="shared" si="4"/>
        <v>0</v>
      </c>
      <c r="BE51" s="123">
        <f t="shared" si="5"/>
        <v>0</v>
      </c>
      <c r="CZ51" s="123">
        <v>0.00057</v>
      </c>
    </row>
    <row r="52" spans="1:104" ht="12.75">
      <c r="A52" s="151">
        <v>25</v>
      </c>
      <c r="B52" s="152" t="s">
        <v>132</v>
      </c>
      <c r="C52" s="153" t="s">
        <v>133</v>
      </c>
      <c r="D52" s="154" t="s">
        <v>81</v>
      </c>
      <c r="E52" s="155">
        <v>402</v>
      </c>
      <c r="F52" s="155">
        <v>0</v>
      </c>
      <c r="G52" s="156">
        <f t="shared" si="0"/>
        <v>0</v>
      </c>
      <c r="O52" s="150">
        <v>2</v>
      </c>
      <c r="AB52" s="123">
        <v>1</v>
      </c>
      <c r="AZ52" s="123">
        <v>2</v>
      </c>
      <c r="BA52" s="123">
        <f t="shared" si="1"/>
        <v>0</v>
      </c>
      <c r="BB52" s="123">
        <f t="shared" si="2"/>
        <v>0</v>
      </c>
      <c r="BC52" s="123">
        <f t="shared" si="3"/>
        <v>0</v>
      </c>
      <c r="BD52" s="123">
        <f t="shared" si="4"/>
        <v>0</v>
      </c>
      <c r="BE52" s="123">
        <f t="shared" si="5"/>
        <v>0</v>
      </c>
      <c r="CZ52" s="123">
        <v>0.013</v>
      </c>
    </row>
    <row r="53" spans="1:104" ht="21">
      <c r="A53" s="151">
        <v>26</v>
      </c>
      <c r="B53" s="152" t="s">
        <v>134</v>
      </c>
      <c r="C53" s="153" t="s">
        <v>135</v>
      </c>
      <c r="D53" s="154" t="s">
        <v>81</v>
      </c>
      <c r="E53" s="155">
        <v>37.6</v>
      </c>
      <c r="F53" s="155">
        <v>0</v>
      </c>
      <c r="G53" s="156">
        <f t="shared" si="0"/>
        <v>0</v>
      </c>
      <c r="O53" s="150">
        <v>2</v>
      </c>
      <c r="AB53" s="123">
        <v>0</v>
      </c>
      <c r="AZ53" s="123">
        <v>2</v>
      </c>
      <c r="BA53" s="123">
        <f t="shared" si="1"/>
        <v>0</v>
      </c>
      <c r="BB53" s="123">
        <f t="shared" si="2"/>
        <v>0</v>
      </c>
      <c r="BC53" s="123">
        <f t="shared" si="3"/>
        <v>0</v>
      </c>
      <c r="BD53" s="123">
        <f t="shared" si="4"/>
        <v>0</v>
      </c>
      <c r="BE53" s="123">
        <f t="shared" si="5"/>
        <v>0</v>
      </c>
      <c r="CZ53" s="123">
        <v>0.00529</v>
      </c>
    </row>
    <row r="54" spans="1:104" ht="21">
      <c r="A54" s="151">
        <v>27</v>
      </c>
      <c r="B54" s="152" t="s">
        <v>136</v>
      </c>
      <c r="C54" s="153" t="s">
        <v>137</v>
      </c>
      <c r="D54" s="154" t="s">
        <v>95</v>
      </c>
      <c r="E54" s="155">
        <v>36</v>
      </c>
      <c r="F54" s="155">
        <v>0</v>
      </c>
      <c r="G54" s="156">
        <f t="shared" si="0"/>
        <v>0</v>
      </c>
      <c r="O54" s="150">
        <v>2</v>
      </c>
      <c r="AB54" s="123">
        <v>0</v>
      </c>
      <c r="AZ54" s="123">
        <v>2</v>
      </c>
      <c r="BA54" s="123">
        <f t="shared" si="1"/>
        <v>0</v>
      </c>
      <c r="BB54" s="123">
        <f t="shared" si="2"/>
        <v>0</v>
      </c>
      <c r="BC54" s="123">
        <f t="shared" si="3"/>
        <v>0</v>
      </c>
      <c r="BD54" s="123">
        <f t="shared" si="4"/>
        <v>0</v>
      </c>
      <c r="BE54" s="123">
        <f t="shared" si="5"/>
        <v>0</v>
      </c>
      <c r="CZ54" s="123">
        <v>0.00751</v>
      </c>
    </row>
    <row r="55" spans="1:104" ht="12.75">
      <c r="A55" s="151">
        <v>28</v>
      </c>
      <c r="B55" s="152" t="s">
        <v>138</v>
      </c>
      <c r="C55" s="153" t="s">
        <v>139</v>
      </c>
      <c r="D55" s="154" t="s">
        <v>81</v>
      </c>
      <c r="E55" s="155">
        <v>10.9</v>
      </c>
      <c r="F55" s="155">
        <v>0</v>
      </c>
      <c r="G55" s="156">
        <f t="shared" si="0"/>
        <v>0</v>
      </c>
      <c r="O55" s="150">
        <v>2</v>
      </c>
      <c r="AB55" s="123">
        <v>0</v>
      </c>
      <c r="AZ55" s="123">
        <v>2</v>
      </c>
      <c r="BA55" s="123">
        <f t="shared" si="1"/>
        <v>0</v>
      </c>
      <c r="BB55" s="123">
        <f t="shared" si="2"/>
        <v>0</v>
      </c>
      <c r="BC55" s="123">
        <f t="shared" si="3"/>
        <v>0</v>
      </c>
      <c r="BD55" s="123">
        <f t="shared" si="4"/>
        <v>0</v>
      </c>
      <c r="BE55" s="123">
        <f t="shared" si="5"/>
        <v>0</v>
      </c>
      <c r="CZ55" s="123">
        <v>0.01432</v>
      </c>
    </row>
    <row r="56" spans="1:104" ht="12.75">
      <c r="A56" s="151">
        <v>29</v>
      </c>
      <c r="B56" s="152" t="s">
        <v>140</v>
      </c>
      <c r="C56" s="153" t="s">
        <v>141</v>
      </c>
      <c r="D56" s="154" t="s">
        <v>111</v>
      </c>
      <c r="E56" s="155">
        <v>12.7</v>
      </c>
      <c r="F56" s="155">
        <v>0</v>
      </c>
      <c r="G56" s="156">
        <f t="shared" si="0"/>
        <v>0</v>
      </c>
      <c r="O56" s="150">
        <v>2</v>
      </c>
      <c r="AB56" s="123">
        <v>0</v>
      </c>
      <c r="AZ56" s="123">
        <v>2</v>
      </c>
      <c r="BA56" s="123">
        <f t="shared" si="1"/>
        <v>0</v>
      </c>
      <c r="BB56" s="123">
        <f t="shared" si="2"/>
        <v>0</v>
      </c>
      <c r="BC56" s="123">
        <f t="shared" si="3"/>
        <v>0</v>
      </c>
      <c r="BD56" s="123">
        <f t="shared" si="4"/>
        <v>0</v>
      </c>
      <c r="BE56" s="123">
        <f t="shared" si="5"/>
        <v>0</v>
      </c>
      <c r="CZ56" s="123">
        <v>0</v>
      </c>
    </row>
    <row r="57" spans="1:57" ht="12.75">
      <c r="A57" s="157"/>
      <c r="B57" s="158" t="s">
        <v>68</v>
      </c>
      <c r="C57" s="159" t="str">
        <f>CONCATENATE(B48," ",C48)</f>
        <v>762 Konstrukce tesařské</v>
      </c>
      <c r="D57" s="157"/>
      <c r="E57" s="160"/>
      <c r="F57" s="160"/>
      <c r="G57" s="161">
        <f>SUM(G48:G56)</f>
        <v>0</v>
      </c>
      <c r="O57" s="150">
        <v>4</v>
      </c>
      <c r="BA57" s="162">
        <f>SUM(BA48:BA56)</f>
        <v>0</v>
      </c>
      <c r="BB57" s="162">
        <f>SUM(BB48:BB56)</f>
        <v>0</v>
      </c>
      <c r="BC57" s="162">
        <f>SUM(BC48:BC56)</f>
        <v>0</v>
      </c>
      <c r="BD57" s="162">
        <f>SUM(BD48:BD56)</f>
        <v>0</v>
      </c>
      <c r="BE57" s="162">
        <f>SUM(BE48:BE56)</f>
        <v>0</v>
      </c>
    </row>
    <row r="58" spans="1:15" ht="12.75">
      <c r="A58" s="143" t="s">
        <v>65</v>
      </c>
      <c r="B58" s="144" t="s">
        <v>142</v>
      </c>
      <c r="C58" s="145" t="s">
        <v>143</v>
      </c>
      <c r="D58" s="146"/>
      <c r="E58" s="147"/>
      <c r="F58" s="147"/>
      <c r="G58" s="148"/>
      <c r="H58" s="149"/>
      <c r="I58" s="149"/>
      <c r="O58" s="150">
        <v>1</v>
      </c>
    </row>
    <row r="59" spans="1:104" ht="12.75">
      <c r="A59" s="151">
        <v>30</v>
      </c>
      <c r="B59" s="152" t="s">
        <v>144</v>
      </c>
      <c r="C59" s="153" t="s">
        <v>145</v>
      </c>
      <c r="D59" s="154" t="s">
        <v>95</v>
      </c>
      <c r="E59" s="155">
        <v>26</v>
      </c>
      <c r="F59" s="155">
        <v>0</v>
      </c>
      <c r="G59" s="156">
        <f aca="true" t="shared" si="6" ref="G59:G79">E59*F59</f>
        <v>0</v>
      </c>
      <c r="O59" s="150">
        <v>2</v>
      </c>
      <c r="AB59" s="123">
        <v>0</v>
      </c>
      <c r="AZ59" s="123">
        <v>2</v>
      </c>
      <c r="BA59" s="123">
        <f aca="true" t="shared" si="7" ref="BA59:BA79">IF(AZ59=1,G59,0)</f>
        <v>0</v>
      </c>
      <c r="BB59" s="123">
        <f aca="true" t="shared" si="8" ref="BB59:BB79">IF(AZ59=2,G59,0)</f>
        <v>0</v>
      </c>
      <c r="BC59" s="123">
        <f aca="true" t="shared" si="9" ref="BC59:BC79">IF(AZ59=3,G59,0)</f>
        <v>0</v>
      </c>
      <c r="BD59" s="123">
        <f aca="true" t="shared" si="10" ref="BD59:BD79">IF(AZ59=4,G59,0)</f>
        <v>0</v>
      </c>
      <c r="BE59" s="123">
        <f aca="true" t="shared" si="11" ref="BE59:BE79">IF(AZ59=5,G59,0)</f>
        <v>0</v>
      </c>
      <c r="CZ59" s="123">
        <v>0</v>
      </c>
    </row>
    <row r="60" spans="1:104" ht="21">
      <c r="A60" s="151">
        <v>31</v>
      </c>
      <c r="B60" s="152" t="s">
        <v>144</v>
      </c>
      <c r="C60" s="153" t="s">
        <v>146</v>
      </c>
      <c r="D60" s="154" t="s">
        <v>95</v>
      </c>
      <c r="E60" s="155">
        <v>7</v>
      </c>
      <c r="F60" s="155">
        <v>0</v>
      </c>
      <c r="G60" s="156">
        <f t="shared" si="6"/>
        <v>0</v>
      </c>
      <c r="O60" s="150">
        <v>2</v>
      </c>
      <c r="AB60" s="123">
        <v>0</v>
      </c>
      <c r="AZ60" s="123">
        <v>2</v>
      </c>
      <c r="BA60" s="123">
        <f t="shared" si="7"/>
        <v>0</v>
      </c>
      <c r="BB60" s="123">
        <f t="shared" si="8"/>
        <v>0</v>
      </c>
      <c r="BC60" s="123">
        <f t="shared" si="9"/>
        <v>0</v>
      </c>
      <c r="BD60" s="123">
        <f t="shared" si="10"/>
        <v>0</v>
      </c>
      <c r="BE60" s="123">
        <f t="shared" si="11"/>
        <v>0</v>
      </c>
      <c r="CZ60" s="123">
        <v>0</v>
      </c>
    </row>
    <row r="61" spans="1:104" ht="12.75">
      <c r="A61" s="151">
        <v>32</v>
      </c>
      <c r="B61" s="152" t="s">
        <v>147</v>
      </c>
      <c r="C61" s="153" t="s">
        <v>148</v>
      </c>
      <c r="D61" s="154" t="s">
        <v>95</v>
      </c>
      <c r="E61" s="155">
        <v>31.2</v>
      </c>
      <c r="F61" s="155">
        <v>0</v>
      </c>
      <c r="G61" s="156">
        <f t="shared" si="6"/>
        <v>0</v>
      </c>
      <c r="O61" s="150">
        <v>2</v>
      </c>
      <c r="AB61" s="123">
        <v>0</v>
      </c>
      <c r="AZ61" s="123">
        <v>2</v>
      </c>
      <c r="BA61" s="123">
        <f t="shared" si="7"/>
        <v>0</v>
      </c>
      <c r="BB61" s="123">
        <f t="shared" si="8"/>
        <v>0</v>
      </c>
      <c r="BC61" s="123">
        <f t="shared" si="9"/>
        <v>0</v>
      </c>
      <c r="BD61" s="123">
        <f t="shared" si="10"/>
        <v>0</v>
      </c>
      <c r="BE61" s="123">
        <f t="shared" si="11"/>
        <v>0</v>
      </c>
      <c r="CZ61" s="123">
        <v>0</v>
      </c>
    </row>
    <row r="62" spans="1:104" ht="12.75">
      <c r="A62" s="151">
        <v>33</v>
      </c>
      <c r="B62" s="152" t="s">
        <v>149</v>
      </c>
      <c r="C62" s="153" t="s">
        <v>150</v>
      </c>
      <c r="D62" s="154" t="s">
        <v>151</v>
      </c>
      <c r="E62" s="155">
        <v>38</v>
      </c>
      <c r="F62" s="155">
        <v>0</v>
      </c>
      <c r="G62" s="156">
        <f t="shared" si="6"/>
        <v>0</v>
      </c>
      <c r="O62" s="150">
        <v>2</v>
      </c>
      <c r="AB62" s="123">
        <v>0</v>
      </c>
      <c r="AZ62" s="123">
        <v>2</v>
      </c>
      <c r="BA62" s="123">
        <f t="shared" si="7"/>
        <v>0</v>
      </c>
      <c r="BB62" s="123">
        <f t="shared" si="8"/>
        <v>0</v>
      </c>
      <c r="BC62" s="123">
        <f t="shared" si="9"/>
        <v>0</v>
      </c>
      <c r="BD62" s="123">
        <f t="shared" si="10"/>
        <v>0</v>
      </c>
      <c r="BE62" s="123">
        <f t="shared" si="11"/>
        <v>0</v>
      </c>
      <c r="CZ62" s="123">
        <v>0</v>
      </c>
    </row>
    <row r="63" spans="1:104" ht="12.75">
      <c r="A63" s="151">
        <v>34</v>
      </c>
      <c r="B63" s="152" t="s">
        <v>152</v>
      </c>
      <c r="C63" s="153" t="s">
        <v>153</v>
      </c>
      <c r="D63" s="154" t="s">
        <v>81</v>
      </c>
      <c r="E63" s="155">
        <v>417.9</v>
      </c>
      <c r="F63" s="155">
        <v>0</v>
      </c>
      <c r="G63" s="156">
        <f t="shared" si="6"/>
        <v>0</v>
      </c>
      <c r="O63" s="150">
        <v>2</v>
      </c>
      <c r="AB63" s="123">
        <v>0</v>
      </c>
      <c r="AZ63" s="123">
        <v>2</v>
      </c>
      <c r="BA63" s="123">
        <f t="shared" si="7"/>
        <v>0</v>
      </c>
      <c r="BB63" s="123">
        <f t="shared" si="8"/>
        <v>0</v>
      </c>
      <c r="BC63" s="123">
        <f t="shared" si="9"/>
        <v>0</v>
      </c>
      <c r="BD63" s="123">
        <f t="shared" si="10"/>
        <v>0</v>
      </c>
      <c r="BE63" s="123">
        <f t="shared" si="11"/>
        <v>0</v>
      </c>
      <c r="CZ63" s="123">
        <v>0</v>
      </c>
    </row>
    <row r="64" spans="1:104" ht="12.75">
      <c r="A64" s="151">
        <v>35</v>
      </c>
      <c r="B64" s="152" t="s">
        <v>154</v>
      </c>
      <c r="C64" s="153" t="s">
        <v>155</v>
      </c>
      <c r="D64" s="154" t="s">
        <v>151</v>
      </c>
      <c r="E64" s="155">
        <v>4</v>
      </c>
      <c r="F64" s="155">
        <v>0</v>
      </c>
      <c r="G64" s="156">
        <f t="shared" si="6"/>
        <v>0</v>
      </c>
      <c r="O64" s="150">
        <v>2</v>
      </c>
      <c r="AB64" s="123">
        <v>0</v>
      </c>
      <c r="AZ64" s="123">
        <v>2</v>
      </c>
      <c r="BA64" s="123">
        <f t="shared" si="7"/>
        <v>0</v>
      </c>
      <c r="BB64" s="123">
        <f t="shared" si="8"/>
        <v>0</v>
      </c>
      <c r="BC64" s="123">
        <f t="shared" si="9"/>
        <v>0</v>
      </c>
      <c r="BD64" s="123">
        <f t="shared" si="10"/>
        <v>0</v>
      </c>
      <c r="BE64" s="123">
        <f t="shared" si="11"/>
        <v>0</v>
      </c>
      <c r="CZ64" s="123">
        <v>0</v>
      </c>
    </row>
    <row r="65" spans="1:104" ht="12.75">
      <c r="A65" s="151">
        <v>36</v>
      </c>
      <c r="B65" s="152" t="s">
        <v>156</v>
      </c>
      <c r="C65" s="153" t="s">
        <v>157</v>
      </c>
      <c r="D65" s="154" t="s">
        <v>95</v>
      </c>
      <c r="E65" s="155">
        <v>11.1</v>
      </c>
      <c r="F65" s="155">
        <v>0</v>
      </c>
      <c r="G65" s="156">
        <f t="shared" si="6"/>
        <v>0</v>
      </c>
      <c r="O65" s="150">
        <v>2</v>
      </c>
      <c r="AB65" s="123">
        <v>0</v>
      </c>
      <c r="AZ65" s="123">
        <v>2</v>
      </c>
      <c r="BA65" s="123">
        <f t="shared" si="7"/>
        <v>0</v>
      </c>
      <c r="BB65" s="123">
        <f t="shared" si="8"/>
        <v>0</v>
      </c>
      <c r="BC65" s="123">
        <f t="shared" si="9"/>
        <v>0</v>
      </c>
      <c r="BD65" s="123">
        <f t="shared" si="10"/>
        <v>0</v>
      </c>
      <c r="BE65" s="123">
        <f t="shared" si="11"/>
        <v>0</v>
      </c>
      <c r="CZ65" s="123">
        <v>0</v>
      </c>
    </row>
    <row r="66" spans="1:104" ht="12.75">
      <c r="A66" s="151">
        <v>37</v>
      </c>
      <c r="B66" s="152" t="s">
        <v>158</v>
      </c>
      <c r="C66" s="153" t="s">
        <v>159</v>
      </c>
      <c r="D66" s="154" t="s">
        <v>95</v>
      </c>
      <c r="E66" s="155">
        <v>71.8</v>
      </c>
      <c r="F66" s="155">
        <v>0</v>
      </c>
      <c r="G66" s="156">
        <f t="shared" si="6"/>
        <v>0</v>
      </c>
      <c r="O66" s="150">
        <v>2</v>
      </c>
      <c r="AB66" s="123">
        <v>0</v>
      </c>
      <c r="AZ66" s="123">
        <v>2</v>
      </c>
      <c r="BA66" s="123">
        <f t="shared" si="7"/>
        <v>0</v>
      </c>
      <c r="BB66" s="123">
        <f t="shared" si="8"/>
        <v>0</v>
      </c>
      <c r="BC66" s="123">
        <f t="shared" si="9"/>
        <v>0</v>
      </c>
      <c r="BD66" s="123">
        <f t="shared" si="10"/>
        <v>0</v>
      </c>
      <c r="BE66" s="123">
        <f t="shared" si="11"/>
        <v>0</v>
      </c>
      <c r="CZ66" s="123">
        <v>0</v>
      </c>
    </row>
    <row r="67" spans="1:104" ht="12.75">
      <c r="A67" s="151">
        <v>38</v>
      </c>
      <c r="B67" s="152" t="s">
        <v>160</v>
      </c>
      <c r="C67" s="153" t="s">
        <v>161</v>
      </c>
      <c r="D67" s="154" t="s">
        <v>95</v>
      </c>
      <c r="E67" s="155">
        <v>9.8</v>
      </c>
      <c r="F67" s="155">
        <v>0</v>
      </c>
      <c r="G67" s="156">
        <f t="shared" si="6"/>
        <v>0</v>
      </c>
      <c r="O67" s="150">
        <v>2</v>
      </c>
      <c r="AB67" s="123">
        <v>0</v>
      </c>
      <c r="AZ67" s="123">
        <v>2</v>
      </c>
      <c r="BA67" s="123">
        <f t="shared" si="7"/>
        <v>0</v>
      </c>
      <c r="BB67" s="123">
        <f t="shared" si="8"/>
        <v>0</v>
      </c>
      <c r="BC67" s="123">
        <f t="shared" si="9"/>
        <v>0</v>
      </c>
      <c r="BD67" s="123">
        <f t="shared" si="10"/>
        <v>0</v>
      </c>
      <c r="BE67" s="123">
        <f t="shared" si="11"/>
        <v>0</v>
      </c>
      <c r="CZ67" s="123">
        <v>0</v>
      </c>
    </row>
    <row r="68" spans="1:104" ht="12.75">
      <c r="A68" s="151">
        <v>39</v>
      </c>
      <c r="B68" s="152" t="s">
        <v>162</v>
      </c>
      <c r="C68" s="153" t="s">
        <v>163</v>
      </c>
      <c r="D68" s="154" t="s">
        <v>151</v>
      </c>
      <c r="E68" s="155">
        <v>38</v>
      </c>
      <c r="F68" s="155">
        <v>0</v>
      </c>
      <c r="G68" s="156">
        <f t="shared" si="6"/>
        <v>0</v>
      </c>
      <c r="O68" s="150">
        <v>2</v>
      </c>
      <c r="AB68" s="123">
        <v>0</v>
      </c>
      <c r="AZ68" s="123">
        <v>2</v>
      </c>
      <c r="BA68" s="123">
        <f t="shared" si="7"/>
        <v>0</v>
      </c>
      <c r="BB68" s="123">
        <f t="shared" si="8"/>
        <v>0</v>
      </c>
      <c r="BC68" s="123">
        <f t="shared" si="9"/>
        <v>0</v>
      </c>
      <c r="BD68" s="123">
        <f t="shared" si="10"/>
        <v>0</v>
      </c>
      <c r="BE68" s="123">
        <f t="shared" si="11"/>
        <v>0</v>
      </c>
      <c r="CZ68" s="123">
        <v>0.00294</v>
      </c>
    </row>
    <row r="69" spans="1:104" ht="12.75">
      <c r="A69" s="151">
        <v>40</v>
      </c>
      <c r="B69" s="152" t="s">
        <v>164</v>
      </c>
      <c r="C69" s="153" t="s">
        <v>165</v>
      </c>
      <c r="D69" s="154" t="s">
        <v>95</v>
      </c>
      <c r="E69" s="155">
        <v>21.5</v>
      </c>
      <c r="F69" s="155">
        <v>0</v>
      </c>
      <c r="G69" s="156">
        <f t="shared" si="6"/>
        <v>0</v>
      </c>
      <c r="O69" s="150">
        <v>2</v>
      </c>
      <c r="AB69" s="123">
        <v>0</v>
      </c>
      <c r="AZ69" s="123">
        <v>2</v>
      </c>
      <c r="BA69" s="123">
        <f t="shared" si="7"/>
        <v>0</v>
      </c>
      <c r="BB69" s="123">
        <f t="shared" si="8"/>
        <v>0</v>
      </c>
      <c r="BC69" s="123">
        <f t="shared" si="9"/>
        <v>0</v>
      </c>
      <c r="BD69" s="123">
        <f t="shared" si="10"/>
        <v>0</v>
      </c>
      <c r="BE69" s="123">
        <f t="shared" si="11"/>
        <v>0</v>
      </c>
      <c r="CZ69" s="123">
        <v>0.00268</v>
      </c>
    </row>
    <row r="70" spans="1:104" ht="12.75">
      <c r="A70" s="151">
        <v>41</v>
      </c>
      <c r="B70" s="152" t="s">
        <v>166</v>
      </c>
      <c r="C70" s="153" t="s">
        <v>167</v>
      </c>
      <c r="D70" s="154" t="s">
        <v>95</v>
      </c>
      <c r="E70" s="155">
        <v>32.6</v>
      </c>
      <c r="F70" s="155">
        <v>0</v>
      </c>
      <c r="G70" s="156">
        <f t="shared" si="6"/>
        <v>0</v>
      </c>
      <c r="O70" s="150">
        <v>2</v>
      </c>
      <c r="AB70" s="123">
        <v>0</v>
      </c>
      <c r="AZ70" s="123">
        <v>2</v>
      </c>
      <c r="BA70" s="123">
        <f t="shared" si="7"/>
        <v>0</v>
      </c>
      <c r="BB70" s="123">
        <f t="shared" si="8"/>
        <v>0</v>
      </c>
      <c r="BC70" s="123">
        <f t="shared" si="9"/>
        <v>0</v>
      </c>
      <c r="BD70" s="123">
        <f t="shared" si="10"/>
        <v>0</v>
      </c>
      <c r="BE70" s="123">
        <f t="shared" si="11"/>
        <v>0</v>
      </c>
      <c r="CZ70" s="123">
        <v>0.00268</v>
      </c>
    </row>
    <row r="71" spans="1:104" ht="12.75">
      <c r="A71" s="151">
        <v>42</v>
      </c>
      <c r="B71" s="152" t="s">
        <v>168</v>
      </c>
      <c r="C71" s="153" t="s">
        <v>169</v>
      </c>
      <c r="D71" s="154" t="s">
        <v>95</v>
      </c>
      <c r="E71" s="155">
        <v>30.5</v>
      </c>
      <c r="F71" s="155">
        <v>0</v>
      </c>
      <c r="G71" s="156">
        <f t="shared" si="6"/>
        <v>0</v>
      </c>
      <c r="O71" s="150">
        <v>2</v>
      </c>
      <c r="AB71" s="123">
        <v>0</v>
      </c>
      <c r="AZ71" s="123">
        <v>2</v>
      </c>
      <c r="BA71" s="123">
        <f t="shared" si="7"/>
        <v>0</v>
      </c>
      <c r="BB71" s="123">
        <f t="shared" si="8"/>
        <v>0</v>
      </c>
      <c r="BC71" s="123">
        <f t="shared" si="9"/>
        <v>0</v>
      </c>
      <c r="BD71" s="123">
        <f t="shared" si="10"/>
        <v>0</v>
      </c>
      <c r="BE71" s="123">
        <f t="shared" si="11"/>
        <v>0</v>
      </c>
      <c r="CZ71" s="123">
        <v>0.00268</v>
      </c>
    </row>
    <row r="72" spans="1:104" ht="12.75">
      <c r="A72" s="151">
        <v>43</v>
      </c>
      <c r="B72" s="152" t="s">
        <v>170</v>
      </c>
      <c r="C72" s="153" t="s">
        <v>171</v>
      </c>
      <c r="D72" s="154" t="s">
        <v>95</v>
      </c>
      <c r="E72" s="155">
        <v>10.1</v>
      </c>
      <c r="F72" s="155">
        <v>0</v>
      </c>
      <c r="G72" s="156">
        <f t="shared" si="6"/>
        <v>0</v>
      </c>
      <c r="O72" s="150">
        <v>2</v>
      </c>
      <c r="AB72" s="123">
        <v>0</v>
      </c>
      <c r="AZ72" s="123">
        <v>2</v>
      </c>
      <c r="BA72" s="123">
        <f t="shared" si="7"/>
        <v>0</v>
      </c>
      <c r="BB72" s="123">
        <f t="shared" si="8"/>
        <v>0</v>
      </c>
      <c r="BC72" s="123">
        <f t="shared" si="9"/>
        <v>0</v>
      </c>
      <c r="BD72" s="123">
        <f t="shared" si="10"/>
        <v>0</v>
      </c>
      <c r="BE72" s="123">
        <f t="shared" si="11"/>
        <v>0</v>
      </c>
      <c r="CZ72" s="123">
        <v>0.00235</v>
      </c>
    </row>
    <row r="73" spans="1:104" ht="12.75">
      <c r="A73" s="151">
        <v>44</v>
      </c>
      <c r="B73" s="152" t="s">
        <v>172</v>
      </c>
      <c r="C73" s="153" t="s">
        <v>173</v>
      </c>
      <c r="D73" s="154" t="s">
        <v>95</v>
      </c>
      <c r="E73" s="155">
        <v>11.1</v>
      </c>
      <c r="F73" s="155">
        <v>0</v>
      </c>
      <c r="G73" s="156">
        <f t="shared" si="6"/>
        <v>0</v>
      </c>
      <c r="O73" s="150">
        <v>2</v>
      </c>
      <c r="AB73" s="123">
        <v>0</v>
      </c>
      <c r="AZ73" s="123">
        <v>2</v>
      </c>
      <c r="BA73" s="123">
        <f t="shared" si="7"/>
        <v>0</v>
      </c>
      <c r="BB73" s="123">
        <f t="shared" si="8"/>
        <v>0</v>
      </c>
      <c r="BC73" s="123">
        <f t="shared" si="9"/>
        <v>0</v>
      </c>
      <c r="BD73" s="123">
        <f t="shared" si="10"/>
        <v>0</v>
      </c>
      <c r="BE73" s="123">
        <f t="shared" si="11"/>
        <v>0</v>
      </c>
      <c r="CZ73" s="123">
        <v>0.00273</v>
      </c>
    </row>
    <row r="74" spans="1:104" ht="12.75">
      <c r="A74" s="151">
        <v>45</v>
      </c>
      <c r="B74" s="152" t="s">
        <v>174</v>
      </c>
      <c r="C74" s="153" t="s">
        <v>175</v>
      </c>
      <c r="D74" s="154" t="s">
        <v>151</v>
      </c>
      <c r="E74" s="155">
        <v>4</v>
      </c>
      <c r="F74" s="155">
        <v>0</v>
      </c>
      <c r="G74" s="156">
        <f t="shared" si="6"/>
        <v>0</v>
      </c>
      <c r="O74" s="150">
        <v>2</v>
      </c>
      <c r="AB74" s="123">
        <v>0</v>
      </c>
      <c r="AZ74" s="123">
        <v>2</v>
      </c>
      <c r="BA74" s="123">
        <f t="shared" si="7"/>
        <v>0</v>
      </c>
      <c r="BB74" s="123">
        <f t="shared" si="8"/>
        <v>0</v>
      </c>
      <c r="BC74" s="123">
        <f t="shared" si="9"/>
        <v>0</v>
      </c>
      <c r="BD74" s="123">
        <f t="shared" si="10"/>
        <v>0</v>
      </c>
      <c r="BE74" s="123">
        <f t="shared" si="11"/>
        <v>0</v>
      </c>
      <c r="CZ74" s="123">
        <v>0.01163</v>
      </c>
    </row>
    <row r="75" spans="1:104" ht="12.75">
      <c r="A75" s="151">
        <v>46</v>
      </c>
      <c r="B75" s="152" t="s">
        <v>176</v>
      </c>
      <c r="C75" s="153" t="s">
        <v>177</v>
      </c>
      <c r="D75" s="154" t="s">
        <v>95</v>
      </c>
      <c r="E75" s="155">
        <v>71.8</v>
      </c>
      <c r="F75" s="155">
        <v>0</v>
      </c>
      <c r="G75" s="156">
        <f t="shared" si="6"/>
        <v>0</v>
      </c>
      <c r="O75" s="150">
        <v>2</v>
      </c>
      <c r="AB75" s="123">
        <v>0</v>
      </c>
      <c r="AZ75" s="123">
        <v>2</v>
      </c>
      <c r="BA75" s="123">
        <f t="shared" si="7"/>
        <v>0</v>
      </c>
      <c r="BB75" s="123">
        <f t="shared" si="8"/>
        <v>0</v>
      </c>
      <c r="BC75" s="123">
        <f t="shared" si="9"/>
        <v>0</v>
      </c>
      <c r="BD75" s="123">
        <f t="shared" si="10"/>
        <v>0</v>
      </c>
      <c r="BE75" s="123">
        <f t="shared" si="11"/>
        <v>0</v>
      </c>
      <c r="CZ75" s="123">
        <v>0.00242</v>
      </c>
    </row>
    <row r="76" spans="1:104" ht="21">
      <c r="A76" s="151">
        <v>47</v>
      </c>
      <c r="B76" s="152" t="s">
        <v>178</v>
      </c>
      <c r="C76" s="153" t="s">
        <v>179</v>
      </c>
      <c r="D76" s="154" t="s">
        <v>95</v>
      </c>
      <c r="E76" s="155">
        <v>31.2</v>
      </c>
      <c r="F76" s="155">
        <v>0</v>
      </c>
      <c r="G76" s="156">
        <f t="shared" si="6"/>
        <v>0</v>
      </c>
      <c r="O76" s="150">
        <v>2</v>
      </c>
      <c r="AB76" s="123">
        <v>0</v>
      </c>
      <c r="AZ76" s="123">
        <v>2</v>
      </c>
      <c r="BA76" s="123">
        <f t="shared" si="7"/>
        <v>0</v>
      </c>
      <c r="BB76" s="123">
        <f t="shared" si="8"/>
        <v>0</v>
      </c>
      <c r="BC76" s="123">
        <f t="shared" si="9"/>
        <v>0</v>
      </c>
      <c r="BD76" s="123">
        <f t="shared" si="10"/>
        <v>0</v>
      </c>
      <c r="BE76" s="123">
        <f t="shared" si="11"/>
        <v>0</v>
      </c>
      <c r="CZ76" s="123">
        <v>0.0035</v>
      </c>
    </row>
    <row r="77" spans="1:104" ht="21">
      <c r="A77" s="151">
        <v>48</v>
      </c>
      <c r="B77" s="152" t="s">
        <v>180</v>
      </c>
      <c r="C77" s="153" t="s">
        <v>181</v>
      </c>
      <c r="D77" s="154" t="s">
        <v>95</v>
      </c>
      <c r="E77" s="155">
        <v>7</v>
      </c>
      <c r="F77" s="155">
        <v>0</v>
      </c>
      <c r="G77" s="156">
        <f t="shared" si="6"/>
        <v>0</v>
      </c>
      <c r="O77" s="150">
        <v>2</v>
      </c>
      <c r="AB77" s="123">
        <v>0</v>
      </c>
      <c r="AZ77" s="123">
        <v>2</v>
      </c>
      <c r="BA77" s="123">
        <f t="shared" si="7"/>
        <v>0</v>
      </c>
      <c r="BB77" s="123">
        <f t="shared" si="8"/>
        <v>0</v>
      </c>
      <c r="BC77" s="123">
        <f t="shared" si="9"/>
        <v>0</v>
      </c>
      <c r="BD77" s="123">
        <f t="shared" si="10"/>
        <v>0</v>
      </c>
      <c r="BE77" s="123">
        <f t="shared" si="11"/>
        <v>0</v>
      </c>
      <c r="CZ77" s="123">
        <v>0</v>
      </c>
    </row>
    <row r="78" spans="1:104" ht="21">
      <c r="A78" s="151">
        <v>49</v>
      </c>
      <c r="B78" s="152" t="s">
        <v>182</v>
      </c>
      <c r="C78" s="153" t="s">
        <v>183</v>
      </c>
      <c r="D78" s="154" t="s">
        <v>95</v>
      </c>
      <c r="E78" s="155">
        <v>26</v>
      </c>
      <c r="F78" s="155">
        <v>0</v>
      </c>
      <c r="G78" s="156">
        <f t="shared" si="6"/>
        <v>0</v>
      </c>
      <c r="O78" s="150">
        <v>2</v>
      </c>
      <c r="AB78" s="123">
        <v>0</v>
      </c>
      <c r="AZ78" s="123">
        <v>2</v>
      </c>
      <c r="BA78" s="123">
        <f t="shared" si="7"/>
        <v>0</v>
      </c>
      <c r="BB78" s="123">
        <f t="shared" si="8"/>
        <v>0</v>
      </c>
      <c r="BC78" s="123">
        <f t="shared" si="9"/>
        <v>0</v>
      </c>
      <c r="BD78" s="123">
        <f t="shared" si="10"/>
        <v>0</v>
      </c>
      <c r="BE78" s="123">
        <f t="shared" si="11"/>
        <v>0</v>
      </c>
      <c r="CZ78" s="123">
        <v>0.00308</v>
      </c>
    </row>
    <row r="79" spans="1:104" ht="21">
      <c r="A79" s="151">
        <v>50</v>
      </c>
      <c r="B79" s="152" t="s">
        <v>203</v>
      </c>
      <c r="C79" s="153" t="s">
        <v>204</v>
      </c>
      <c r="D79" s="154" t="s">
        <v>111</v>
      </c>
      <c r="E79" s="155">
        <v>4.32</v>
      </c>
      <c r="F79" s="155">
        <v>0</v>
      </c>
      <c r="G79" s="156">
        <f t="shared" si="6"/>
        <v>0</v>
      </c>
      <c r="O79" s="150">
        <v>2</v>
      </c>
      <c r="AB79" s="123">
        <v>0</v>
      </c>
      <c r="AZ79" s="123">
        <v>2</v>
      </c>
      <c r="BA79" s="123">
        <f t="shared" si="7"/>
        <v>0</v>
      </c>
      <c r="BB79" s="123">
        <f t="shared" si="8"/>
        <v>0</v>
      </c>
      <c r="BC79" s="123">
        <f t="shared" si="9"/>
        <v>0</v>
      </c>
      <c r="BD79" s="123">
        <f t="shared" si="10"/>
        <v>0</v>
      </c>
      <c r="BE79" s="123">
        <f t="shared" si="11"/>
        <v>0</v>
      </c>
      <c r="CZ79" s="123">
        <v>0</v>
      </c>
    </row>
    <row r="80" spans="1:57" ht="12.75">
      <c r="A80" s="157"/>
      <c r="B80" s="158" t="s">
        <v>68</v>
      </c>
      <c r="C80" s="159" t="str">
        <f>CONCATENATE(B58," ",C58)</f>
        <v>764 Konstrukce klempířské</v>
      </c>
      <c r="D80" s="157"/>
      <c r="E80" s="160"/>
      <c r="F80" s="160"/>
      <c r="G80" s="161">
        <f>SUM(G58:G79)</f>
        <v>0</v>
      </c>
      <c r="O80" s="150">
        <v>4</v>
      </c>
      <c r="BA80" s="162">
        <f>SUM(BA58:BA79)</f>
        <v>0</v>
      </c>
      <c r="BB80" s="162">
        <f>SUM(BB58:BB79)</f>
        <v>0</v>
      </c>
      <c r="BC80" s="162">
        <f>SUM(BC58:BC79)</f>
        <v>0</v>
      </c>
      <c r="BD80" s="162">
        <f>SUM(BD58:BD79)</f>
        <v>0</v>
      </c>
      <c r="BE80" s="162">
        <f>SUM(BE58:BE79)</f>
        <v>0</v>
      </c>
    </row>
    <row r="81" spans="1:15" ht="12.75">
      <c r="A81" s="143" t="s">
        <v>65</v>
      </c>
      <c r="B81" s="144" t="s">
        <v>184</v>
      </c>
      <c r="C81" s="145" t="s">
        <v>185</v>
      </c>
      <c r="D81" s="146"/>
      <c r="E81" s="147"/>
      <c r="F81" s="147"/>
      <c r="G81" s="148"/>
      <c r="H81" s="149"/>
      <c r="I81" s="149"/>
      <c r="O81" s="150">
        <v>1</v>
      </c>
    </row>
    <row r="82" spans="1:104" ht="21">
      <c r="A82" s="151">
        <v>51</v>
      </c>
      <c r="B82" s="152" t="s">
        <v>186</v>
      </c>
      <c r="C82" s="153" t="s">
        <v>187</v>
      </c>
      <c r="D82" s="154" t="s">
        <v>81</v>
      </c>
      <c r="E82" s="155">
        <v>420</v>
      </c>
      <c r="F82" s="155">
        <v>0</v>
      </c>
      <c r="G82" s="156">
        <f>E82*F82</f>
        <v>0</v>
      </c>
      <c r="O82" s="150">
        <v>2</v>
      </c>
      <c r="AB82" s="123">
        <v>0</v>
      </c>
      <c r="AZ82" s="123">
        <v>2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0.00185</v>
      </c>
    </row>
    <row r="83" spans="1:104" ht="12.75">
      <c r="A83" s="151">
        <v>52</v>
      </c>
      <c r="B83" s="152" t="s">
        <v>205</v>
      </c>
      <c r="C83" s="153" t="s">
        <v>206</v>
      </c>
      <c r="D83" s="154" t="s">
        <v>111</v>
      </c>
      <c r="E83" s="155">
        <v>0.77</v>
      </c>
      <c r="F83" s="155">
        <v>0</v>
      </c>
      <c r="G83" s="156">
        <f>E83*F83</f>
        <v>0</v>
      </c>
      <c r="O83" s="150">
        <v>2</v>
      </c>
      <c r="AB83" s="123">
        <v>0</v>
      </c>
      <c r="AZ83" s="123">
        <v>2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0</v>
      </c>
    </row>
    <row r="84" spans="1:57" ht="12.75">
      <c r="A84" s="157"/>
      <c r="B84" s="158" t="s">
        <v>68</v>
      </c>
      <c r="C84" s="159" t="str">
        <f>CONCATENATE(B81," ",C81)</f>
        <v>765 Krytiny tvrdé</v>
      </c>
      <c r="D84" s="157"/>
      <c r="E84" s="160"/>
      <c r="F84" s="160"/>
      <c r="G84" s="161">
        <f>SUM(G81:G83)</f>
        <v>0</v>
      </c>
      <c r="O84" s="150">
        <v>4</v>
      </c>
      <c r="BA84" s="162">
        <f>SUM(BA81:BA83)</f>
        <v>0</v>
      </c>
      <c r="BB84" s="162">
        <f>SUM(BB81:BB83)</f>
        <v>0</v>
      </c>
      <c r="BC84" s="162">
        <f>SUM(BC81:BC83)</f>
        <v>0</v>
      </c>
      <c r="BD84" s="162">
        <f>SUM(BD81:BD83)</f>
        <v>0</v>
      </c>
      <c r="BE84" s="162">
        <f>SUM(BE81:BE83)</f>
        <v>0</v>
      </c>
    </row>
    <row r="85" spans="1:15" ht="12.75">
      <c r="A85" s="143" t="s">
        <v>65</v>
      </c>
      <c r="B85" s="144" t="s">
        <v>188</v>
      </c>
      <c r="C85" s="145" t="s">
        <v>189</v>
      </c>
      <c r="D85" s="146"/>
      <c r="E85" s="147"/>
      <c r="F85" s="147"/>
      <c r="G85" s="148"/>
      <c r="H85" s="149"/>
      <c r="I85" s="149"/>
      <c r="O85" s="150">
        <v>1</v>
      </c>
    </row>
    <row r="86" spans="1:104" ht="12.75">
      <c r="A86" s="151">
        <v>53</v>
      </c>
      <c r="B86" s="152" t="s">
        <v>190</v>
      </c>
      <c r="C86" s="153" t="s">
        <v>191</v>
      </c>
      <c r="D86" s="154" t="s">
        <v>95</v>
      </c>
      <c r="E86" s="155">
        <v>75.4</v>
      </c>
      <c r="F86" s="155">
        <v>0</v>
      </c>
      <c r="G86" s="156">
        <f>E86*F86</f>
        <v>0</v>
      </c>
      <c r="O86" s="150">
        <v>2</v>
      </c>
      <c r="AB86" s="123">
        <v>0</v>
      </c>
      <c r="AZ86" s="123">
        <v>4</v>
      </c>
      <c r="BA86" s="123">
        <f>IF(AZ86=1,G86,0)</f>
        <v>0</v>
      </c>
      <c r="BB86" s="123">
        <f>IF(AZ86=2,G86,0)</f>
        <v>0</v>
      </c>
      <c r="BC86" s="123">
        <f>IF(AZ86=3,G86,0)</f>
        <v>0</v>
      </c>
      <c r="BD86" s="123">
        <f>IF(AZ86=4,G86,0)</f>
        <v>0</v>
      </c>
      <c r="BE86" s="123">
        <f>IF(AZ86=5,G86,0)</f>
        <v>0</v>
      </c>
      <c r="CZ86" s="123">
        <v>0</v>
      </c>
    </row>
    <row r="87" spans="1:104" ht="21">
      <c r="A87" s="151">
        <v>54</v>
      </c>
      <c r="B87" s="152" t="s">
        <v>192</v>
      </c>
      <c r="C87" s="153" t="s">
        <v>207</v>
      </c>
      <c r="D87" s="154" t="s">
        <v>95</v>
      </c>
      <c r="E87" s="155">
        <v>75.4</v>
      </c>
      <c r="F87" s="155">
        <v>0</v>
      </c>
      <c r="G87" s="156">
        <f>E87*F87</f>
        <v>0</v>
      </c>
      <c r="O87" s="150">
        <v>2</v>
      </c>
      <c r="AB87" s="123">
        <v>0</v>
      </c>
      <c r="AZ87" s="123">
        <v>4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0.00089</v>
      </c>
    </row>
    <row r="88" spans="1:57" ht="12.75">
      <c r="A88" s="157"/>
      <c r="B88" s="158" t="s">
        <v>68</v>
      </c>
      <c r="C88" s="159" t="str">
        <f>CONCATENATE(B85," ",C85)</f>
        <v>M21 Elektromontáže</v>
      </c>
      <c r="D88" s="157"/>
      <c r="E88" s="160"/>
      <c r="F88" s="160"/>
      <c r="G88" s="161">
        <f>SUM(G85:G87)</f>
        <v>0</v>
      </c>
      <c r="O88" s="150">
        <v>4</v>
      </c>
      <c r="BA88" s="162">
        <f>SUM(BA85:BA87)</f>
        <v>0</v>
      </c>
      <c r="BB88" s="162">
        <f>SUM(BB85:BB87)</f>
        <v>0</v>
      </c>
      <c r="BC88" s="162">
        <f>SUM(BC85:BC87)</f>
        <v>0</v>
      </c>
      <c r="BD88" s="162">
        <f>SUM(BD85:BD87)</f>
        <v>0</v>
      </c>
      <c r="BE88" s="162">
        <f>SUM(BE85:BE87)</f>
        <v>0</v>
      </c>
    </row>
    <row r="89" spans="1:7" ht="12.75">
      <c r="A89" s="124"/>
      <c r="B89" s="124"/>
      <c r="C89" s="124"/>
      <c r="D89" s="124"/>
      <c r="E89" s="124"/>
      <c r="F89" s="124"/>
      <c r="G89" s="124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spans="1:7" ht="12.75">
      <c r="A112" s="163"/>
      <c r="B112" s="163"/>
      <c r="C112" s="163"/>
      <c r="D112" s="163"/>
      <c r="E112" s="163"/>
      <c r="F112" s="163"/>
      <c r="G112" s="163"/>
    </row>
    <row r="113" spans="1:7" ht="12.75">
      <c r="A113" s="163"/>
      <c r="B113" s="163"/>
      <c r="C113" s="163"/>
      <c r="D113" s="163"/>
      <c r="E113" s="163"/>
      <c r="F113" s="163"/>
      <c r="G113" s="163"/>
    </row>
    <row r="114" spans="1:7" ht="12.75">
      <c r="A114" s="163"/>
      <c r="B114" s="163"/>
      <c r="C114" s="163"/>
      <c r="D114" s="163"/>
      <c r="E114" s="163"/>
      <c r="F114" s="163"/>
      <c r="G114" s="163"/>
    </row>
    <row r="115" spans="1:7" ht="12.75">
      <c r="A115" s="163"/>
      <c r="B115" s="163"/>
      <c r="C115" s="163"/>
      <c r="D115" s="163"/>
      <c r="E115" s="163"/>
      <c r="F115" s="163"/>
      <c r="G115" s="16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spans="1:2" ht="12.75">
      <c r="A147" s="164"/>
      <c r="B147" s="164"/>
    </row>
    <row r="148" spans="1:7" ht="12.75">
      <c r="A148" s="163"/>
      <c r="B148" s="163"/>
      <c r="C148" s="166"/>
      <c r="D148" s="166"/>
      <c r="E148" s="167"/>
      <c r="F148" s="166"/>
      <c r="G148" s="168"/>
    </row>
    <row r="149" spans="1:7" ht="12.75">
      <c r="A149" s="169"/>
      <c r="B149" s="169"/>
      <c r="C149" s="163"/>
      <c r="D149" s="163"/>
      <c r="E149" s="170"/>
      <c r="F149" s="163"/>
      <c r="G149" s="163"/>
    </row>
    <row r="150" spans="1:7" ht="12.75">
      <c r="A150" s="163"/>
      <c r="B150" s="163"/>
      <c r="C150" s="163"/>
      <c r="D150" s="163"/>
      <c r="E150" s="170"/>
      <c r="F150" s="163"/>
      <c r="G150" s="163"/>
    </row>
    <row r="151" spans="1:7" ht="12.75">
      <c r="A151" s="163"/>
      <c r="B151" s="163"/>
      <c r="C151" s="163"/>
      <c r="D151" s="163"/>
      <c r="E151" s="170"/>
      <c r="F151" s="163"/>
      <c r="G151" s="163"/>
    </row>
    <row r="152" spans="1:7" ht="12.75">
      <c r="A152" s="163"/>
      <c r="B152" s="163"/>
      <c r="C152" s="163"/>
      <c r="D152" s="163"/>
      <c r="E152" s="170"/>
      <c r="F152" s="163"/>
      <c r="G152" s="163"/>
    </row>
    <row r="153" spans="1:7" ht="12.75">
      <c r="A153" s="163"/>
      <c r="B153" s="163"/>
      <c r="C153" s="163"/>
      <c r="D153" s="163"/>
      <c r="E153" s="170"/>
      <c r="F153" s="163"/>
      <c r="G153" s="163"/>
    </row>
    <row r="154" spans="1:7" ht="12.75">
      <c r="A154" s="163"/>
      <c r="B154" s="163"/>
      <c r="C154" s="163"/>
      <c r="D154" s="163"/>
      <c r="E154" s="170"/>
      <c r="F154" s="163"/>
      <c r="G154" s="163"/>
    </row>
    <row r="155" spans="1:7" ht="12.75">
      <c r="A155" s="163"/>
      <c r="B155" s="163"/>
      <c r="C155" s="163"/>
      <c r="D155" s="163"/>
      <c r="E155" s="170"/>
      <c r="F155" s="163"/>
      <c r="G155" s="163"/>
    </row>
    <row r="156" spans="1:7" ht="12.75">
      <c r="A156" s="163"/>
      <c r="B156" s="163"/>
      <c r="C156" s="163"/>
      <c r="D156" s="163"/>
      <c r="E156" s="170"/>
      <c r="F156" s="163"/>
      <c r="G156" s="163"/>
    </row>
    <row r="157" spans="1:7" ht="12.75">
      <c r="A157" s="163"/>
      <c r="B157" s="163"/>
      <c r="C157" s="163"/>
      <c r="D157" s="163"/>
      <c r="E157" s="170"/>
      <c r="F157" s="163"/>
      <c r="G157" s="163"/>
    </row>
    <row r="158" spans="1:7" ht="12.75">
      <c r="A158" s="163"/>
      <c r="B158" s="163"/>
      <c r="C158" s="163"/>
      <c r="D158" s="163"/>
      <c r="E158" s="170"/>
      <c r="F158" s="163"/>
      <c r="G158" s="163"/>
    </row>
    <row r="159" spans="1:7" ht="12.75">
      <c r="A159" s="163"/>
      <c r="B159" s="163"/>
      <c r="C159" s="163"/>
      <c r="D159" s="163"/>
      <c r="E159" s="170"/>
      <c r="F159" s="163"/>
      <c r="G159" s="163"/>
    </row>
    <row r="160" spans="1:7" ht="12.75">
      <c r="A160" s="163"/>
      <c r="B160" s="163"/>
      <c r="C160" s="163"/>
      <c r="D160" s="163"/>
      <c r="E160" s="170"/>
      <c r="F160" s="163"/>
      <c r="G160" s="163"/>
    </row>
    <row r="161" spans="1:7" ht="12.75">
      <c r="A161" s="163"/>
      <c r="B161" s="163"/>
      <c r="C161" s="163"/>
      <c r="D161" s="163"/>
      <c r="E161" s="170"/>
      <c r="F161" s="163"/>
      <c r="G161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Richard Tůma</dc:creator>
  <cp:keywords/>
  <dc:description/>
  <cp:lastModifiedBy>Sedláček Zdeněk</cp:lastModifiedBy>
  <dcterms:created xsi:type="dcterms:W3CDTF">2011-06-18T07:54:40Z</dcterms:created>
  <dcterms:modified xsi:type="dcterms:W3CDTF">2013-02-21T06:32:25Z</dcterms:modified>
  <cp:category/>
  <cp:version/>
  <cp:contentType/>
  <cp:contentStatus/>
</cp:coreProperties>
</file>