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edlacek\Desktop\"/>
    </mc:Choice>
  </mc:AlternateContent>
  <bookViews>
    <workbookView xWindow="0" yWindow="0" windowWidth="0" windowHeight="0"/>
  </bookViews>
  <sheets>
    <sheet name="Rekapitulace stavby" sheetId="1" r:id="rId1"/>
    <sheet name="SO 302 - Dešťová kanalizace" sheetId="2" r:id="rId2"/>
    <sheet name="SO 303 - Vodovodní řad" sheetId="3" r:id="rId3"/>
    <sheet name="SO 304 - Přípojky vodovodu" sheetId="4" r:id="rId4"/>
    <sheet name="SO 305 - Jednotná kanalizace" sheetId="5" r:id="rId5"/>
    <sheet name="SO 306 - Přípojky kanalizace" sheetId="6" r:id="rId6"/>
    <sheet name="SO 101 - OZ Svobodova" sheetId="7" r:id="rId7"/>
    <sheet name="SO 102 - OZ Na Výhoně" sheetId="8" r:id="rId8"/>
    <sheet name="SO 103 - OZ Jiřího z Podě..." sheetId="9" r:id="rId9"/>
    <sheet name="SO 301 - Odvodnění komuni..." sheetId="10" r:id="rId10"/>
    <sheet name="SO 401 - Veřejné osvětlení" sheetId="11" r:id="rId11"/>
    <sheet name="SO 402 - Chráničky pro me..." sheetId="12" r:id="rId12"/>
    <sheet name="SO 801 - Kácení, výsadba ..." sheetId="13" r:id="rId13"/>
    <sheet name="VON - Vedlejší a ostatní ..." sheetId="14" r:id="rId14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'SO 302 - Dešťová kanalizace'!$C$128:$K$341</definedName>
    <definedName name="_xlnm.Print_Area" localSheetId="1">'SO 302 - Dešťová kanalizace'!$C$4:$J$76,'SO 302 - Dešťová kanalizace'!$C$82:$J$110,'SO 302 - Dešťová kanalizace'!$C$116:$K$341</definedName>
    <definedName name="_xlnm.Print_Titles" localSheetId="1">'SO 302 - Dešťová kanalizace'!$128:$128</definedName>
    <definedName name="_xlnm._FilterDatabase" localSheetId="2" hidden="1">'SO 303 - Vodovodní řad'!$C$128:$K$491</definedName>
    <definedName name="_xlnm.Print_Area" localSheetId="2">'SO 303 - Vodovodní řad'!$C$4:$J$76,'SO 303 - Vodovodní řad'!$C$82:$J$110,'SO 303 - Vodovodní řad'!$C$116:$K$491</definedName>
    <definedName name="_xlnm.Print_Titles" localSheetId="2">'SO 303 - Vodovodní řad'!$128:$128</definedName>
    <definedName name="_xlnm._FilterDatabase" localSheetId="3" hidden="1">'SO 304 - Přípojky vodovodu'!$C$126:$K$212</definedName>
    <definedName name="_xlnm.Print_Area" localSheetId="3">'SO 304 - Přípojky vodovodu'!$C$4:$J$76,'SO 304 - Přípojky vodovodu'!$C$82:$J$108,'SO 304 - Přípojky vodovodu'!$C$114:$K$212</definedName>
    <definedName name="_xlnm.Print_Titles" localSheetId="3">'SO 304 - Přípojky vodovodu'!$126:$126</definedName>
    <definedName name="_xlnm._FilterDatabase" localSheetId="4" hidden="1">'SO 305 - Jednotná kanalizace'!$C$124:$K$251</definedName>
    <definedName name="_xlnm.Print_Area" localSheetId="4">'SO 305 - Jednotná kanalizace'!$C$4:$J$76,'SO 305 - Jednotná kanalizace'!$C$82:$J$106,'SO 305 - Jednotná kanalizace'!$C$112:$K$251</definedName>
    <definedName name="_xlnm.Print_Titles" localSheetId="4">'SO 305 - Jednotná kanalizace'!$124:$124</definedName>
    <definedName name="_xlnm._FilterDatabase" localSheetId="5" hidden="1">'SO 306 - Přípojky kanalizace'!$C$124:$K$216</definedName>
    <definedName name="_xlnm.Print_Area" localSheetId="5">'SO 306 - Přípojky kanalizace'!$C$4:$J$76,'SO 306 - Přípojky kanalizace'!$C$82:$J$106,'SO 306 - Přípojky kanalizace'!$C$112:$K$216</definedName>
    <definedName name="_xlnm.Print_Titles" localSheetId="5">'SO 306 - Přípojky kanalizace'!$124:$124</definedName>
    <definedName name="_xlnm._FilterDatabase" localSheetId="6" hidden="1">'SO 101 - OZ Svobodova'!$C$122:$K$385</definedName>
    <definedName name="_xlnm.Print_Area" localSheetId="6">'SO 101 - OZ Svobodova'!$C$4:$J$76,'SO 101 - OZ Svobodova'!$C$82:$J$104,'SO 101 - OZ Svobodova'!$C$110:$K$385</definedName>
    <definedName name="_xlnm.Print_Titles" localSheetId="6">'SO 101 - OZ Svobodova'!$122:$122</definedName>
    <definedName name="_xlnm._FilterDatabase" localSheetId="7" hidden="1">'SO 102 - OZ Na Výhoně'!$C$123:$K$393</definedName>
    <definedName name="_xlnm.Print_Area" localSheetId="7">'SO 102 - OZ Na Výhoně'!$C$4:$J$76,'SO 102 - OZ Na Výhoně'!$C$82:$J$105,'SO 102 - OZ Na Výhoně'!$C$111:$K$393</definedName>
    <definedName name="_xlnm.Print_Titles" localSheetId="7">'SO 102 - OZ Na Výhoně'!$123:$123</definedName>
    <definedName name="_xlnm._FilterDatabase" localSheetId="8" hidden="1">'SO 103 - OZ Jiřího z Podě...'!$C$122:$K$366</definedName>
    <definedName name="_xlnm.Print_Area" localSheetId="8">'SO 103 - OZ Jiřího z Podě...'!$C$4:$J$76,'SO 103 - OZ Jiřího z Podě...'!$C$82:$J$104,'SO 103 - OZ Jiřího z Podě...'!$C$110:$K$366</definedName>
    <definedName name="_xlnm.Print_Titles" localSheetId="8">'SO 103 - OZ Jiřího z Podě...'!$122:$122</definedName>
    <definedName name="_xlnm._FilterDatabase" localSheetId="9" hidden="1">'SO 301 - Odvodnění komuni...'!$C$122:$K$208</definedName>
    <definedName name="_xlnm.Print_Area" localSheetId="9">'SO 301 - Odvodnění komuni...'!$C$4:$J$76,'SO 301 - Odvodnění komuni...'!$C$82:$J$104,'SO 301 - Odvodnění komuni...'!$C$110:$K$208</definedName>
    <definedName name="_xlnm.Print_Titles" localSheetId="9">'SO 301 - Odvodnění komuni...'!$122:$122</definedName>
    <definedName name="_xlnm._FilterDatabase" localSheetId="10" hidden="1">'SO 401 - Veřejné osvětlení'!$C$125:$K$212</definedName>
    <definedName name="_xlnm.Print_Area" localSheetId="10">'SO 401 - Veřejné osvětlení'!$C$4:$J$76,'SO 401 - Veřejné osvětlení'!$C$82:$J$107,'SO 401 - Veřejné osvětlení'!$C$113:$K$212</definedName>
    <definedName name="_xlnm.Print_Titles" localSheetId="10">'SO 401 - Veřejné osvětlení'!$125:$125</definedName>
    <definedName name="_xlnm._FilterDatabase" localSheetId="11" hidden="1">'SO 402 - Chráničky pro me...'!$C$123:$K$172</definedName>
    <definedName name="_xlnm.Print_Area" localSheetId="11">'SO 402 - Chráničky pro me...'!$C$4:$J$76,'SO 402 - Chráničky pro me...'!$C$82:$J$105,'SO 402 - Chráničky pro me...'!$C$111:$K$172</definedName>
    <definedName name="_xlnm.Print_Titles" localSheetId="11">'SO 402 - Chráničky pro me...'!$123:$123</definedName>
    <definedName name="_xlnm._FilterDatabase" localSheetId="12" hidden="1">'SO 801 - Kácení, výsadba ...'!$C$118:$K$175</definedName>
    <definedName name="_xlnm.Print_Area" localSheetId="12">'SO 801 - Kácení, výsadba ...'!$C$4:$J$76,'SO 801 - Kácení, výsadba ...'!$C$82:$J$100,'SO 801 - Kácení, výsadba ...'!$C$106:$K$175</definedName>
    <definedName name="_xlnm.Print_Titles" localSheetId="12">'SO 801 - Kácení, výsadba ...'!$118:$118</definedName>
    <definedName name="_xlnm._FilterDatabase" localSheetId="13" hidden="1">'VON - Vedlejší a ostatní ...'!$C$125:$K$195</definedName>
    <definedName name="_xlnm.Print_Area" localSheetId="13">'VON - Vedlejší a ostatní ...'!$C$4:$J$76,'VON - Vedlejší a ostatní ...'!$C$82:$J$107,'VON - Vedlejší a ostatní ...'!$C$113:$K$195</definedName>
    <definedName name="_xlnm.Print_Titles" localSheetId="13">'VON - Vedlejší a ostatní ...'!$125:$125</definedName>
  </definedNames>
  <calcPr/>
</workbook>
</file>

<file path=xl/calcChain.xml><?xml version="1.0" encoding="utf-8"?>
<calcChain xmlns="http://schemas.openxmlformats.org/spreadsheetml/2006/main">
  <c i="14" l="1" r="J37"/>
  <c r="J36"/>
  <c i="1" r="AY107"/>
  <c i="14" r="J35"/>
  <c i="1" r="AX107"/>
  <c i="14" r="BI195"/>
  <c r="BH195"/>
  <c r="BF195"/>
  <c r="BE195"/>
  <c r="T195"/>
  <c r="T194"/>
  <c r="R195"/>
  <c r="R194"/>
  <c r="P195"/>
  <c r="P194"/>
  <c r="BI192"/>
  <c r="BH192"/>
  <c r="BF192"/>
  <c r="BE192"/>
  <c r="T192"/>
  <c r="R192"/>
  <c r="P192"/>
  <c r="BI190"/>
  <c r="BH190"/>
  <c r="BF190"/>
  <c r="BE190"/>
  <c r="T190"/>
  <c r="R190"/>
  <c r="P190"/>
  <c r="BI188"/>
  <c r="BH188"/>
  <c r="BF188"/>
  <c r="BE188"/>
  <c r="T188"/>
  <c r="R188"/>
  <c r="P188"/>
  <c r="BI185"/>
  <c r="BH185"/>
  <c r="BF185"/>
  <c r="BE185"/>
  <c r="T185"/>
  <c r="T184"/>
  <c r="R185"/>
  <c r="R184"/>
  <c r="P185"/>
  <c r="P184"/>
  <c r="BI182"/>
  <c r="BH182"/>
  <c r="BF182"/>
  <c r="BE182"/>
  <c r="T182"/>
  <c r="R182"/>
  <c r="P182"/>
  <c r="BI180"/>
  <c r="BH180"/>
  <c r="BF180"/>
  <c r="BE180"/>
  <c r="T180"/>
  <c r="R180"/>
  <c r="P180"/>
  <c r="BI178"/>
  <c r="BH178"/>
  <c r="BF178"/>
  <c r="BE178"/>
  <c r="T178"/>
  <c r="R178"/>
  <c r="P178"/>
  <c r="BI176"/>
  <c r="BH176"/>
  <c r="BF176"/>
  <c r="BE176"/>
  <c r="T176"/>
  <c r="R176"/>
  <c r="P176"/>
  <c r="BI174"/>
  <c r="BH174"/>
  <c r="BF174"/>
  <c r="BE174"/>
  <c r="T174"/>
  <c r="R174"/>
  <c r="P174"/>
  <c r="BI172"/>
  <c r="BH172"/>
  <c r="BF172"/>
  <c r="BE172"/>
  <c r="T172"/>
  <c r="R172"/>
  <c r="P172"/>
  <c r="BI169"/>
  <c r="BH169"/>
  <c r="BF169"/>
  <c r="BE169"/>
  <c r="T169"/>
  <c r="R169"/>
  <c r="P169"/>
  <c r="BI167"/>
  <c r="BH167"/>
  <c r="BF167"/>
  <c r="BE167"/>
  <c r="T167"/>
  <c r="R167"/>
  <c r="P167"/>
  <c r="BI165"/>
  <c r="BH165"/>
  <c r="BF165"/>
  <c r="BE165"/>
  <c r="T165"/>
  <c r="R165"/>
  <c r="P165"/>
  <c r="BI163"/>
  <c r="BH163"/>
  <c r="BF163"/>
  <c r="BE163"/>
  <c r="T163"/>
  <c r="R163"/>
  <c r="P163"/>
  <c r="BI161"/>
  <c r="BH161"/>
  <c r="BF161"/>
  <c r="BE161"/>
  <c r="T161"/>
  <c r="R161"/>
  <c r="P161"/>
  <c r="BI159"/>
  <c r="BH159"/>
  <c r="BF159"/>
  <c r="BE159"/>
  <c r="T159"/>
  <c r="R159"/>
  <c r="P159"/>
  <c r="BI156"/>
  <c r="BH156"/>
  <c r="BF156"/>
  <c r="BE156"/>
  <c r="T156"/>
  <c r="R156"/>
  <c r="P156"/>
  <c r="BI154"/>
  <c r="BH154"/>
  <c r="BF154"/>
  <c r="BE154"/>
  <c r="T154"/>
  <c r="R154"/>
  <c r="P154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29"/>
  <c r="BH129"/>
  <c r="BF129"/>
  <c r="BE129"/>
  <c r="T129"/>
  <c r="T128"/>
  <c r="T127"/>
  <c r="R129"/>
  <c r="R128"/>
  <c r="R127"/>
  <c r="P129"/>
  <c r="P128"/>
  <c r="P127"/>
  <c r="F120"/>
  <c r="E118"/>
  <c r="F89"/>
  <c r="E87"/>
  <c r="J24"/>
  <c r="E24"/>
  <c r="J92"/>
  <c r="J23"/>
  <c r="J21"/>
  <c r="E21"/>
  <c r="J91"/>
  <c r="J20"/>
  <c r="J18"/>
  <c r="E18"/>
  <c r="F123"/>
  <c r="J17"/>
  <c r="J15"/>
  <c r="E15"/>
  <c r="F122"/>
  <c r="J14"/>
  <c r="J12"/>
  <c r="J120"/>
  <c r="E7"/>
  <c r="E116"/>
  <c i="13" r="J37"/>
  <c r="J36"/>
  <c i="1" r="AY106"/>
  <c i="13" r="J35"/>
  <c i="1" r="AX106"/>
  <c i="13" r="BI175"/>
  <c r="BH175"/>
  <c r="BF175"/>
  <c r="BE175"/>
  <c r="T175"/>
  <c r="T174"/>
  <c r="R175"/>
  <c r="R174"/>
  <c r="P175"/>
  <c r="P174"/>
  <c r="BI172"/>
  <c r="BH172"/>
  <c r="BF172"/>
  <c r="BE172"/>
  <c r="T172"/>
  <c r="R172"/>
  <c r="P172"/>
  <c r="BI169"/>
  <c r="BH169"/>
  <c r="BF169"/>
  <c r="BE169"/>
  <c r="T169"/>
  <c r="R169"/>
  <c r="P169"/>
  <c r="BI163"/>
  <c r="BH163"/>
  <c r="BF163"/>
  <c r="BE163"/>
  <c r="T163"/>
  <c r="R163"/>
  <c r="P163"/>
  <c r="BI160"/>
  <c r="BH160"/>
  <c r="BF160"/>
  <c r="BE160"/>
  <c r="T160"/>
  <c r="R160"/>
  <c r="P160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6"/>
  <c r="BH156"/>
  <c r="BF156"/>
  <c r="BE156"/>
  <c r="T156"/>
  <c r="R156"/>
  <c r="P156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6"/>
  <c r="BH146"/>
  <c r="BF146"/>
  <c r="BE146"/>
  <c r="T146"/>
  <c r="R146"/>
  <c r="P146"/>
  <c r="BI145"/>
  <c r="BH145"/>
  <c r="BF145"/>
  <c r="BE145"/>
  <c r="T145"/>
  <c r="R145"/>
  <c r="P145"/>
  <c r="BI142"/>
  <c r="BH142"/>
  <c r="BF142"/>
  <c r="BE142"/>
  <c r="T142"/>
  <c r="R142"/>
  <c r="P142"/>
  <c r="BI141"/>
  <c r="BH141"/>
  <c r="BF141"/>
  <c r="BE141"/>
  <c r="T141"/>
  <c r="R141"/>
  <c r="P141"/>
  <c r="BI139"/>
  <c r="BH139"/>
  <c r="BF139"/>
  <c r="BE139"/>
  <c r="T139"/>
  <c r="R139"/>
  <c r="P139"/>
  <c r="BI138"/>
  <c r="BH138"/>
  <c r="BF138"/>
  <c r="BE138"/>
  <c r="T138"/>
  <c r="R138"/>
  <c r="P138"/>
  <c r="BI132"/>
  <c r="BH132"/>
  <c r="BF132"/>
  <c r="BE132"/>
  <c r="T132"/>
  <c r="R132"/>
  <c r="P132"/>
  <c r="BI131"/>
  <c r="BH131"/>
  <c r="BF131"/>
  <c r="BE131"/>
  <c r="T131"/>
  <c r="R131"/>
  <c r="P131"/>
  <c r="BI130"/>
  <c r="BH130"/>
  <c r="BF130"/>
  <c r="BE130"/>
  <c r="T130"/>
  <c r="R130"/>
  <c r="P130"/>
  <c r="BI129"/>
  <c r="BH129"/>
  <c r="BF129"/>
  <c r="BE129"/>
  <c r="T129"/>
  <c r="R129"/>
  <c r="P129"/>
  <c r="BI126"/>
  <c r="BH126"/>
  <c r="BF126"/>
  <c r="BE126"/>
  <c r="T126"/>
  <c r="R126"/>
  <c r="P126"/>
  <c r="BI122"/>
  <c r="BH122"/>
  <c r="BF122"/>
  <c r="BE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113"/>
  <c r="E7"/>
  <c r="E109"/>
  <c i="12" r="J37"/>
  <c r="J36"/>
  <c i="1" r="AY105"/>
  <c i="12" r="J35"/>
  <c i="1" r="AX105"/>
  <c i="12" r="BI172"/>
  <c r="BH172"/>
  <c r="BF172"/>
  <c r="BE172"/>
  <c r="T172"/>
  <c r="T171"/>
  <c r="R172"/>
  <c r="R171"/>
  <c r="P172"/>
  <c r="P171"/>
  <c r="BI170"/>
  <c r="BH170"/>
  <c r="BF170"/>
  <c r="BE170"/>
  <c r="T170"/>
  <c r="R170"/>
  <c r="P170"/>
  <c r="BI169"/>
  <c r="BH169"/>
  <c r="BF169"/>
  <c r="BE169"/>
  <c r="T169"/>
  <c r="R169"/>
  <c r="P169"/>
  <c r="BI168"/>
  <c r="BH168"/>
  <c r="BF168"/>
  <c r="BE168"/>
  <c r="T168"/>
  <c r="R168"/>
  <c r="P168"/>
  <c r="BI167"/>
  <c r="BH167"/>
  <c r="BF167"/>
  <c r="BE167"/>
  <c r="T167"/>
  <c r="R167"/>
  <c r="P167"/>
  <c r="BI166"/>
  <c r="BH166"/>
  <c r="BF166"/>
  <c r="BE166"/>
  <c r="T166"/>
  <c r="R166"/>
  <c r="P166"/>
  <c r="BI162"/>
  <c r="BH162"/>
  <c r="BF162"/>
  <c r="BE162"/>
  <c r="T162"/>
  <c r="R162"/>
  <c r="P162"/>
  <c r="BI161"/>
  <c r="BH161"/>
  <c r="BF161"/>
  <c r="BE161"/>
  <c r="T161"/>
  <c r="R161"/>
  <c r="P161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4"/>
  <c r="BH154"/>
  <c r="BF154"/>
  <c r="BE154"/>
  <c r="T154"/>
  <c r="R154"/>
  <c r="P154"/>
  <c r="BI153"/>
  <c r="BH153"/>
  <c r="BF153"/>
  <c r="BE153"/>
  <c r="T153"/>
  <c r="R153"/>
  <c r="P153"/>
  <c r="BI150"/>
  <c r="BH150"/>
  <c r="BF150"/>
  <c r="BE150"/>
  <c r="T150"/>
  <c r="R150"/>
  <c r="P150"/>
  <c r="BI149"/>
  <c r="BH149"/>
  <c r="BF149"/>
  <c r="BE149"/>
  <c r="T149"/>
  <c r="R149"/>
  <c r="P149"/>
  <c r="BI147"/>
  <c r="BH147"/>
  <c r="BF147"/>
  <c r="BE147"/>
  <c r="T147"/>
  <c r="R147"/>
  <c r="P147"/>
  <c r="BI146"/>
  <c r="BH146"/>
  <c r="BF146"/>
  <c r="BE146"/>
  <c r="T146"/>
  <c r="R146"/>
  <c r="P146"/>
  <c r="BI142"/>
  <c r="BH142"/>
  <c r="BF142"/>
  <c r="BE142"/>
  <c r="T142"/>
  <c r="R142"/>
  <c r="P142"/>
  <c r="BI139"/>
  <c r="BH139"/>
  <c r="BF139"/>
  <c r="BE139"/>
  <c r="T139"/>
  <c r="R139"/>
  <c r="P139"/>
  <c r="BI136"/>
  <c r="BH136"/>
  <c r="BF136"/>
  <c r="BE136"/>
  <c r="T136"/>
  <c r="R136"/>
  <c r="P136"/>
  <c r="BI133"/>
  <c r="BH133"/>
  <c r="BF133"/>
  <c r="BE133"/>
  <c r="T133"/>
  <c r="R133"/>
  <c r="P133"/>
  <c r="BI130"/>
  <c r="BH130"/>
  <c r="BF130"/>
  <c r="BE130"/>
  <c r="T130"/>
  <c r="R130"/>
  <c r="P130"/>
  <c r="BI127"/>
  <c r="BH127"/>
  <c r="BF127"/>
  <c r="BE127"/>
  <c r="T127"/>
  <c r="R127"/>
  <c r="P127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120"/>
  <c r="J14"/>
  <c r="J12"/>
  <c r="J118"/>
  <c r="E7"/>
  <c r="E114"/>
  <c i="11" r="J37"/>
  <c r="J36"/>
  <c i="1" r="AY104"/>
  <c i="11" r="J35"/>
  <c i="1" r="AX104"/>
  <c i="11" r="BI212"/>
  <c r="BH212"/>
  <c r="BF212"/>
  <c r="BE212"/>
  <c r="T212"/>
  <c r="T211"/>
  <c r="R212"/>
  <c r="R211"/>
  <c r="P212"/>
  <c r="P211"/>
  <c r="BI209"/>
  <c r="BH209"/>
  <c r="BF209"/>
  <c r="BE209"/>
  <c r="T209"/>
  <c r="T208"/>
  <c r="R209"/>
  <c r="R208"/>
  <c r="P209"/>
  <c r="P208"/>
  <c r="BI207"/>
  <c r="BH207"/>
  <c r="BF207"/>
  <c r="BE207"/>
  <c r="T207"/>
  <c r="R207"/>
  <c r="P207"/>
  <c r="BI206"/>
  <c r="BH206"/>
  <c r="BF206"/>
  <c r="BE206"/>
  <c r="T206"/>
  <c r="R206"/>
  <c r="P206"/>
  <c r="BI205"/>
  <c r="BH205"/>
  <c r="BF205"/>
  <c r="BE205"/>
  <c r="T205"/>
  <c r="R205"/>
  <c r="P205"/>
  <c r="BI204"/>
  <c r="BH204"/>
  <c r="BF204"/>
  <c r="BE204"/>
  <c r="T204"/>
  <c r="R204"/>
  <c r="P204"/>
  <c r="BI203"/>
  <c r="BH203"/>
  <c r="BF203"/>
  <c r="BE203"/>
  <c r="T203"/>
  <c r="R203"/>
  <c r="P203"/>
  <c r="BI202"/>
  <c r="BH202"/>
  <c r="BF202"/>
  <c r="BE202"/>
  <c r="T202"/>
  <c r="R202"/>
  <c r="P202"/>
  <c r="BI199"/>
  <c r="BH199"/>
  <c r="BF199"/>
  <c r="BE199"/>
  <c r="T199"/>
  <c r="R199"/>
  <c r="P199"/>
  <c r="BI198"/>
  <c r="BH198"/>
  <c r="BF198"/>
  <c r="BE198"/>
  <c r="T198"/>
  <c r="R198"/>
  <c r="P198"/>
  <c r="BI197"/>
  <c r="BH197"/>
  <c r="BF197"/>
  <c r="BE197"/>
  <c r="T197"/>
  <c r="R197"/>
  <c r="P197"/>
  <c r="BI196"/>
  <c r="BH196"/>
  <c r="BF196"/>
  <c r="BE196"/>
  <c r="T196"/>
  <c r="R196"/>
  <c r="P196"/>
  <c r="BI195"/>
  <c r="BH195"/>
  <c r="BF195"/>
  <c r="BE195"/>
  <c r="T195"/>
  <c r="R195"/>
  <c r="P195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9"/>
  <c r="BH189"/>
  <c r="BF189"/>
  <c r="BE189"/>
  <c r="T189"/>
  <c r="R189"/>
  <c r="P189"/>
  <c r="BI188"/>
  <c r="BH188"/>
  <c r="BF188"/>
  <c r="BE188"/>
  <c r="T188"/>
  <c r="R188"/>
  <c r="P188"/>
  <c r="BI187"/>
  <c r="BH187"/>
  <c r="BF187"/>
  <c r="BE187"/>
  <c r="T187"/>
  <c r="R187"/>
  <c r="P187"/>
  <c r="BI186"/>
  <c r="BH186"/>
  <c r="BF186"/>
  <c r="BE186"/>
  <c r="T186"/>
  <c r="R186"/>
  <c r="P186"/>
  <c r="BI184"/>
  <c r="BH184"/>
  <c r="BF184"/>
  <c r="BE184"/>
  <c r="T184"/>
  <c r="R184"/>
  <c r="P184"/>
  <c r="BI183"/>
  <c r="BH183"/>
  <c r="BF183"/>
  <c r="BE183"/>
  <c r="T183"/>
  <c r="R183"/>
  <c r="P183"/>
  <c r="BI182"/>
  <c r="BH182"/>
  <c r="BF182"/>
  <c r="BE182"/>
  <c r="T182"/>
  <c r="R182"/>
  <c r="P182"/>
  <c r="BI179"/>
  <c r="BH179"/>
  <c r="BF179"/>
  <c r="BE179"/>
  <c r="T179"/>
  <c r="R179"/>
  <c r="P179"/>
  <c r="BI178"/>
  <c r="BH178"/>
  <c r="BF178"/>
  <c r="BE178"/>
  <c r="T178"/>
  <c r="R178"/>
  <c r="P178"/>
  <c r="BI175"/>
  <c r="BH175"/>
  <c r="BF175"/>
  <c r="BE175"/>
  <c r="T175"/>
  <c r="R175"/>
  <c r="P175"/>
  <c r="BI174"/>
  <c r="BH174"/>
  <c r="BF174"/>
  <c r="BE174"/>
  <c r="T174"/>
  <c r="R174"/>
  <c r="P174"/>
  <c r="BI171"/>
  <c r="BH171"/>
  <c r="BF171"/>
  <c r="BE171"/>
  <c r="T171"/>
  <c r="R171"/>
  <c r="P171"/>
  <c r="BI170"/>
  <c r="BH170"/>
  <c r="BF170"/>
  <c r="BE170"/>
  <c r="T170"/>
  <c r="R170"/>
  <c r="P170"/>
  <c r="BI167"/>
  <c r="BH167"/>
  <c r="BF167"/>
  <c r="BE167"/>
  <c r="T167"/>
  <c r="R167"/>
  <c r="P167"/>
  <c r="BI166"/>
  <c r="BH166"/>
  <c r="BF166"/>
  <c r="BE166"/>
  <c r="T166"/>
  <c r="R166"/>
  <c r="P166"/>
  <c r="BI163"/>
  <c r="BH163"/>
  <c r="BF163"/>
  <c r="BE163"/>
  <c r="T163"/>
  <c r="R163"/>
  <c r="P163"/>
  <c r="BI162"/>
  <c r="BH162"/>
  <c r="BF162"/>
  <c r="BE162"/>
  <c r="T162"/>
  <c r="R162"/>
  <c r="P162"/>
  <c r="BI159"/>
  <c r="BH159"/>
  <c r="BF159"/>
  <c r="BE159"/>
  <c r="T159"/>
  <c r="R159"/>
  <c r="P159"/>
  <c r="BI158"/>
  <c r="BH158"/>
  <c r="BF158"/>
  <c r="BE158"/>
  <c r="T158"/>
  <c r="R158"/>
  <c r="P158"/>
  <c r="BI156"/>
  <c r="BH156"/>
  <c r="BF156"/>
  <c r="BE156"/>
  <c r="T156"/>
  <c r="T155"/>
  <c r="R156"/>
  <c r="R155"/>
  <c r="P156"/>
  <c r="P155"/>
  <c r="BI154"/>
  <c r="BH154"/>
  <c r="BF154"/>
  <c r="BE154"/>
  <c r="T154"/>
  <c r="R154"/>
  <c r="P154"/>
  <c r="BI153"/>
  <c r="BH153"/>
  <c r="BF153"/>
  <c r="BE153"/>
  <c r="T153"/>
  <c r="R153"/>
  <c r="P153"/>
  <c r="BI151"/>
  <c r="BH151"/>
  <c r="BF151"/>
  <c r="BE151"/>
  <c r="T151"/>
  <c r="T150"/>
  <c r="R151"/>
  <c r="R150"/>
  <c r="P151"/>
  <c r="P150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F120"/>
  <c r="E118"/>
  <c r="F89"/>
  <c r="E87"/>
  <c r="J24"/>
  <c r="E24"/>
  <c r="J92"/>
  <c r="J23"/>
  <c r="J21"/>
  <c r="E21"/>
  <c r="J91"/>
  <c r="J20"/>
  <c r="J18"/>
  <c r="E18"/>
  <c r="F123"/>
  <c r="J17"/>
  <c r="J15"/>
  <c r="E15"/>
  <c r="F122"/>
  <c r="J14"/>
  <c r="J12"/>
  <c r="J120"/>
  <c r="E7"/>
  <c r="E116"/>
  <c i="10" r="J37"/>
  <c r="J36"/>
  <c i="1" r="AY103"/>
  <c i="10" r="J35"/>
  <c i="1" r="AX103"/>
  <c i="10" r="BI208"/>
  <c r="BH208"/>
  <c r="BF208"/>
  <c r="BE208"/>
  <c r="T208"/>
  <c r="R208"/>
  <c r="P208"/>
  <c r="BI207"/>
  <c r="BH207"/>
  <c r="BF207"/>
  <c r="BE207"/>
  <c r="T207"/>
  <c r="R207"/>
  <c r="P207"/>
  <c r="BI205"/>
  <c r="BH205"/>
  <c r="BF205"/>
  <c r="BE205"/>
  <c r="T205"/>
  <c r="R205"/>
  <c r="P205"/>
  <c r="BI202"/>
  <c r="BH202"/>
  <c r="BF202"/>
  <c r="BE202"/>
  <c r="T202"/>
  <c r="R202"/>
  <c r="P202"/>
  <c r="BI201"/>
  <c r="BH201"/>
  <c r="BF201"/>
  <c r="BE201"/>
  <c r="T201"/>
  <c r="R201"/>
  <c r="P201"/>
  <c r="BI199"/>
  <c r="BH199"/>
  <c r="BF199"/>
  <c r="BE199"/>
  <c r="T199"/>
  <c r="R199"/>
  <c r="P199"/>
  <c r="BI198"/>
  <c r="BH198"/>
  <c r="BF198"/>
  <c r="BE198"/>
  <c r="T198"/>
  <c r="R198"/>
  <c r="P198"/>
  <c r="BI197"/>
  <c r="BH197"/>
  <c r="BF197"/>
  <c r="BE197"/>
  <c r="T197"/>
  <c r="R197"/>
  <c r="P197"/>
  <c r="BI196"/>
  <c r="BH196"/>
  <c r="BF196"/>
  <c r="BE196"/>
  <c r="T196"/>
  <c r="R196"/>
  <c r="P196"/>
  <c r="BI195"/>
  <c r="BH195"/>
  <c r="BF195"/>
  <c r="BE195"/>
  <c r="T195"/>
  <c r="R195"/>
  <c r="P195"/>
  <c r="BI194"/>
  <c r="BH194"/>
  <c r="BF194"/>
  <c r="BE194"/>
  <c r="T194"/>
  <c r="R194"/>
  <c r="P194"/>
  <c r="BI193"/>
  <c r="BH193"/>
  <c r="BF193"/>
  <c r="BE193"/>
  <c r="T193"/>
  <c r="R193"/>
  <c r="P193"/>
  <c r="BI192"/>
  <c r="BH192"/>
  <c r="BF192"/>
  <c r="BE192"/>
  <c r="T192"/>
  <c r="R192"/>
  <c r="P192"/>
  <c r="BI191"/>
  <c r="BH191"/>
  <c r="BF191"/>
  <c r="BE191"/>
  <c r="T191"/>
  <c r="R191"/>
  <c r="P191"/>
  <c r="BI190"/>
  <c r="BH190"/>
  <c r="BF190"/>
  <c r="BE190"/>
  <c r="T190"/>
  <c r="R190"/>
  <c r="P190"/>
  <c r="BI189"/>
  <c r="BH189"/>
  <c r="BF189"/>
  <c r="BE189"/>
  <c r="T189"/>
  <c r="R189"/>
  <c r="P189"/>
  <c r="BI188"/>
  <c r="BH188"/>
  <c r="BF188"/>
  <c r="BE188"/>
  <c r="T188"/>
  <c r="R188"/>
  <c r="P188"/>
  <c r="BI187"/>
  <c r="BH187"/>
  <c r="BF187"/>
  <c r="BE187"/>
  <c r="T187"/>
  <c r="R187"/>
  <c r="P187"/>
  <c r="BI186"/>
  <c r="BH186"/>
  <c r="BF186"/>
  <c r="BE186"/>
  <c r="T186"/>
  <c r="R186"/>
  <c r="P186"/>
  <c r="BI185"/>
  <c r="BH185"/>
  <c r="BF185"/>
  <c r="BE185"/>
  <c r="T185"/>
  <c r="R185"/>
  <c r="P185"/>
  <c r="BI183"/>
  <c r="BH183"/>
  <c r="BF183"/>
  <c r="BE183"/>
  <c r="T183"/>
  <c r="R183"/>
  <c r="P183"/>
  <c r="BI179"/>
  <c r="BH179"/>
  <c r="BF179"/>
  <c r="BE179"/>
  <c r="T179"/>
  <c r="R179"/>
  <c r="P179"/>
  <c r="BI176"/>
  <c r="BH176"/>
  <c r="BF176"/>
  <c r="BE176"/>
  <c r="T176"/>
  <c r="R176"/>
  <c r="P176"/>
  <c r="BI173"/>
  <c r="BH173"/>
  <c r="BF173"/>
  <c r="BE173"/>
  <c r="T173"/>
  <c r="R173"/>
  <c r="P173"/>
  <c r="BI169"/>
  <c r="BH169"/>
  <c r="BF169"/>
  <c r="BE169"/>
  <c r="T169"/>
  <c r="R169"/>
  <c r="P169"/>
  <c r="BI166"/>
  <c r="BH166"/>
  <c r="BF166"/>
  <c r="BE166"/>
  <c r="T166"/>
  <c r="R166"/>
  <c r="P166"/>
  <c r="BI162"/>
  <c r="BH162"/>
  <c r="BF162"/>
  <c r="BE162"/>
  <c r="T162"/>
  <c r="R162"/>
  <c r="P162"/>
  <c r="BI159"/>
  <c r="BH159"/>
  <c r="BF159"/>
  <c r="BE159"/>
  <c r="T159"/>
  <c r="R159"/>
  <c r="P159"/>
  <c r="BI152"/>
  <c r="BH152"/>
  <c r="BF152"/>
  <c r="BE152"/>
  <c r="T152"/>
  <c r="R152"/>
  <c r="P152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4"/>
  <c r="BH144"/>
  <c r="BF144"/>
  <c r="BE144"/>
  <c r="T144"/>
  <c r="R144"/>
  <c r="P144"/>
  <c r="BI139"/>
  <c r="BH139"/>
  <c r="BF139"/>
  <c r="BE139"/>
  <c r="T139"/>
  <c r="R139"/>
  <c r="P139"/>
  <c r="BI136"/>
  <c r="BH136"/>
  <c r="BF136"/>
  <c r="BE136"/>
  <c r="T136"/>
  <c r="R136"/>
  <c r="P136"/>
  <c r="BI133"/>
  <c r="BH133"/>
  <c r="BF133"/>
  <c r="BE133"/>
  <c r="T133"/>
  <c r="R133"/>
  <c r="P133"/>
  <c r="BI130"/>
  <c r="BH130"/>
  <c r="BF130"/>
  <c r="BE130"/>
  <c r="T130"/>
  <c r="R130"/>
  <c r="P130"/>
  <c r="BI126"/>
  <c r="BH126"/>
  <c r="BF126"/>
  <c r="BE126"/>
  <c r="T126"/>
  <c r="R126"/>
  <c r="P126"/>
  <c r="F117"/>
  <c r="E115"/>
  <c r="F89"/>
  <c r="E87"/>
  <c r="J24"/>
  <c r="E24"/>
  <c r="J92"/>
  <c r="J23"/>
  <c r="J21"/>
  <c r="E21"/>
  <c r="J119"/>
  <c r="J20"/>
  <c r="J18"/>
  <c r="E18"/>
  <c r="F92"/>
  <c r="J17"/>
  <c r="J15"/>
  <c r="E15"/>
  <c r="F119"/>
  <c r="J14"/>
  <c r="J12"/>
  <c r="J117"/>
  <c r="E7"/>
  <c r="E85"/>
  <c i="9" r="J37"/>
  <c r="J36"/>
  <c i="1" r="AY102"/>
  <c i="9" r="J35"/>
  <c i="1" r="AX102"/>
  <c i="9" r="BI366"/>
  <c r="BH366"/>
  <c r="BF366"/>
  <c r="BE366"/>
  <c r="T366"/>
  <c r="R366"/>
  <c r="P366"/>
  <c r="BI365"/>
  <c r="BH365"/>
  <c r="BF365"/>
  <c r="BE365"/>
  <c r="T365"/>
  <c r="R365"/>
  <c r="P365"/>
  <c r="BI361"/>
  <c r="BH361"/>
  <c r="BF361"/>
  <c r="BE361"/>
  <c r="T361"/>
  <c r="R361"/>
  <c r="P361"/>
  <c r="BI358"/>
  <c r="BH358"/>
  <c r="BF358"/>
  <c r="BE358"/>
  <c r="T358"/>
  <c r="R358"/>
  <c r="P358"/>
  <c r="BI353"/>
  <c r="BH353"/>
  <c r="BF353"/>
  <c r="BE353"/>
  <c r="T353"/>
  <c r="R353"/>
  <c r="P353"/>
  <c r="BI349"/>
  <c r="BH349"/>
  <c r="BF349"/>
  <c r="BE349"/>
  <c r="T349"/>
  <c r="R349"/>
  <c r="P349"/>
  <c r="BI348"/>
  <c r="BH348"/>
  <c r="BF348"/>
  <c r="BE348"/>
  <c r="T348"/>
  <c r="R348"/>
  <c r="P348"/>
  <c r="BI345"/>
  <c r="BH345"/>
  <c r="BF345"/>
  <c r="BE345"/>
  <c r="T345"/>
  <c r="R345"/>
  <c r="P345"/>
  <c r="BI343"/>
  <c r="BH343"/>
  <c r="BF343"/>
  <c r="BE343"/>
  <c r="T343"/>
  <c r="R343"/>
  <c r="P343"/>
  <c r="BI326"/>
  <c r="BH326"/>
  <c r="BF326"/>
  <c r="BE326"/>
  <c r="T326"/>
  <c r="R326"/>
  <c r="P326"/>
  <c r="BI319"/>
  <c r="BH319"/>
  <c r="BF319"/>
  <c r="BE319"/>
  <c r="T319"/>
  <c r="R319"/>
  <c r="P319"/>
  <c r="BI318"/>
  <c r="BH318"/>
  <c r="BF318"/>
  <c r="BE318"/>
  <c r="T318"/>
  <c r="R318"/>
  <c r="P318"/>
  <c r="BI317"/>
  <c r="BH317"/>
  <c r="BF317"/>
  <c r="BE317"/>
  <c r="T317"/>
  <c r="R317"/>
  <c r="P317"/>
  <c r="BI316"/>
  <c r="BH316"/>
  <c r="BF316"/>
  <c r="BE316"/>
  <c r="T316"/>
  <c r="R316"/>
  <c r="P316"/>
  <c r="BI315"/>
  <c r="BH315"/>
  <c r="BF315"/>
  <c r="BE315"/>
  <c r="T315"/>
  <c r="R315"/>
  <c r="P315"/>
  <c r="BI314"/>
  <c r="BH314"/>
  <c r="BF314"/>
  <c r="BE314"/>
  <c r="T314"/>
  <c r="R314"/>
  <c r="P314"/>
  <c r="BI311"/>
  <c r="BH311"/>
  <c r="BF311"/>
  <c r="BE311"/>
  <c r="T311"/>
  <c r="R311"/>
  <c r="P311"/>
  <c r="BI308"/>
  <c r="BH308"/>
  <c r="BF308"/>
  <c r="BE308"/>
  <c r="T308"/>
  <c r="R308"/>
  <c r="P308"/>
  <c r="BI307"/>
  <c r="BH307"/>
  <c r="BF307"/>
  <c r="BE307"/>
  <c r="T307"/>
  <c r="R307"/>
  <c r="P307"/>
  <c r="BI306"/>
  <c r="BH306"/>
  <c r="BF306"/>
  <c r="BE306"/>
  <c r="T306"/>
  <c r="R306"/>
  <c r="P306"/>
  <c r="BI305"/>
  <c r="BH305"/>
  <c r="BF305"/>
  <c r="BE305"/>
  <c r="T305"/>
  <c r="R305"/>
  <c r="P305"/>
  <c r="BI304"/>
  <c r="BH304"/>
  <c r="BF304"/>
  <c r="BE304"/>
  <c r="T304"/>
  <c r="R304"/>
  <c r="P304"/>
  <c r="BI303"/>
  <c r="BH303"/>
  <c r="BF303"/>
  <c r="BE303"/>
  <c r="T303"/>
  <c r="R303"/>
  <c r="P303"/>
  <c r="BI302"/>
  <c r="BH302"/>
  <c r="BF302"/>
  <c r="BE302"/>
  <c r="T302"/>
  <c r="R302"/>
  <c r="P302"/>
  <c r="BI301"/>
  <c r="BH301"/>
  <c r="BF301"/>
  <c r="BE301"/>
  <c r="T301"/>
  <c r="R301"/>
  <c r="P301"/>
  <c r="BI299"/>
  <c r="BH299"/>
  <c r="BF299"/>
  <c r="BE299"/>
  <c r="T299"/>
  <c r="R299"/>
  <c r="P299"/>
  <c r="BI294"/>
  <c r="BH294"/>
  <c r="BF294"/>
  <c r="BE294"/>
  <c r="T294"/>
  <c r="R294"/>
  <c r="P294"/>
  <c r="BI292"/>
  <c r="BH292"/>
  <c r="BF292"/>
  <c r="BE292"/>
  <c r="T292"/>
  <c r="R292"/>
  <c r="P292"/>
  <c r="BI285"/>
  <c r="BH285"/>
  <c r="BF285"/>
  <c r="BE285"/>
  <c r="T285"/>
  <c r="R285"/>
  <c r="P285"/>
  <c r="BI280"/>
  <c r="BH280"/>
  <c r="BF280"/>
  <c r="BE280"/>
  <c r="T280"/>
  <c r="R280"/>
  <c r="P280"/>
  <c r="BI279"/>
  <c r="BH279"/>
  <c r="BF279"/>
  <c r="BE279"/>
  <c r="T279"/>
  <c r="R279"/>
  <c r="P279"/>
  <c r="BI273"/>
  <c r="BH273"/>
  <c r="BF273"/>
  <c r="BE273"/>
  <c r="T273"/>
  <c r="R273"/>
  <c r="P273"/>
  <c r="BI269"/>
  <c r="BH269"/>
  <c r="BF269"/>
  <c r="BE269"/>
  <c r="T269"/>
  <c r="R269"/>
  <c r="P269"/>
  <c r="BI266"/>
  <c r="BH266"/>
  <c r="BF266"/>
  <c r="BE266"/>
  <c r="T266"/>
  <c r="R266"/>
  <c r="P266"/>
  <c r="BI263"/>
  <c r="BH263"/>
  <c r="BF263"/>
  <c r="BE263"/>
  <c r="T263"/>
  <c r="R263"/>
  <c r="P263"/>
  <c r="BI260"/>
  <c r="BH260"/>
  <c r="BF260"/>
  <c r="BE260"/>
  <c r="T260"/>
  <c r="R260"/>
  <c r="P260"/>
  <c r="BI251"/>
  <c r="BH251"/>
  <c r="BF251"/>
  <c r="BE251"/>
  <c r="T251"/>
  <c r="R251"/>
  <c r="P251"/>
  <c r="BI248"/>
  <c r="BH248"/>
  <c r="BF248"/>
  <c r="BE248"/>
  <c r="T248"/>
  <c r="R248"/>
  <c r="P248"/>
  <c r="BI245"/>
  <c r="BH245"/>
  <c r="BF245"/>
  <c r="BE245"/>
  <c r="T245"/>
  <c r="R245"/>
  <c r="P245"/>
  <c r="BI241"/>
  <c r="BH241"/>
  <c r="BF241"/>
  <c r="BE241"/>
  <c r="T241"/>
  <c r="R241"/>
  <c r="P241"/>
  <c r="BI235"/>
  <c r="BH235"/>
  <c r="BF235"/>
  <c r="BE235"/>
  <c r="T235"/>
  <c r="R235"/>
  <c r="P235"/>
  <c r="BI225"/>
  <c r="BH225"/>
  <c r="BF225"/>
  <c r="BE225"/>
  <c r="T225"/>
  <c r="R225"/>
  <c r="P225"/>
  <c r="BI219"/>
  <c r="BH219"/>
  <c r="BF219"/>
  <c r="BE219"/>
  <c r="T219"/>
  <c r="R219"/>
  <c r="P219"/>
  <c r="BI213"/>
  <c r="BH213"/>
  <c r="BF213"/>
  <c r="BE213"/>
  <c r="T213"/>
  <c r="R213"/>
  <c r="P213"/>
  <c r="BI208"/>
  <c r="BH208"/>
  <c r="BF208"/>
  <c r="BE208"/>
  <c r="T208"/>
  <c r="R208"/>
  <c r="P208"/>
  <c r="BI205"/>
  <c r="BH205"/>
  <c r="BF205"/>
  <c r="BE205"/>
  <c r="T205"/>
  <c r="T204"/>
  <c r="R205"/>
  <c r="R204"/>
  <c r="P205"/>
  <c r="P204"/>
  <c r="BI201"/>
  <c r="BH201"/>
  <c r="BF201"/>
  <c r="BE201"/>
  <c r="T201"/>
  <c r="R201"/>
  <c r="P201"/>
  <c r="BI185"/>
  <c r="BH185"/>
  <c r="BF185"/>
  <c r="BE185"/>
  <c r="T185"/>
  <c r="R185"/>
  <c r="P185"/>
  <c r="BI182"/>
  <c r="BH182"/>
  <c r="BF182"/>
  <c r="BE182"/>
  <c r="T182"/>
  <c r="R182"/>
  <c r="P182"/>
  <c r="BI179"/>
  <c r="BH179"/>
  <c r="BF179"/>
  <c r="BE179"/>
  <c r="T179"/>
  <c r="R179"/>
  <c r="P179"/>
  <c r="BI176"/>
  <c r="BH176"/>
  <c r="BF176"/>
  <c r="BE176"/>
  <c r="T176"/>
  <c r="R176"/>
  <c r="P176"/>
  <c r="BI172"/>
  <c r="BH172"/>
  <c r="BF172"/>
  <c r="BE172"/>
  <c r="T172"/>
  <c r="R172"/>
  <c r="P172"/>
  <c r="BI168"/>
  <c r="BH168"/>
  <c r="BF168"/>
  <c r="BE168"/>
  <c r="T168"/>
  <c r="R168"/>
  <c r="P168"/>
  <c r="BI163"/>
  <c r="BH163"/>
  <c r="BF163"/>
  <c r="BE163"/>
  <c r="T163"/>
  <c r="R163"/>
  <c r="P163"/>
  <c r="BI157"/>
  <c r="BH157"/>
  <c r="BF157"/>
  <c r="BE157"/>
  <c r="T157"/>
  <c r="R157"/>
  <c r="P157"/>
  <c r="BI154"/>
  <c r="BH154"/>
  <c r="BF154"/>
  <c r="BE154"/>
  <c r="T154"/>
  <c r="R154"/>
  <c r="P154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F117"/>
  <c r="E115"/>
  <c r="F89"/>
  <c r="E87"/>
  <c r="J24"/>
  <c r="E24"/>
  <c r="J92"/>
  <c r="J23"/>
  <c r="J21"/>
  <c r="E21"/>
  <c r="J119"/>
  <c r="J20"/>
  <c r="J18"/>
  <c r="E18"/>
  <c r="F92"/>
  <c r="J17"/>
  <c r="J15"/>
  <c r="E15"/>
  <c r="F91"/>
  <c r="J14"/>
  <c r="J12"/>
  <c r="J89"/>
  <c r="E7"/>
  <c r="E113"/>
  <c i="8" r="J37"/>
  <c r="J36"/>
  <c i="1" r="AY101"/>
  <c i="8" r="J35"/>
  <c i="1" r="AX101"/>
  <c i="8" r="BI393"/>
  <c r="BH393"/>
  <c r="BF393"/>
  <c r="BE393"/>
  <c r="T393"/>
  <c r="R393"/>
  <c r="P393"/>
  <c r="BI392"/>
  <c r="BH392"/>
  <c r="BF392"/>
  <c r="BE392"/>
  <c r="T392"/>
  <c r="R392"/>
  <c r="P392"/>
  <c r="BI388"/>
  <c r="BH388"/>
  <c r="BF388"/>
  <c r="BE388"/>
  <c r="T388"/>
  <c r="R388"/>
  <c r="P388"/>
  <c r="BI385"/>
  <c r="BH385"/>
  <c r="BF385"/>
  <c r="BE385"/>
  <c r="T385"/>
  <c r="R385"/>
  <c r="P385"/>
  <c r="BI380"/>
  <c r="BH380"/>
  <c r="BF380"/>
  <c r="BE380"/>
  <c r="T380"/>
  <c r="R380"/>
  <c r="P380"/>
  <c r="BI376"/>
  <c r="BH376"/>
  <c r="BF376"/>
  <c r="BE376"/>
  <c r="T376"/>
  <c r="R376"/>
  <c r="P376"/>
  <c r="BI375"/>
  <c r="BH375"/>
  <c r="BF375"/>
  <c r="BE375"/>
  <c r="T375"/>
  <c r="R375"/>
  <c r="P375"/>
  <c r="BI372"/>
  <c r="BH372"/>
  <c r="BF372"/>
  <c r="BE372"/>
  <c r="T372"/>
  <c r="R372"/>
  <c r="P372"/>
  <c r="BI370"/>
  <c r="BH370"/>
  <c r="BF370"/>
  <c r="BE370"/>
  <c r="T370"/>
  <c r="R370"/>
  <c r="P370"/>
  <c r="BI354"/>
  <c r="BH354"/>
  <c r="BF354"/>
  <c r="BE354"/>
  <c r="T354"/>
  <c r="R354"/>
  <c r="P354"/>
  <c r="BI347"/>
  <c r="BH347"/>
  <c r="BF347"/>
  <c r="BE347"/>
  <c r="T347"/>
  <c r="R347"/>
  <c r="P347"/>
  <c r="BI344"/>
  <c r="BH344"/>
  <c r="BF344"/>
  <c r="BE344"/>
  <c r="T344"/>
  <c r="R344"/>
  <c r="P344"/>
  <c r="BI338"/>
  <c r="BH338"/>
  <c r="BF338"/>
  <c r="BE338"/>
  <c r="T338"/>
  <c r="R338"/>
  <c r="P338"/>
  <c r="BI337"/>
  <c r="BH337"/>
  <c r="BF337"/>
  <c r="BE337"/>
  <c r="T337"/>
  <c r="R337"/>
  <c r="P337"/>
  <c r="BI336"/>
  <c r="BH336"/>
  <c r="BF336"/>
  <c r="BE336"/>
  <c r="T336"/>
  <c r="R336"/>
  <c r="P336"/>
  <c r="BI335"/>
  <c r="BH335"/>
  <c r="BF335"/>
  <c r="BE335"/>
  <c r="T335"/>
  <c r="R335"/>
  <c r="P335"/>
  <c r="BI334"/>
  <c r="BH334"/>
  <c r="BF334"/>
  <c r="BE334"/>
  <c r="T334"/>
  <c r="R334"/>
  <c r="P334"/>
  <c r="BI333"/>
  <c r="BH333"/>
  <c r="BF333"/>
  <c r="BE333"/>
  <c r="T333"/>
  <c r="R333"/>
  <c r="P333"/>
  <c r="BI330"/>
  <c r="BH330"/>
  <c r="BF330"/>
  <c r="BE330"/>
  <c r="T330"/>
  <c r="R330"/>
  <c r="P330"/>
  <c r="BI327"/>
  <c r="BH327"/>
  <c r="BF327"/>
  <c r="BE327"/>
  <c r="T327"/>
  <c r="R327"/>
  <c r="P327"/>
  <c r="BI326"/>
  <c r="BH326"/>
  <c r="BF326"/>
  <c r="BE326"/>
  <c r="T326"/>
  <c r="R326"/>
  <c r="P326"/>
  <c r="BI325"/>
  <c r="BH325"/>
  <c r="BF325"/>
  <c r="BE325"/>
  <c r="T325"/>
  <c r="R325"/>
  <c r="P325"/>
  <c r="BI324"/>
  <c r="BH324"/>
  <c r="BF324"/>
  <c r="BE324"/>
  <c r="T324"/>
  <c r="R324"/>
  <c r="P324"/>
  <c r="BI323"/>
  <c r="BH323"/>
  <c r="BF323"/>
  <c r="BE323"/>
  <c r="T323"/>
  <c r="R323"/>
  <c r="P323"/>
  <c r="BI322"/>
  <c r="BH322"/>
  <c r="BF322"/>
  <c r="BE322"/>
  <c r="T322"/>
  <c r="R322"/>
  <c r="P322"/>
  <c r="BI321"/>
  <c r="BH321"/>
  <c r="BF321"/>
  <c r="BE321"/>
  <c r="T321"/>
  <c r="R321"/>
  <c r="P321"/>
  <c r="BI316"/>
  <c r="BH316"/>
  <c r="BF316"/>
  <c r="BE316"/>
  <c r="T316"/>
  <c r="R316"/>
  <c r="P316"/>
  <c r="BI314"/>
  <c r="BH314"/>
  <c r="BF314"/>
  <c r="BE314"/>
  <c r="T314"/>
  <c r="R314"/>
  <c r="P314"/>
  <c r="BI313"/>
  <c r="BH313"/>
  <c r="BF313"/>
  <c r="BE313"/>
  <c r="T313"/>
  <c r="R313"/>
  <c r="P313"/>
  <c r="BI311"/>
  <c r="BH311"/>
  <c r="BF311"/>
  <c r="BE311"/>
  <c r="T311"/>
  <c r="R311"/>
  <c r="P311"/>
  <c r="BI304"/>
  <c r="BH304"/>
  <c r="BF304"/>
  <c r="BE304"/>
  <c r="T304"/>
  <c r="R304"/>
  <c r="P304"/>
  <c r="BI299"/>
  <c r="BH299"/>
  <c r="BF299"/>
  <c r="BE299"/>
  <c r="T299"/>
  <c r="R299"/>
  <c r="P299"/>
  <c r="BI291"/>
  <c r="BH291"/>
  <c r="BF291"/>
  <c r="BE291"/>
  <c r="T291"/>
  <c r="R291"/>
  <c r="P291"/>
  <c r="BI285"/>
  <c r="BH285"/>
  <c r="BF285"/>
  <c r="BE285"/>
  <c r="T285"/>
  <c r="R285"/>
  <c r="P285"/>
  <c r="BI282"/>
  <c r="BH282"/>
  <c r="BF282"/>
  <c r="BE282"/>
  <c r="T282"/>
  <c r="R282"/>
  <c r="P282"/>
  <c r="BI279"/>
  <c r="BH279"/>
  <c r="BF279"/>
  <c r="BE279"/>
  <c r="T279"/>
  <c r="R279"/>
  <c r="P279"/>
  <c r="BI276"/>
  <c r="BH276"/>
  <c r="BF276"/>
  <c r="BE276"/>
  <c r="T276"/>
  <c r="R276"/>
  <c r="P276"/>
  <c r="BI268"/>
  <c r="BH268"/>
  <c r="BF268"/>
  <c r="BE268"/>
  <c r="T268"/>
  <c r="R268"/>
  <c r="P268"/>
  <c r="BI265"/>
  <c r="BH265"/>
  <c r="BF265"/>
  <c r="BE265"/>
  <c r="T265"/>
  <c r="R265"/>
  <c r="P265"/>
  <c r="BI262"/>
  <c r="BH262"/>
  <c r="BF262"/>
  <c r="BE262"/>
  <c r="T262"/>
  <c r="R262"/>
  <c r="P262"/>
  <c r="BI258"/>
  <c r="BH258"/>
  <c r="BF258"/>
  <c r="BE258"/>
  <c r="T258"/>
  <c r="R258"/>
  <c r="P258"/>
  <c r="BI252"/>
  <c r="BH252"/>
  <c r="BF252"/>
  <c r="BE252"/>
  <c r="T252"/>
  <c r="R252"/>
  <c r="P252"/>
  <c r="BI243"/>
  <c r="BH243"/>
  <c r="BF243"/>
  <c r="BE243"/>
  <c r="T243"/>
  <c r="R243"/>
  <c r="P243"/>
  <c r="BI237"/>
  <c r="BH237"/>
  <c r="BF237"/>
  <c r="BE237"/>
  <c r="T237"/>
  <c r="R237"/>
  <c r="P237"/>
  <c r="BI231"/>
  <c r="BH231"/>
  <c r="BF231"/>
  <c r="BE231"/>
  <c r="T231"/>
  <c r="R231"/>
  <c r="P231"/>
  <c r="BI226"/>
  <c r="BH226"/>
  <c r="BF226"/>
  <c r="BE226"/>
  <c r="T226"/>
  <c r="R226"/>
  <c r="P226"/>
  <c r="BI222"/>
  <c r="BH222"/>
  <c r="BF222"/>
  <c r="BE222"/>
  <c r="T222"/>
  <c r="R222"/>
  <c r="P222"/>
  <c r="BI219"/>
  <c r="BH219"/>
  <c r="BF219"/>
  <c r="BE219"/>
  <c r="T219"/>
  <c r="R219"/>
  <c r="P219"/>
  <c r="BI216"/>
  <c r="BH216"/>
  <c r="BF216"/>
  <c r="BE216"/>
  <c r="T216"/>
  <c r="R216"/>
  <c r="P216"/>
  <c r="BI213"/>
  <c r="BH213"/>
  <c r="BF213"/>
  <c r="BE213"/>
  <c r="T213"/>
  <c r="R213"/>
  <c r="P213"/>
  <c r="BI210"/>
  <c r="BH210"/>
  <c r="BF210"/>
  <c r="BE210"/>
  <c r="T210"/>
  <c r="R210"/>
  <c r="P210"/>
  <c r="BI207"/>
  <c r="BH207"/>
  <c r="BF207"/>
  <c r="BE207"/>
  <c r="T207"/>
  <c r="R207"/>
  <c r="P207"/>
  <c r="BI203"/>
  <c r="BH203"/>
  <c r="BF203"/>
  <c r="BE203"/>
  <c r="T203"/>
  <c r="R203"/>
  <c r="P203"/>
  <c r="BI188"/>
  <c r="BH188"/>
  <c r="BF188"/>
  <c r="BE188"/>
  <c r="T188"/>
  <c r="R188"/>
  <c r="P188"/>
  <c r="BI185"/>
  <c r="BH185"/>
  <c r="BF185"/>
  <c r="BE185"/>
  <c r="T185"/>
  <c r="R185"/>
  <c r="P185"/>
  <c r="BI182"/>
  <c r="BH182"/>
  <c r="BF182"/>
  <c r="BE182"/>
  <c r="T182"/>
  <c r="R182"/>
  <c r="P182"/>
  <c r="BI179"/>
  <c r="BH179"/>
  <c r="BF179"/>
  <c r="BE179"/>
  <c r="T179"/>
  <c r="R179"/>
  <c r="P179"/>
  <c r="BI175"/>
  <c r="BH175"/>
  <c r="BF175"/>
  <c r="BE175"/>
  <c r="T175"/>
  <c r="R175"/>
  <c r="P175"/>
  <c r="BI171"/>
  <c r="BH171"/>
  <c r="BF171"/>
  <c r="BE171"/>
  <c r="T171"/>
  <c r="R171"/>
  <c r="P171"/>
  <c r="BI166"/>
  <c r="BH166"/>
  <c r="BF166"/>
  <c r="BE166"/>
  <c r="T166"/>
  <c r="R166"/>
  <c r="P166"/>
  <c r="BI160"/>
  <c r="BH160"/>
  <c r="BF160"/>
  <c r="BE160"/>
  <c r="T160"/>
  <c r="R160"/>
  <c r="P160"/>
  <c r="BI157"/>
  <c r="BH157"/>
  <c r="BF157"/>
  <c r="BE157"/>
  <c r="T157"/>
  <c r="R157"/>
  <c r="P157"/>
  <c r="BI154"/>
  <c r="BH154"/>
  <c r="BF154"/>
  <c r="BE154"/>
  <c r="T154"/>
  <c r="R154"/>
  <c r="P154"/>
  <c r="BI151"/>
  <c r="BH151"/>
  <c r="BF151"/>
  <c r="BE151"/>
  <c r="T151"/>
  <c r="R151"/>
  <c r="P151"/>
  <c r="BI148"/>
  <c r="BH148"/>
  <c r="BF148"/>
  <c r="BE148"/>
  <c r="T148"/>
  <c r="R148"/>
  <c r="P148"/>
  <c r="BI144"/>
  <c r="BH144"/>
  <c r="BF144"/>
  <c r="BE144"/>
  <c r="T144"/>
  <c r="R144"/>
  <c r="P144"/>
  <c r="BI140"/>
  <c r="BH140"/>
  <c r="BF140"/>
  <c r="BE140"/>
  <c r="T140"/>
  <c r="R140"/>
  <c r="P140"/>
  <c r="BI137"/>
  <c r="BH137"/>
  <c r="BF137"/>
  <c r="BE137"/>
  <c r="T137"/>
  <c r="R137"/>
  <c r="P137"/>
  <c r="BI133"/>
  <c r="BH133"/>
  <c r="BF133"/>
  <c r="BE133"/>
  <c r="T133"/>
  <c r="R133"/>
  <c r="P133"/>
  <c r="BI130"/>
  <c r="BH130"/>
  <c r="BF130"/>
  <c r="BE130"/>
  <c r="T130"/>
  <c r="R130"/>
  <c r="P130"/>
  <c r="BI127"/>
  <c r="BH127"/>
  <c r="BF127"/>
  <c r="BE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91"/>
  <c r="J14"/>
  <c r="J12"/>
  <c r="J118"/>
  <c r="E7"/>
  <c r="E85"/>
  <c i="7" r="J37"/>
  <c r="J36"/>
  <c i="1" r="AY100"/>
  <c i="7" r="J35"/>
  <c i="1" r="AX100"/>
  <c i="7" r="BI385"/>
  <c r="BH385"/>
  <c r="BF385"/>
  <c r="BE385"/>
  <c r="T385"/>
  <c r="R385"/>
  <c r="P385"/>
  <c r="BI384"/>
  <c r="BH384"/>
  <c r="BF384"/>
  <c r="BE384"/>
  <c r="T384"/>
  <c r="R384"/>
  <c r="P384"/>
  <c r="BI380"/>
  <c r="BH380"/>
  <c r="BF380"/>
  <c r="BE380"/>
  <c r="T380"/>
  <c r="R380"/>
  <c r="P380"/>
  <c r="BI377"/>
  <c r="BH377"/>
  <c r="BF377"/>
  <c r="BE377"/>
  <c r="T377"/>
  <c r="R377"/>
  <c r="P377"/>
  <c r="BI373"/>
  <c r="BH373"/>
  <c r="BF373"/>
  <c r="BE373"/>
  <c r="T373"/>
  <c r="R373"/>
  <c r="P373"/>
  <c r="BI369"/>
  <c r="BH369"/>
  <c r="BF369"/>
  <c r="BE369"/>
  <c r="T369"/>
  <c r="R369"/>
  <c r="P369"/>
  <c r="BI368"/>
  <c r="BH368"/>
  <c r="BF368"/>
  <c r="BE368"/>
  <c r="T368"/>
  <c r="R368"/>
  <c r="P368"/>
  <c r="BI365"/>
  <c r="BH365"/>
  <c r="BF365"/>
  <c r="BE365"/>
  <c r="T365"/>
  <c r="R365"/>
  <c r="P365"/>
  <c r="BI363"/>
  <c r="BH363"/>
  <c r="BF363"/>
  <c r="BE363"/>
  <c r="T363"/>
  <c r="R363"/>
  <c r="P363"/>
  <c r="BI345"/>
  <c r="BH345"/>
  <c r="BF345"/>
  <c r="BE345"/>
  <c r="T345"/>
  <c r="R345"/>
  <c r="P345"/>
  <c r="BI339"/>
  <c r="BH339"/>
  <c r="BF339"/>
  <c r="BE339"/>
  <c r="T339"/>
  <c r="R339"/>
  <c r="P339"/>
  <c r="BI336"/>
  <c r="BH336"/>
  <c r="BF336"/>
  <c r="BE336"/>
  <c r="T336"/>
  <c r="R336"/>
  <c r="P336"/>
  <c r="BI333"/>
  <c r="BH333"/>
  <c r="BF333"/>
  <c r="BE333"/>
  <c r="T333"/>
  <c r="R333"/>
  <c r="P333"/>
  <c r="BI332"/>
  <c r="BH332"/>
  <c r="BF332"/>
  <c r="BE332"/>
  <c r="T332"/>
  <c r="R332"/>
  <c r="P332"/>
  <c r="BI331"/>
  <c r="BH331"/>
  <c r="BF331"/>
  <c r="BE331"/>
  <c r="T331"/>
  <c r="R331"/>
  <c r="P331"/>
  <c r="BI330"/>
  <c r="BH330"/>
  <c r="BF330"/>
  <c r="BE330"/>
  <c r="T330"/>
  <c r="R330"/>
  <c r="P330"/>
  <c r="BI327"/>
  <c r="BH327"/>
  <c r="BF327"/>
  <c r="BE327"/>
  <c r="T327"/>
  <c r="R327"/>
  <c r="P327"/>
  <c r="BI324"/>
  <c r="BH324"/>
  <c r="BF324"/>
  <c r="BE324"/>
  <c r="T324"/>
  <c r="R324"/>
  <c r="P324"/>
  <c r="BI323"/>
  <c r="BH323"/>
  <c r="BF323"/>
  <c r="BE323"/>
  <c r="T323"/>
  <c r="R323"/>
  <c r="P323"/>
  <c r="BI322"/>
  <c r="BH322"/>
  <c r="BF322"/>
  <c r="BE322"/>
  <c r="T322"/>
  <c r="R322"/>
  <c r="P322"/>
  <c r="BI321"/>
  <c r="BH321"/>
  <c r="BF321"/>
  <c r="BE321"/>
  <c r="T321"/>
  <c r="R321"/>
  <c r="P321"/>
  <c r="BI320"/>
  <c r="BH320"/>
  <c r="BF320"/>
  <c r="BE320"/>
  <c r="T320"/>
  <c r="R320"/>
  <c r="P320"/>
  <c r="BI316"/>
  <c r="BH316"/>
  <c r="BF316"/>
  <c r="BE316"/>
  <c r="T316"/>
  <c r="R316"/>
  <c r="P316"/>
  <c r="BI314"/>
  <c r="BH314"/>
  <c r="BF314"/>
  <c r="BE314"/>
  <c r="T314"/>
  <c r="R314"/>
  <c r="P314"/>
  <c r="BI312"/>
  <c r="BH312"/>
  <c r="BF312"/>
  <c r="BE312"/>
  <c r="T312"/>
  <c r="R312"/>
  <c r="P312"/>
  <c r="BI308"/>
  <c r="BH308"/>
  <c r="BF308"/>
  <c r="BE308"/>
  <c r="T308"/>
  <c r="R308"/>
  <c r="P308"/>
  <c r="BI307"/>
  <c r="BH307"/>
  <c r="BF307"/>
  <c r="BE307"/>
  <c r="T307"/>
  <c r="R307"/>
  <c r="P307"/>
  <c r="BI306"/>
  <c r="BH306"/>
  <c r="BF306"/>
  <c r="BE306"/>
  <c r="T306"/>
  <c r="R306"/>
  <c r="P306"/>
  <c r="BI296"/>
  <c r="BH296"/>
  <c r="BF296"/>
  <c r="BE296"/>
  <c r="T296"/>
  <c r="R296"/>
  <c r="P296"/>
  <c r="BI283"/>
  <c r="BH283"/>
  <c r="BF283"/>
  <c r="BE283"/>
  <c r="T283"/>
  <c r="R283"/>
  <c r="P283"/>
  <c r="BI280"/>
  <c r="BH280"/>
  <c r="BF280"/>
  <c r="BE280"/>
  <c r="T280"/>
  <c r="R280"/>
  <c r="P280"/>
  <c r="BI277"/>
  <c r="BH277"/>
  <c r="BF277"/>
  <c r="BE277"/>
  <c r="T277"/>
  <c r="R277"/>
  <c r="P277"/>
  <c r="BI274"/>
  <c r="BH274"/>
  <c r="BF274"/>
  <c r="BE274"/>
  <c r="T274"/>
  <c r="R274"/>
  <c r="P274"/>
  <c r="BI271"/>
  <c r="BH271"/>
  <c r="BF271"/>
  <c r="BE271"/>
  <c r="T271"/>
  <c r="R271"/>
  <c r="P271"/>
  <c r="BI268"/>
  <c r="BH268"/>
  <c r="BF268"/>
  <c r="BE268"/>
  <c r="T268"/>
  <c r="R268"/>
  <c r="P268"/>
  <c r="BI257"/>
  <c r="BH257"/>
  <c r="BF257"/>
  <c r="BE257"/>
  <c r="T257"/>
  <c r="R257"/>
  <c r="P257"/>
  <c r="BI254"/>
  <c r="BH254"/>
  <c r="BF254"/>
  <c r="BE254"/>
  <c r="T254"/>
  <c r="R254"/>
  <c r="P254"/>
  <c r="BI251"/>
  <c r="BH251"/>
  <c r="BF251"/>
  <c r="BE251"/>
  <c r="T251"/>
  <c r="R251"/>
  <c r="P251"/>
  <c r="BI247"/>
  <c r="BH247"/>
  <c r="BF247"/>
  <c r="BE247"/>
  <c r="T247"/>
  <c r="R247"/>
  <c r="P247"/>
  <c r="BI242"/>
  <c r="BH242"/>
  <c r="BF242"/>
  <c r="BE242"/>
  <c r="T242"/>
  <c r="R242"/>
  <c r="P242"/>
  <c r="BI238"/>
  <c r="BH238"/>
  <c r="BF238"/>
  <c r="BE238"/>
  <c r="T238"/>
  <c r="R238"/>
  <c r="P238"/>
  <c r="BI226"/>
  <c r="BH226"/>
  <c r="BF226"/>
  <c r="BE226"/>
  <c r="T226"/>
  <c r="R226"/>
  <c r="P226"/>
  <c r="BI222"/>
  <c r="BH222"/>
  <c r="BF222"/>
  <c r="BE222"/>
  <c r="T222"/>
  <c r="R222"/>
  <c r="P222"/>
  <c r="BI217"/>
  <c r="BH217"/>
  <c r="BF217"/>
  <c r="BE217"/>
  <c r="T217"/>
  <c r="R217"/>
  <c r="P217"/>
  <c r="BI211"/>
  <c r="BH211"/>
  <c r="BF211"/>
  <c r="BE211"/>
  <c r="T211"/>
  <c r="R211"/>
  <c r="P211"/>
  <c r="BI206"/>
  <c r="BH206"/>
  <c r="BF206"/>
  <c r="BE206"/>
  <c r="T206"/>
  <c r="R206"/>
  <c r="P206"/>
  <c r="BI203"/>
  <c r="BH203"/>
  <c r="BF203"/>
  <c r="BE203"/>
  <c r="T203"/>
  <c r="T202"/>
  <c r="R203"/>
  <c r="R202"/>
  <c r="P203"/>
  <c r="P202"/>
  <c r="BI199"/>
  <c r="BH199"/>
  <c r="BF199"/>
  <c r="BE199"/>
  <c r="T199"/>
  <c r="R199"/>
  <c r="P199"/>
  <c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71"/>
  <c r="BH171"/>
  <c r="BF171"/>
  <c r="BE171"/>
  <c r="T171"/>
  <c r="R171"/>
  <c r="P171"/>
  <c r="BI167"/>
  <c r="BH167"/>
  <c r="BF167"/>
  <c r="BE167"/>
  <c r="T167"/>
  <c r="R167"/>
  <c r="P167"/>
  <c r="BI163"/>
  <c r="BH163"/>
  <c r="BF163"/>
  <c r="BE163"/>
  <c r="T163"/>
  <c r="R163"/>
  <c r="P163"/>
  <c r="BI158"/>
  <c r="BH158"/>
  <c r="BF158"/>
  <c r="BE158"/>
  <c r="T158"/>
  <c r="R158"/>
  <c r="P158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91"/>
  <c r="J14"/>
  <c r="J12"/>
  <c r="J117"/>
  <c r="E7"/>
  <c r="E113"/>
  <c i="6" r="J37"/>
  <c r="J36"/>
  <c i="1" r="AY99"/>
  <c i="6" r="J35"/>
  <c i="1" r="AX99"/>
  <c i="6" r="BI215"/>
  <c r="BH215"/>
  <c r="BF215"/>
  <c r="BE215"/>
  <c r="T215"/>
  <c r="R215"/>
  <c r="P215"/>
  <c r="BI213"/>
  <c r="BH213"/>
  <c r="BF213"/>
  <c r="BE213"/>
  <c r="T213"/>
  <c r="R213"/>
  <c r="P213"/>
  <c r="BI210"/>
  <c r="BH210"/>
  <c r="BF210"/>
  <c r="BE210"/>
  <c r="T210"/>
  <c r="R210"/>
  <c r="P210"/>
  <c r="BI209"/>
  <c r="BH209"/>
  <c r="BF209"/>
  <c r="BE209"/>
  <c r="T209"/>
  <c r="R209"/>
  <c r="P209"/>
  <c r="BI207"/>
  <c r="BH207"/>
  <c r="BF207"/>
  <c r="BE207"/>
  <c r="T207"/>
  <c r="R207"/>
  <c r="P207"/>
  <c r="BI204"/>
  <c r="BH204"/>
  <c r="BF204"/>
  <c r="BE204"/>
  <c r="T204"/>
  <c r="R204"/>
  <c r="P204"/>
  <c r="BI203"/>
  <c r="BH203"/>
  <c r="BF203"/>
  <c r="BE203"/>
  <c r="T203"/>
  <c r="R203"/>
  <c r="P203"/>
  <c r="BI202"/>
  <c r="BH202"/>
  <c r="BF202"/>
  <c r="BE202"/>
  <c r="T202"/>
  <c r="R202"/>
  <c r="P202"/>
  <c r="BI199"/>
  <c r="BH199"/>
  <c r="BF199"/>
  <c r="BE199"/>
  <c r="T199"/>
  <c r="T198"/>
  <c r="R199"/>
  <c r="R198"/>
  <c r="P199"/>
  <c r="P198"/>
  <c r="BI197"/>
  <c r="BH197"/>
  <c r="BF197"/>
  <c r="BE197"/>
  <c r="T197"/>
  <c r="R197"/>
  <c r="P197"/>
  <c r="BI195"/>
  <c r="BH195"/>
  <c r="BF195"/>
  <c r="BE195"/>
  <c r="T195"/>
  <c r="R195"/>
  <c r="P195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9"/>
  <c r="BH189"/>
  <c r="BF189"/>
  <c r="BE189"/>
  <c r="T189"/>
  <c r="R189"/>
  <c r="P189"/>
  <c r="BI188"/>
  <c r="BH188"/>
  <c r="BF188"/>
  <c r="BE188"/>
  <c r="T188"/>
  <c r="R188"/>
  <c r="P188"/>
  <c r="BI187"/>
  <c r="BH187"/>
  <c r="BF187"/>
  <c r="BE187"/>
  <c r="T187"/>
  <c r="R187"/>
  <c r="P187"/>
  <c r="BI184"/>
  <c r="BH184"/>
  <c r="BF184"/>
  <c r="BE184"/>
  <c r="T184"/>
  <c r="R184"/>
  <c r="P184"/>
  <c r="BI183"/>
  <c r="BH183"/>
  <c r="BF183"/>
  <c r="BE183"/>
  <c r="T183"/>
  <c r="R183"/>
  <c r="P183"/>
  <c r="BI180"/>
  <c r="BH180"/>
  <c r="BF180"/>
  <c r="BE180"/>
  <c r="T180"/>
  <c r="R180"/>
  <c r="P180"/>
  <c r="BI176"/>
  <c r="BH176"/>
  <c r="BF176"/>
  <c r="BE176"/>
  <c r="T176"/>
  <c r="R176"/>
  <c r="P176"/>
  <c r="BI173"/>
  <c r="BH173"/>
  <c r="BF173"/>
  <c r="BE173"/>
  <c r="T173"/>
  <c r="R173"/>
  <c r="P173"/>
  <c r="BI169"/>
  <c r="BH169"/>
  <c r="BF169"/>
  <c r="BE169"/>
  <c r="T169"/>
  <c r="R169"/>
  <c r="P169"/>
  <c r="BI166"/>
  <c r="BH166"/>
  <c r="BF166"/>
  <c r="BE166"/>
  <c r="T166"/>
  <c r="R166"/>
  <c r="P166"/>
  <c r="BI163"/>
  <c r="BH163"/>
  <c r="BF163"/>
  <c r="BE163"/>
  <c r="T163"/>
  <c r="R163"/>
  <c r="P163"/>
  <c r="BI155"/>
  <c r="BH155"/>
  <c r="BF155"/>
  <c r="BE155"/>
  <c r="T155"/>
  <c r="R155"/>
  <c r="P155"/>
  <c r="BI152"/>
  <c r="BH152"/>
  <c r="BF152"/>
  <c r="BE152"/>
  <c r="T152"/>
  <c r="R152"/>
  <c r="P152"/>
  <c r="BI149"/>
  <c r="BH149"/>
  <c r="BF149"/>
  <c r="BE149"/>
  <c r="T149"/>
  <c r="R149"/>
  <c r="P149"/>
  <c r="BI148"/>
  <c r="BH148"/>
  <c r="BF148"/>
  <c r="BE148"/>
  <c r="T148"/>
  <c r="R148"/>
  <c r="P148"/>
  <c r="BI145"/>
  <c r="BH145"/>
  <c r="BF145"/>
  <c r="BE145"/>
  <c r="T145"/>
  <c r="R145"/>
  <c r="P145"/>
  <c r="BI142"/>
  <c r="BH142"/>
  <c r="BF142"/>
  <c r="BE142"/>
  <c r="T142"/>
  <c r="R142"/>
  <c r="P142"/>
  <c r="BI139"/>
  <c r="BH139"/>
  <c r="BF139"/>
  <c r="BE139"/>
  <c r="T139"/>
  <c r="R139"/>
  <c r="P139"/>
  <c r="BI136"/>
  <c r="BH136"/>
  <c r="BF136"/>
  <c r="BE136"/>
  <c r="T136"/>
  <c r="R136"/>
  <c r="P136"/>
  <c r="BI133"/>
  <c r="BH133"/>
  <c r="BF133"/>
  <c r="BE133"/>
  <c r="T133"/>
  <c r="R133"/>
  <c r="P133"/>
  <c r="BI130"/>
  <c r="BH130"/>
  <c r="BF130"/>
  <c r="BE130"/>
  <c r="T130"/>
  <c r="R130"/>
  <c r="P130"/>
  <c r="BI129"/>
  <c r="BH129"/>
  <c r="BF129"/>
  <c r="BE129"/>
  <c r="T129"/>
  <c r="R129"/>
  <c r="P129"/>
  <c r="BI128"/>
  <c r="BH128"/>
  <c r="BF128"/>
  <c r="BE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115"/>
  <c i="5" r="J37"/>
  <c r="J36"/>
  <c i="1" r="AY98"/>
  <c i="5" r="J35"/>
  <c i="1" r="AX98"/>
  <c i="5" r="BI250"/>
  <c r="BH250"/>
  <c r="BF250"/>
  <c r="BE250"/>
  <c r="T250"/>
  <c r="R250"/>
  <c r="P250"/>
  <c r="BI248"/>
  <c r="BH248"/>
  <c r="BF248"/>
  <c r="BE248"/>
  <c r="T248"/>
  <c r="R248"/>
  <c r="P248"/>
  <c r="BI245"/>
  <c r="BH245"/>
  <c r="BF245"/>
  <c r="BE245"/>
  <c r="T245"/>
  <c r="R245"/>
  <c r="P245"/>
  <c r="BI244"/>
  <c r="BH244"/>
  <c r="BF244"/>
  <c r="BE244"/>
  <c r="T244"/>
  <c r="R244"/>
  <c r="P244"/>
  <c r="BI242"/>
  <c r="BH242"/>
  <c r="BF242"/>
  <c r="BE242"/>
  <c r="T242"/>
  <c r="R242"/>
  <c r="P242"/>
  <c r="BI239"/>
  <c r="BH239"/>
  <c r="BF239"/>
  <c r="BE239"/>
  <c r="T239"/>
  <c r="R239"/>
  <c r="P239"/>
  <c r="BI238"/>
  <c r="BH238"/>
  <c r="BF238"/>
  <c r="BE238"/>
  <c r="T238"/>
  <c r="R238"/>
  <c r="P238"/>
  <c r="BI237"/>
  <c r="BH237"/>
  <c r="BF237"/>
  <c r="BE237"/>
  <c r="T237"/>
  <c r="R237"/>
  <c r="P237"/>
  <c r="BI234"/>
  <c r="BH234"/>
  <c r="BF234"/>
  <c r="BE234"/>
  <c r="T234"/>
  <c r="T233"/>
  <c r="R234"/>
  <c r="R233"/>
  <c r="P234"/>
  <c r="P233"/>
  <c r="BI232"/>
  <c r="BH232"/>
  <c r="BF232"/>
  <c r="BE232"/>
  <c r="T232"/>
  <c r="R232"/>
  <c r="P232"/>
  <c r="BI230"/>
  <c r="BH230"/>
  <c r="BF230"/>
  <c r="BE230"/>
  <c r="T230"/>
  <c r="R230"/>
  <c r="P230"/>
  <c r="BI228"/>
  <c r="BH228"/>
  <c r="BF228"/>
  <c r="BE228"/>
  <c r="T228"/>
  <c r="R228"/>
  <c r="P228"/>
  <c r="BI227"/>
  <c r="BH227"/>
  <c r="BF227"/>
  <c r="BE227"/>
  <c r="T227"/>
  <c r="R227"/>
  <c r="P227"/>
  <c r="BI226"/>
  <c r="BH226"/>
  <c r="BF226"/>
  <c r="BE226"/>
  <c r="T226"/>
  <c r="R226"/>
  <c r="P226"/>
  <c r="BI225"/>
  <c r="BH225"/>
  <c r="BF225"/>
  <c r="BE225"/>
  <c r="T225"/>
  <c r="R225"/>
  <c r="P225"/>
  <c r="BI224"/>
  <c r="BH224"/>
  <c r="BF224"/>
  <c r="BE224"/>
  <c r="T224"/>
  <c r="R224"/>
  <c r="P224"/>
  <c r="BI223"/>
  <c r="BH223"/>
  <c r="BF223"/>
  <c r="BE223"/>
  <c r="T223"/>
  <c r="R223"/>
  <c r="P223"/>
  <c r="BI222"/>
  <c r="BH222"/>
  <c r="BF222"/>
  <c r="BE222"/>
  <c r="T222"/>
  <c r="R222"/>
  <c r="P222"/>
  <c r="BI221"/>
  <c r="BH221"/>
  <c r="BF221"/>
  <c r="BE221"/>
  <c r="T221"/>
  <c r="R221"/>
  <c r="P221"/>
  <c r="BI220"/>
  <c r="BH220"/>
  <c r="BF220"/>
  <c r="BE220"/>
  <c r="T220"/>
  <c r="R220"/>
  <c r="P220"/>
  <c r="BI219"/>
  <c r="BH219"/>
  <c r="BF219"/>
  <c r="BE219"/>
  <c r="T219"/>
  <c r="R219"/>
  <c r="P219"/>
  <c r="BI218"/>
  <c r="BH218"/>
  <c r="BF218"/>
  <c r="BE218"/>
  <c r="T218"/>
  <c r="R218"/>
  <c r="P218"/>
  <c r="BI216"/>
  <c r="BH216"/>
  <c r="BF216"/>
  <c r="BE216"/>
  <c r="T216"/>
  <c r="R216"/>
  <c r="P216"/>
  <c r="BI214"/>
  <c r="BH214"/>
  <c r="BF214"/>
  <c r="BE214"/>
  <c r="T214"/>
  <c r="R214"/>
  <c r="P214"/>
  <c r="BI213"/>
  <c r="BH213"/>
  <c r="BF213"/>
  <c r="BE213"/>
  <c r="T213"/>
  <c r="R213"/>
  <c r="P213"/>
  <c r="BI211"/>
  <c r="BH211"/>
  <c r="BF211"/>
  <c r="BE211"/>
  <c r="T211"/>
  <c r="R211"/>
  <c r="P211"/>
  <c r="BI210"/>
  <c r="BH210"/>
  <c r="BF210"/>
  <c r="BE210"/>
  <c r="T210"/>
  <c r="R210"/>
  <c r="P210"/>
  <c r="BI209"/>
  <c r="BH209"/>
  <c r="BF209"/>
  <c r="BE209"/>
  <c r="T209"/>
  <c r="R209"/>
  <c r="P209"/>
  <c r="BI206"/>
  <c r="BH206"/>
  <c r="BF206"/>
  <c r="BE206"/>
  <c r="T206"/>
  <c r="R206"/>
  <c r="P206"/>
  <c r="BI204"/>
  <c r="BH204"/>
  <c r="BF204"/>
  <c r="BE204"/>
  <c r="T204"/>
  <c r="R204"/>
  <c r="P204"/>
  <c r="BI199"/>
  <c r="BH199"/>
  <c r="BF199"/>
  <c r="BE199"/>
  <c r="T199"/>
  <c r="R199"/>
  <c r="P199"/>
  <c r="BI195"/>
  <c r="BH195"/>
  <c r="BF195"/>
  <c r="BE195"/>
  <c r="T195"/>
  <c r="R195"/>
  <c r="P195"/>
  <c r="BI192"/>
  <c r="BH192"/>
  <c r="BF192"/>
  <c r="BE192"/>
  <c r="T192"/>
  <c r="R192"/>
  <c r="P192"/>
  <c r="BI188"/>
  <c r="BH188"/>
  <c r="BF188"/>
  <c r="BE188"/>
  <c r="T188"/>
  <c r="R188"/>
  <c r="P188"/>
  <c r="BI185"/>
  <c r="BH185"/>
  <c r="BF185"/>
  <c r="BE185"/>
  <c r="T185"/>
  <c r="R185"/>
  <c r="P185"/>
  <c r="BI182"/>
  <c r="BH182"/>
  <c r="BF182"/>
  <c r="BE182"/>
  <c r="T182"/>
  <c r="R182"/>
  <c r="P182"/>
  <c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4"/>
  <c r="BH164"/>
  <c r="BF164"/>
  <c r="BE164"/>
  <c r="T164"/>
  <c r="R164"/>
  <c r="P164"/>
  <c r="BI161"/>
  <c r="BH161"/>
  <c r="BF161"/>
  <c r="BE161"/>
  <c r="T161"/>
  <c r="R161"/>
  <c r="P161"/>
  <c r="BI160"/>
  <c r="BH160"/>
  <c r="BF160"/>
  <c r="BE160"/>
  <c r="T160"/>
  <c r="R160"/>
  <c r="P160"/>
  <c r="BI159"/>
  <c r="BH159"/>
  <c r="BF159"/>
  <c r="BE159"/>
  <c r="T159"/>
  <c r="R159"/>
  <c r="P159"/>
  <c r="BI158"/>
  <c r="BH158"/>
  <c r="BF158"/>
  <c r="BE158"/>
  <c r="T158"/>
  <c r="R158"/>
  <c r="P158"/>
  <c r="BI155"/>
  <c r="BH155"/>
  <c r="BF155"/>
  <c r="BE155"/>
  <c r="T155"/>
  <c r="R155"/>
  <c r="P155"/>
  <c r="BI152"/>
  <c r="BH152"/>
  <c r="BF152"/>
  <c r="BE152"/>
  <c r="T152"/>
  <c r="R152"/>
  <c r="P152"/>
  <c r="BI149"/>
  <c r="BH149"/>
  <c r="BF149"/>
  <c r="BE149"/>
  <c r="T149"/>
  <c r="R149"/>
  <c r="P149"/>
  <c r="BI146"/>
  <c r="BH146"/>
  <c r="BF146"/>
  <c r="BE146"/>
  <c r="T146"/>
  <c r="R146"/>
  <c r="P146"/>
  <c r="BI140"/>
  <c r="BH140"/>
  <c r="BF140"/>
  <c r="BE140"/>
  <c r="T140"/>
  <c r="R140"/>
  <c r="P140"/>
  <c r="BI136"/>
  <c r="BH136"/>
  <c r="BF136"/>
  <c r="BE136"/>
  <c r="T136"/>
  <c r="R136"/>
  <c r="P136"/>
  <c r="BI135"/>
  <c r="BH135"/>
  <c r="BF135"/>
  <c r="BE135"/>
  <c r="T135"/>
  <c r="R135"/>
  <c r="P135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85"/>
  <c i="4" r="J37"/>
  <c r="J36"/>
  <c i="1" r="AY97"/>
  <c i="4" r="J35"/>
  <c i="1" r="AX97"/>
  <c i="4" r="BI211"/>
  <c r="BH211"/>
  <c r="BF211"/>
  <c r="BE211"/>
  <c r="T211"/>
  <c r="R211"/>
  <c r="P211"/>
  <c r="BI209"/>
  <c r="BH209"/>
  <c r="BF209"/>
  <c r="BE209"/>
  <c r="T209"/>
  <c r="R209"/>
  <c r="P209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201"/>
  <c r="BH201"/>
  <c r="BF201"/>
  <c r="BE201"/>
  <c r="T201"/>
  <c r="R201"/>
  <c r="P201"/>
  <c r="BI199"/>
  <c r="BH199"/>
  <c r="BF199"/>
  <c r="BE199"/>
  <c r="T199"/>
  <c r="T198"/>
  <c r="R199"/>
  <c r="R198"/>
  <c r="P199"/>
  <c r="P198"/>
  <c r="BI196"/>
  <c r="BH196"/>
  <c r="BF196"/>
  <c r="BE196"/>
  <c r="T196"/>
  <c r="R196"/>
  <c r="P196"/>
  <c r="BI195"/>
  <c r="BH195"/>
  <c r="BF195"/>
  <c r="BE195"/>
  <c r="T195"/>
  <c r="R195"/>
  <c r="P195"/>
  <c r="BI193"/>
  <c r="BH193"/>
  <c r="BF193"/>
  <c r="BE193"/>
  <c r="T193"/>
  <c r="R193"/>
  <c r="P193"/>
  <c r="BI190"/>
  <c r="BH190"/>
  <c r="BF190"/>
  <c r="BE190"/>
  <c r="T190"/>
  <c r="R190"/>
  <c r="P190"/>
  <c r="BI189"/>
  <c r="BH189"/>
  <c r="BF189"/>
  <c r="BE189"/>
  <c r="T189"/>
  <c r="R189"/>
  <c r="P189"/>
  <c r="BI188"/>
  <c r="BH188"/>
  <c r="BF188"/>
  <c r="BE188"/>
  <c r="T188"/>
  <c r="R188"/>
  <c r="P188"/>
  <c r="BI186"/>
  <c r="BH186"/>
  <c r="BF186"/>
  <c r="BE186"/>
  <c r="T186"/>
  <c r="R186"/>
  <c r="P186"/>
  <c r="BI184"/>
  <c r="BH184"/>
  <c r="BF184"/>
  <c r="BE184"/>
  <c r="T184"/>
  <c r="R184"/>
  <c r="P184"/>
  <c r="BI183"/>
  <c r="BH183"/>
  <c r="BF183"/>
  <c r="BE183"/>
  <c r="T183"/>
  <c r="R183"/>
  <c r="P183"/>
  <c r="BI182"/>
  <c r="BH182"/>
  <c r="BF182"/>
  <c r="BE182"/>
  <c r="T182"/>
  <c r="R182"/>
  <c r="P182"/>
  <c r="BI181"/>
  <c r="BH181"/>
  <c r="BF181"/>
  <c r="BE181"/>
  <c r="T181"/>
  <c r="R181"/>
  <c r="P181"/>
  <c r="BI180"/>
  <c r="BH180"/>
  <c r="BF180"/>
  <c r="BE180"/>
  <c r="T180"/>
  <c r="R180"/>
  <c r="P180"/>
  <c r="BI178"/>
  <c r="BH178"/>
  <c r="BF178"/>
  <c r="BE178"/>
  <c r="T178"/>
  <c r="R178"/>
  <c r="P178"/>
  <c r="BI174"/>
  <c r="BH174"/>
  <c r="BF174"/>
  <c r="BE174"/>
  <c r="T174"/>
  <c r="R174"/>
  <c r="P174"/>
  <c r="BI169"/>
  <c r="BH169"/>
  <c r="BF169"/>
  <c r="BE169"/>
  <c r="T169"/>
  <c r="R169"/>
  <c r="P169"/>
  <c r="BI165"/>
  <c r="BH165"/>
  <c r="BF165"/>
  <c r="BE165"/>
  <c r="T165"/>
  <c r="T164"/>
  <c r="R165"/>
  <c r="R164"/>
  <c r="P165"/>
  <c r="P164"/>
  <c r="BI161"/>
  <c r="BH161"/>
  <c r="BF161"/>
  <c r="BE161"/>
  <c r="T161"/>
  <c r="R161"/>
  <c r="P161"/>
  <c r="BI158"/>
  <c r="BH158"/>
  <c r="BF158"/>
  <c r="BE158"/>
  <c r="T158"/>
  <c r="R158"/>
  <c r="P158"/>
  <c r="BI155"/>
  <c r="BH155"/>
  <c r="BF155"/>
  <c r="BE155"/>
  <c r="T155"/>
  <c r="R155"/>
  <c r="P155"/>
  <c r="BI152"/>
  <c r="BH152"/>
  <c r="BF152"/>
  <c r="BE152"/>
  <c r="T152"/>
  <c r="R152"/>
  <c r="P152"/>
  <c r="BI151"/>
  <c r="BH151"/>
  <c r="BF151"/>
  <c r="BE151"/>
  <c r="T151"/>
  <c r="R151"/>
  <c r="P151"/>
  <c r="BI148"/>
  <c r="BH148"/>
  <c r="BF148"/>
  <c r="BE148"/>
  <c r="T148"/>
  <c r="R148"/>
  <c r="P148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31"/>
  <c r="BH131"/>
  <c r="BF131"/>
  <c r="BE131"/>
  <c r="T131"/>
  <c r="R131"/>
  <c r="P131"/>
  <c r="BI130"/>
  <c r="BH130"/>
  <c r="BF130"/>
  <c r="BE130"/>
  <c r="T130"/>
  <c r="R130"/>
  <c r="P130"/>
  <c r="F121"/>
  <c r="E119"/>
  <c r="F89"/>
  <c r="E87"/>
  <c r="J24"/>
  <c r="E24"/>
  <c r="J92"/>
  <c r="J23"/>
  <c r="J21"/>
  <c r="E21"/>
  <c r="J91"/>
  <c r="J20"/>
  <c r="J18"/>
  <c r="E18"/>
  <c r="F124"/>
  <c r="J17"/>
  <c r="J15"/>
  <c r="E15"/>
  <c r="F123"/>
  <c r="J14"/>
  <c r="J12"/>
  <c r="J89"/>
  <c r="E7"/>
  <c r="E85"/>
  <c i="3" r="J37"/>
  <c r="J36"/>
  <c i="1" r="AY96"/>
  <c i="3" r="J35"/>
  <c i="1" r="AX96"/>
  <c i="3" r="BI490"/>
  <c r="BH490"/>
  <c r="BF490"/>
  <c r="BE490"/>
  <c r="T490"/>
  <c r="R490"/>
  <c r="P490"/>
  <c r="BI488"/>
  <c r="BH488"/>
  <c r="BF488"/>
  <c r="BE488"/>
  <c r="T488"/>
  <c r="R488"/>
  <c r="P488"/>
  <c r="BI486"/>
  <c r="BH486"/>
  <c r="BF486"/>
  <c r="BE486"/>
  <c r="T486"/>
  <c r="R486"/>
  <c r="P486"/>
  <c r="BI483"/>
  <c r="BH483"/>
  <c r="BF483"/>
  <c r="BE483"/>
  <c r="T483"/>
  <c r="R483"/>
  <c r="P483"/>
  <c r="BI480"/>
  <c r="BH480"/>
  <c r="BF480"/>
  <c r="BE480"/>
  <c r="T480"/>
  <c r="R480"/>
  <c r="P480"/>
  <c r="BI479"/>
  <c r="BH479"/>
  <c r="BF479"/>
  <c r="BE479"/>
  <c r="T479"/>
  <c r="R479"/>
  <c r="P479"/>
  <c r="BI474"/>
  <c r="BH474"/>
  <c r="BF474"/>
  <c r="BE474"/>
  <c r="T474"/>
  <c r="T473"/>
  <c r="R474"/>
  <c r="R473"/>
  <c r="P474"/>
  <c r="P473"/>
  <c r="BI471"/>
  <c r="BH471"/>
  <c r="BF471"/>
  <c r="BE471"/>
  <c r="T471"/>
  <c r="R471"/>
  <c r="P471"/>
  <c r="BI470"/>
  <c r="BH470"/>
  <c r="BF470"/>
  <c r="BE470"/>
  <c r="T470"/>
  <c r="R470"/>
  <c r="P470"/>
  <c r="BI468"/>
  <c r="BH468"/>
  <c r="BF468"/>
  <c r="BE468"/>
  <c r="T468"/>
  <c r="R468"/>
  <c r="P468"/>
  <c r="BI467"/>
  <c r="BH467"/>
  <c r="BF467"/>
  <c r="BE467"/>
  <c r="T467"/>
  <c r="R467"/>
  <c r="P467"/>
  <c r="BI466"/>
  <c r="BH466"/>
  <c r="BF466"/>
  <c r="BE466"/>
  <c r="T466"/>
  <c r="R466"/>
  <c r="P466"/>
  <c r="BI465"/>
  <c r="BH465"/>
  <c r="BF465"/>
  <c r="BE465"/>
  <c r="T465"/>
  <c r="R465"/>
  <c r="P465"/>
  <c r="BI462"/>
  <c r="BH462"/>
  <c r="BF462"/>
  <c r="BE462"/>
  <c r="T462"/>
  <c r="R462"/>
  <c r="P462"/>
  <c r="BI461"/>
  <c r="BH461"/>
  <c r="BF461"/>
  <c r="BE461"/>
  <c r="T461"/>
  <c r="R461"/>
  <c r="P461"/>
  <c r="BI460"/>
  <c r="BH460"/>
  <c r="BF460"/>
  <c r="BE460"/>
  <c r="T460"/>
  <c r="R460"/>
  <c r="P460"/>
  <c r="BI458"/>
  <c r="BH458"/>
  <c r="BF458"/>
  <c r="BE458"/>
  <c r="T458"/>
  <c r="R458"/>
  <c r="P458"/>
  <c r="BI457"/>
  <c r="BH457"/>
  <c r="BF457"/>
  <c r="BE457"/>
  <c r="T457"/>
  <c r="R457"/>
  <c r="P457"/>
  <c r="BI456"/>
  <c r="BH456"/>
  <c r="BF456"/>
  <c r="BE456"/>
  <c r="T456"/>
  <c r="R456"/>
  <c r="P456"/>
  <c r="BI454"/>
  <c r="BH454"/>
  <c r="BF454"/>
  <c r="BE454"/>
  <c r="T454"/>
  <c r="R454"/>
  <c r="P454"/>
  <c r="BI452"/>
  <c r="BH452"/>
  <c r="BF452"/>
  <c r="BE452"/>
  <c r="T452"/>
  <c r="R452"/>
  <c r="P452"/>
  <c r="BI451"/>
  <c r="BH451"/>
  <c r="BF451"/>
  <c r="BE451"/>
  <c r="T451"/>
  <c r="R451"/>
  <c r="P451"/>
  <c r="BI450"/>
  <c r="BH450"/>
  <c r="BF450"/>
  <c r="BE450"/>
  <c r="T450"/>
  <c r="R450"/>
  <c r="P450"/>
  <c r="BI449"/>
  <c r="BH449"/>
  <c r="BF449"/>
  <c r="BE449"/>
  <c r="T449"/>
  <c r="R449"/>
  <c r="P449"/>
  <c r="BI448"/>
  <c r="BH448"/>
  <c r="BF448"/>
  <c r="BE448"/>
  <c r="T448"/>
  <c r="R448"/>
  <c r="P448"/>
  <c r="BI447"/>
  <c r="BH447"/>
  <c r="BF447"/>
  <c r="BE447"/>
  <c r="T447"/>
  <c r="R447"/>
  <c r="P447"/>
  <c r="BI446"/>
  <c r="BH446"/>
  <c r="BF446"/>
  <c r="BE446"/>
  <c r="T446"/>
  <c r="R446"/>
  <c r="P446"/>
  <c r="BI445"/>
  <c r="BH445"/>
  <c r="BF445"/>
  <c r="BE445"/>
  <c r="T445"/>
  <c r="R445"/>
  <c r="P445"/>
  <c r="BI444"/>
  <c r="BH444"/>
  <c r="BF444"/>
  <c r="BE444"/>
  <c r="T444"/>
  <c r="R444"/>
  <c r="P444"/>
  <c r="BI443"/>
  <c r="BH443"/>
  <c r="BF443"/>
  <c r="BE443"/>
  <c r="T443"/>
  <c r="R443"/>
  <c r="P443"/>
  <c r="BI442"/>
  <c r="BH442"/>
  <c r="BF442"/>
  <c r="BE442"/>
  <c r="T442"/>
  <c r="R442"/>
  <c r="P442"/>
  <c r="BI440"/>
  <c r="BH440"/>
  <c r="BF440"/>
  <c r="BE440"/>
  <c r="T440"/>
  <c r="R440"/>
  <c r="P440"/>
  <c r="BI438"/>
  <c r="BH438"/>
  <c r="BF438"/>
  <c r="BE438"/>
  <c r="T438"/>
  <c r="R438"/>
  <c r="P438"/>
  <c r="BI437"/>
  <c r="BH437"/>
  <c r="BF437"/>
  <c r="BE437"/>
  <c r="T437"/>
  <c r="R437"/>
  <c r="P437"/>
  <c r="BI435"/>
  <c r="BH435"/>
  <c r="BF435"/>
  <c r="BE435"/>
  <c r="T435"/>
  <c r="R435"/>
  <c r="P435"/>
  <c r="BI433"/>
  <c r="BH433"/>
  <c r="BF433"/>
  <c r="BE433"/>
  <c r="T433"/>
  <c r="R433"/>
  <c r="P433"/>
  <c r="BI431"/>
  <c r="BH431"/>
  <c r="BF431"/>
  <c r="BE431"/>
  <c r="T431"/>
  <c r="R431"/>
  <c r="P431"/>
  <c r="BI430"/>
  <c r="BH430"/>
  <c r="BF430"/>
  <c r="BE430"/>
  <c r="T430"/>
  <c r="R430"/>
  <c r="P430"/>
  <c r="BI429"/>
  <c r="BH429"/>
  <c r="BF429"/>
  <c r="BE429"/>
  <c r="T429"/>
  <c r="R429"/>
  <c r="P429"/>
  <c r="BI427"/>
  <c r="BH427"/>
  <c r="BF427"/>
  <c r="BE427"/>
  <c r="T427"/>
  <c r="R427"/>
  <c r="P427"/>
  <c r="BI426"/>
  <c r="BH426"/>
  <c r="BF426"/>
  <c r="BE426"/>
  <c r="T426"/>
  <c r="R426"/>
  <c r="P426"/>
  <c r="BI425"/>
  <c r="BH425"/>
  <c r="BF425"/>
  <c r="BE425"/>
  <c r="T425"/>
  <c r="R425"/>
  <c r="P425"/>
  <c r="BI423"/>
  <c r="BH423"/>
  <c r="BF423"/>
  <c r="BE423"/>
  <c r="T423"/>
  <c r="R423"/>
  <c r="P423"/>
  <c r="BI421"/>
  <c r="BH421"/>
  <c r="BF421"/>
  <c r="BE421"/>
  <c r="T421"/>
  <c r="R421"/>
  <c r="P421"/>
  <c r="BI419"/>
  <c r="BH419"/>
  <c r="BF419"/>
  <c r="BE419"/>
  <c r="T419"/>
  <c r="R419"/>
  <c r="P419"/>
  <c r="BI418"/>
  <c r="BH418"/>
  <c r="BF418"/>
  <c r="BE418"/>
  <c r="T418"/>
  <c r="R418"/>
  <c r="P418"/>
  <c r="BI416"/>
  <c r="BH416"/>
  <c r="BF416"/>
  <c r="BE416"/>
  <c r="T416"/>
  <c r="R416"/>
  <c r="P416"/>
  <c r="BI414"/>
  <c r="BH414"/>
  <c r="BF414"/>
  <c r="BE414"/>
  <c r="T414"/>
  <c r="R414"/>
  <c r="P414"/>
  <c r="BI413"/>
  <c r="BH413"/>
  <c r="BF413"/>
  <c r="BE413"/>
  <c r="T413"/>
  <c r="R413"/>
  <c r="P413"/>
  <c r="BI411"/>
  <c r="BH411"/>
  <c r="BF411"/>
  <c r="BE411"/>
  <c r="T411"/>
  <c r="R411"/>
  <c r="P411"/>
  <c r="BI409"/>
  <c r="BH409"/>
  <c r="BF409"/>
  <c r="BE409"/>
  <c r="T409"/>
  <c r="R409"/>
  <c r="P409"/>
  <c r="BI407"/>
  <c r="BH407"/>
  <c r="BF407"/>
  <c r="BE407"/>
  <c r="T407"/>
  <c r="R407"/>
  <c r="P407"/>
  <c r="BI405"/>
  <c r="BH405"/>
  <c r="BF405"/>
  <c r="BE405"/>
  <c r="T405"/>
  <c r="R405"/>
  <c r="P405"/>
  <c r="BI403"/>
  <c r="BH403"/>
  <c r="BF403"/>
  <c r="BE403"/>
  <c r="T403"/>
  <c r="R403"/>
  <c r="P403"/>
  <c r="BI401"/>
  <c r="BH401"/>
  <c r="BF401"/>
  <c r="BE401"/>
  <c r="T401"/>
  <c r="R401"/>
  <c r="P401"/>
  <c r="BI399"/>
  <c r="BH399"/>
  <c r="BF399"/>
  <c r="BE399"/>
  <c r="T399"/>
  <c r="R399"/>
  <c r="P399"/>
  <c r="BI397"/>
  <c r="BH397"/>
  <c r="BF397"/>
  <c r="BE397"/>
  <c r="T397"/>
  <c r="R397"/>
  <c r="P397"/>
  <c r="BI395"/>
  <c r="BH395"/>
  <c r="BF395"/>
  <c r="BE395"/>
  <c r="T395"/>
  <c r="R395"/>
  <c r="P395"/>
  <c r="BI393"/>
  <c r="BH393"/>
  <c r="BF393"/>
  <c r="BE393"/>
  <c r="T393"/>
  <c r="R393"/>
  <c r="P393"/>
  <c r="BI391"/>
  <c r="BH391"/>
  <c r="BF391"/>
  <c r="BE391"/>
  <c r="T391"/>
  <c r="R391"/>
  <c r="P391"/>
  <c r="BI389"/>
  <c r="BH389"/>
  <c r="BF389"/>
  <c r="BE389"/>
  <c r="T389"/>
  <c r="R389"/>
  <c r="P389"/>
  <c r="BI387"/>
  <c r="BH387"/>
  <c r="BF387"/>
  <c r="BE387"/>
  <c r="T387"/>
  <c r="R387"/>
  <c r="P387"/>
  <c r="BI385"/>
  <c r="BH385"/>
  <c r="BF385"/>
  <c r="BE385"/>
  <c r="T385"/>
  <c r="R385"/>
  <c r="P385"/>
  <c r="BI383"/>
  <c r="BH383"/>
  <c r="BF383"/>
  <c r="BE383"/>
  <c r="T383"/>
  <c r="R383"/>
  <c r="P383"/>
  <c r="BI381"/>
  <c r="BH381"/>
  <c r="BF381"/>
  <c r="BE381"/>
  <c r="T381"/>
  <c r="R381"/>
  <c r="P381"/>
  <c r="BI379"/>
  <c r="BH379"/>
  <c r="BF379"/>
  <c r="BE379"/>
  <c r="T379"/>
  <c r="R379"/>
  <c r="P379"/>
  <c r="BI377"/>
  <c r="BH377"/>
  <c r="BF377"/>
  <c r="BE377"/>
  <c r="T377"/>
  <c r="R377"/>
  <c r="P377"/>
  <c r="BI375"/>
  <c r="BH375"/>
  <c r="BF375"/>
  <c r="BE375"/>
  <c r="T375"/>
  <c r="R375"/>
  <c r="P375"/>
  <c r="BI373"/>
  <c r="BH373"/>
  <c r="BF373"/>
  <c r="BE373"/>
  <c r="T373"/>
  <c r="R373"/>
  <c r="P373"/>
  <c r="BI371"/>
  <c r="BH371"/>
  <c r="BF371"/>
  <c r="BE371"/>
  <c r="T371"/>
  <c r="R371"/>
  <c r="P371"/>
  <c r="BI369"/>
  <c r="BH369"/>
  <c r="BF369"/>
  <c r="BE369"/>
  <c r="T369"/>
  <c r="R369"/>
  <c r="P369"/>
  <c r="BI367"/>
  <c r="BH367"/>
  <c r="BF367"/>
  <c r="BE367"/>
  <c r="T367"/>
  <c r="R367"/>
  <c r="P367"/>
  <c r="BI365"/>
  <c r="BH365"/>
  <c r="BF365"/>
  <c r="BE365"/>
  <c r="T365"/>
  <c r="R365"/>
  <c r="P365"/>
  <c r="BI363"/>
  <c r="BH363"/>
  <c r="BF363"/>
  <c r="BE363"/>
  <c r="T363"/>
  <c r="R363"/>
  <c r="P363"/>
  <c r="BI361"/>
  <c r="BH361"/>
  <c r="BF361"/>
  <c r="BE361"/>
  <c r="T361"/>
  <c r="R361"/>
  <c r="P361"/>
  <c r="BI359"/>
  <c r="BH359"/>
  <c r="BF359"/>
  <c r="BE359"/>
  <c r="T359"/>
  <c r="R359"/>
  <c r="P359"/>
  <c r="BI357"/>
  <c r="BH357"/>
  <c r="BF357"/>
  <c r="BE357"/>
  <c r="T357"/>
  <c r="R357"/>
  <c r="P357"/>
  <c r="BI355"/>
  <c r="BH355"/>
  <c r="BF355"/>
  <c r="BE355"/>
  <c r="T355"/>
  <c r="R355"/>
  <c r="P355"/>
  <c r="BI353"/>
  <c r="BH353"/>
  <c r="BF353"/>
  <c r="BE353"/>
  <c r="T353"/>
  <c r="R353"/>
  <c r="P353"/>
  <c r="BI351"/>
  <c r="BH351"/>
  <c r="BF351"/>
  <c r="BE351"/>
  <c r="T351"/>
  <c r="R351"/>
  <c r="P351"/>
  <c r="BI349"/>
  <c r="BH349"/>
  <c r="BF349"/>
  <c r="BE349"/>
  <c r="T349"/>
  <c r="R349"/>
  <c r="P349"/>
  <c r="BI348"/>
  <c r="BH348"/>
  <c r="BF348"/>
  <c r="BE348"/>
  <c r="T348"/>
  <c r="R348"/>
  <c r="P348"/>
  <c r="BI347"/>
  <c r="BH347"/>
  <c r="BF347"/>
  <c r="BE347"/>
  <c r="T347"/>
  <c r="R347"/>
  <c r="P347"/>
  <c r="BI346"/>
  <c r="BH346"/>
  <c r="BF346"/>
  <c r="BE346"/>
  <c r="T346"/>
  <c r="R346"/>
  <c r="P346"/>
  <c r="BI340"/>
  <c r="BH340"/>
  <c r="BF340"/>
  <c r="BE340"/>
  <c r="T340"/>
  <c r="R340"/>
  <c r="P340"/>
  <c r="BI333"/>
  <c r="BH333"/>
  <c r="BF333"/>
  <c r="BE333"/>
  <c r="T333"/>
  <c r="R333"/>
  <c r="P333"/>
  <c r="BI332"/>
  <c r="BH332"/>
  <c r="BF332"/>
  <c r="BE332"/>
  <c r="T332"/>
  <c r="R332"/>
  <c r="P332"/>
  <c r="BI331"/>
  <c r="BH331"/>
  <c r="BF331"/>
  <c r="BE331"/>
  <c r="T331"/>
  <c r="R331"/>
  <c r="P331"/>
  <c r="BI330"/>
  <c r="BH330"/>
  <c r="BF330"/>
  <c r="BE330"/>
  <c r="T330"/>
  <c r="R330"/>
  <c r="P330"/>
  <c r="BI329"/>
  <c r="BH329"/>
  <c r="BF329"/>
  <c r="BE329"/>
  <c r="T329"/>
  <c r="R329"/>
  <c r="P329"/>
  <c r="BI327"/>
  <c r="BH327"/>
  <c r="BF327"/>
  <c r="BE327"/>
  <c r="T327"/>
  <c r="R327"/>
  <c r="P327"/>
  <c r="BI322"/>
  <c r="BH322"/>
  <c r="BF322"/>
  <c r="BE322"/>
  <c r="T322"/>
  <c r="R322"/>
  <c r="P322"/>
  <c r="BI321"/>
  <c r="BH321"/>
  <c r="BF321"/>
  <c r="BE321"/>
  <c r="T321"/>
  <c r="R321"/>
  <c r="P321"/>
  <c r="BI320"/>
  <c r="BH320"/>
  <c r="BF320"/>
  <c r="BE320"/>
  <c r="T320"/>
  <c r="R320"/>
  <c r="P320"/>
  <c r="BI319"/>
  <c r="BH319"/>
  <c r="BF319"/>
  <c r="BE319"/>
  <c r="T319"/>
  <c r="R319"/>
  <c r="P319"/>
  <c r="BI318"/>
  <c r="BH318"/>
  <c r="BF318"/>
  <c r="BE318"/>
  <c r="T318"/>
  <c r="R318"/>
  <c r="P318"/>
  <c r="BI317"/>
  <c r="BH317"/>
  <c r="BF317"/>
  <c r="BE317"/>
  <c r="T317"/>
  <c r="R317"/>
  <c r="P317"/>
  <c r="BI313"/>
  <c r="BH313"/>
  <c r="BF313"/>
  <c r="BE313"/>
  <c r="T313"/>
  <c r="R313"/>
  <c r="P313"/>
  <c r="BI307"/>
  <c r="BH307"/>
  <c r="BF307"/>
  <c r="BE307"/>
  <c r="T307"/>
  <c r="R307"/>
  <c r="P307"/>
  <c r="BI306"/>
  <c r="BH306"/>
  <c r="BF306"/>
  <c r="BE306"/>
  <c r="T306"/>
  <c r="R306"/>
  <c r="P306"/>
  <c r="BI301"/>
  <c r="BH301"/>
  <c r="BF301"/>
  <c r="BE301"/>
  <c r="T301"/>
  <c r="R301"/>
  <c r="P301"/>
  <c r="BI300"/>
  <c r="BH300"/>
  <c r="BF300"/>
  <c r="BE300"/>
  <c r="T300"/>
  <c r="R300"/>
  <c r="P300"/>
  <c r="BI299"/>
  <c r="BH299"/>
  <c r="BF299"/>
  <c r="BE299"/>
  <c r="T299"/>
  <c r="R299"/>
  <c r="P299"/>
  <c r="BI296"/>
  <c r="BH296"/>
  <c r="BF296"/>
  <c r="BE296"/>
  <c r="T296"/>
  <c r="R296"/>
  <c r="P296"/>
  <c r="BI295"/>
  <c r="BH295"/>
  <c r="BF295"/>
  <c r="BE295"/>
  <c r="T295"/>
  <c r="R295"/>
  <c r="P295"/>
  <c r="BI292"/>
  <c r="BH292"/>
  <c r="BF292"/>
  <c r="BE292"/>
  <c r="T292"/>
  <c r="R292"/>
  <c r="P292"/>
  <c r="BI291"/>
  <c r="BH291"/>
  <c r="BF291"/>
  <c r="BE291"/>
  <c r="T291"/>
  <c r="R291"/>
  <c r="P291"/>
  <c r="BI289"/>
  <c r="BH289"/>
  <c r="BF289"/>
  <c r="BE289"/>
  <c r="T289"/>
  <c r="R289"/>
  <c r="P289"/>
  <c r="BI287"/>
  <c r="BH287"/>
  <c r="BF287"/>
  <c r="BE287"/>
  <c r="T287"/>
  <c r="R287"/>
  <c r="P287"/>
  <c r="BI285"/>
  <c r="BH285"/>
  <c r="BF285"/>
  <c r="BE285"/>
  <c r="T285"/>
  <c r="R285"/>
  <c r="P285"/>
  <c r="BI283"/>
  <c r="BH283"/>
  <c r="BF283"/>
  <c r="BE283"/>
  <c r="T283"/>
  <c r="R283"/>
  <c r="P283"/>
  <c r="BI281"/>
  <c r="BH281"/>
  <c r="BF281"/>
  <c r="BE281"/>
  <c r="T281"/>
  <c r="R281"/>
  <c r="P281"/>
  <c r="BI280"/>
  <c r="BH280"/>
  <c r="BF280"/>
  <c r="BE280"/>
  <c r="T280"/>
  <c r="R280"/>
  <c r="P280"/>
  <c r="BI278"/>
  <c r="BH278"/>
  <c r="BF278"/>
  <c r="BE278"/>
  <c r="T278"/>
  <c r="R278"/>
  <c r="P278"/>
  <c r="BI277"/>
  <c r="BH277"/>
  <c r="BF277"/>
  <c r="BE277"/>
  <c r="T277"/>
  <c r="R277"/>
  <c r="P277"/>
  <c r="BI275"/>
  <c r="BH275"/>
  <c r="BF275"/>
  <c r="BE275"/>
  <c r="T275"/>
  <c r="R275"/>
  <c r="P275"/>
  <c r="BI273"/>
  <c r="BH273"/>
  <c r="BF273"/>
  <c r="BE273"/>
  <c r="T273"/>
  <c r="R273"/>
  <c r="P273"/>
  <c r="BI271"/>
  <c r="BH271"/>
  <c r="BF271"/>
  <c r="BE271"/>
  <c r="T271"/>
  <c r="R271"/>
  <c r="P271"/>
  <c r="BI270"/>
  <c r="BH270"/>
  <c r="BF270"/>
  <c r="BE270"/>
  <c r="T270"/>
  <c r="R270"/>
  <c r="P270"/>
  <c r="BI265"/>
  <c r="BH265"/>
  <c r="BF265"/>
  <c r="BE265"/>
  <c r="T265"/>
  <c r="R265"/>
  <c r="P265"/>
  <c r="BI260"/>
  <c r="BH260"/>
  <c r="BF260"/>
  <c r="BE260"/>
  <c r="T260"/>
  <c r="R260"/>
  <c r="P260"/>
  <c r="BI259"/>
  <c r="BH259"/>
  <c r="BF259"/>
  <c r="BE259"/>
  <c r="T259"/>
  <c r="R259"/>
  <c r="P259"/>
  <c r="BI255"/>
  <c r="BH255"/>
  <c r="BF255"/>
  <c r="BE255"/>
  <c r="T255"/>
  <c r="R255"/>
  <c r="P255"/>
  <c r="BI252"/>
  <c r="BH252"/>
  <c r="BF252"/>
  <c r="BE252"/>
  <c r="T252"/>
  <c r="R252"/>
  <c r="P252"/>
  <c r="BI249"/>
  <c r="BH249"/>
  <c r="BF249"/>
  <c r="BE249"/>
  <c r="T249"/>
  <c r="R249"/>
  <c r="P249"/>
  <c r="BI247"/>
  <c r="BH247"/>
  <c r="BF247"/>
  <c r="BE247"/>
  <c r="T247"/>
  <c r="R247"/>
  <c r="P247"/>
  <c r="BI246"/>
  <c r="BH246"/>
  <c r="BF246"/>
  <c r="BE246"/>
  <c r="T246"/>
  <c r="R246"/>
  <c r="P246"/>
  <c r="BI244"/>
  <c r="BH244"/>
  <c r="BF244"/>
  <c r="BE244"/>
  <c r="T244"/>
  <c r="R244"/>
  <c r="P244"/>
  <c r="BI243"/>
  <c r="BH243"/>
  <c r="BF243"/>
  <c r="BE243"/>
  <c r="T243"/>
  <c r="R243"/>
  <c r="P243"/>
  <c r="BI240"/>
  <c r="BH240"/>
  <c r="BF240"/>
  <c r="BE240"/>
  <c r="T240"/>
  <c r="R240"/>
  <c r="P240"/>
  <c r="BI235"/>
  <c r="BH235"/>
  <c r="BF235"/>
  <c r="BE235"/>
  <c r="T235"/>
  <c r="R235"/>
  <c r="P235"/>
  <c r="BI234"/>
  <c r="BH234"/>
  <c r="BF234"/>
  <c r="BE234"/>
  <c r="T234"/>
  <c r="R234"/>
  <c r="P234"/>
  <c r="BI231"/>
  <c r="BH231"/>
  <c r="BF231"/>
  <c r="BE231"/>
  <c r="T231"/>
  <c r="R231"/>
  <c r="P231"/>
  <c r="BI230"/>
  <c r="BH230"/>
  <c r="BF230"/>
  <c r="BE230"/>
  <c r="T230"/>
  <c r="R230"/>
  <c r="P230"/>
  <c r="BI229"/>
  <c r="BH229"/>
  <c r="BF229"/>
  <c r="BE229"/>
  <c r="T229"/>
  <c r="R229"/>
  <c r="P229"/>
  <c r="BI228"/>
  <c r="BH228"/>
  <c r="BF228"/>
  <c r="BE228"/>
  <c r="T228"/>
  <c r="R228"/>
  <c r="P228"/>
  <c r="BI225"/>
  <c r="BH225"/>
  <c r="BF225"/>
  <c r="BE225"/>
  <c r="T225"/>
  <c r="R225"/>
  <c r="P225"/>
  <c r="BI223"/>
  <c r="BH223"/>
  <c r="BF223"/>
  <c r="BE223"/>
  <c r="T223"/>
  <c r="R223"/>
  <c r="P223"/>
  <c r="BI221"/>
  <c r="BH221"/>
  <c r="BF221"/>
  <c r="BE221"/>
  <c r="T221"/>
  <c r="R221"/>
  <c r="P221"/>
  <c r="BI219"/>
  <c r="BH219"/>
  <c r="BF219"/>
  <c r="BE219"/>
  <c r="T219"/>
  <c r="R219"/>
  <c r="P219"/>
  <c r="BI217"/>
  <c r="BH217"/>
  <c r="BF217"/>
  <c r="BE217"/>
  <c r="T217"/>
  <c r="R217"/>
  <c r="P217"/>
  <c r="BI215"/>
  <c r="BH215"/>
  <c r="BF215"/>
  <c r="BE215"/>
  <c r="T215"/>
  <c r="R215"/>
  <c r="P215"/>
  <c r="BI213"/>
  <c r="BH213"/>
  <c r="BF213"/>
  <c r="BE213"/>
  <c r="T213"/>
  <c r="R213"/>
  <c r="P213"/>
  <c r="BI211"/>
  <c r="BH211"/>
  <c r="BF211"/>
  <c r="BE211"/>
  <c r="T211"/>
  <c r="R211"/>
  <c r="P211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199"/>
  <c r="BH199"/>
  <c r="BF199"/>
  <c r="BE199"/>
  <c r="T199"/>
  <c r="R199"/>
  <c r="P199"/>
  <c r="BI196"/>
  <c r="BH196"/>
  <c r="BF196"/>
  <c r="BE196"/>
  <c r="T196"/>
  <c r="R196"/>
  <c r="P196"/>
  <c r="BI192"/>
  <c r="BH192"/>
  <c r="BF192"/>
  <c r="BE192"/>
  <c r="T192"/>
  <c r="R192"/>
  <c r="P192"/>
  <c r="BI191"/>
  <c r="BH191"/>
  <c r="BF191"/>
  <c r="BE191"/>
  <c r="T191"/>
  <c r="R191"/>
  <c r="P191"/>
  <c r="BI190"/>
  <c r="BH190"/>
  <c r="BF190"/>
  <c r="BE190"/>
  <c r="T190"/>
  <c r="R190"/>
  <c r="P190"/>
  <c r="BI187"/>
  <c r="BH187"/>
  <c r="BF187"/>
  <c r="BE187"/>
  <c r="T187"/>
  <c r="R187"/>
  <c r="P187"/>
  <c r="BI184"/>
  <c r="BH184"/>
  <c r="BF184"/>
  <c r="BE184"/>
  <c r="T184"/>
  <c r="R184"/>
  <c r="P184"/>
  <c r="BI180"/>
  <c r="BH180"/>
  <c r="BF180"/>
  <c r="BE180"/>
  <c r="T180"/>
  <c r="R180"/>
  <c r="P180"/>
  <c r="BI179"/>
  <c r="BH179"/>
  <c r="BF179"/>
  <c r="BE179"/>
  <c r="T179"/>
  <c r="R179"/>
  <c r="P179"/>
  <c r="BI176"/>
  <c r="BH176"/>
  <c r="BF176"/>
  <c r="BE176"/>
  <c r="T176"/>
  <c r="R176"/>
  <c r="P176"/>
  <c r="BI173"/>
  <c r="BH173"/>
  <c r="BF173"/>
  <c r="BE173"/>
  <c r="T173"/>
  <c r="R173"/>
  <c r="P173"/>
  <c r="BI172"/>
  <c r="BH172"/>
  <c r="BF172"/>
  <c r="BE172"/>
  <c r="T172"/>
  <c r="R172"/>
  <c r="P172"/>
  <c r="BI167"/>
  <c r="BH167"/>
  <c r="BF167"/>
  <c r="BE167"/>
  <c r="T167"/>
  <c r="R167"/>
  <c r="P167"/>
  <c r="BI164"/>
  <c r="BH164"/>
  <c r="BF164"/>
  <c r="BE164"/>
  <c r="T164"/>
  <c r="R164"/>
  <c r="P164"/>
  <c r="BI161"/>
  <c r="BH161"/>
  <c r="BF161"/>
  <c r="BE161"/>
  <c r="T161"/>
  <c r="R161"/>
  <c r="P161"/>
  <c r="BI158"/>
  <c r="BH158"/>
  <c r="BF158"/>
  <c r="BE158"/>
  <c r="T158"/>
  <c r="R158"/>
  <c r="P158"/>
  <c r="BI155"/>
  <c r="BH155"/>
  <c r="BF155"/>
  <c r="BE155"/>
  <c r="T155"/>
  <c r="R155"/>
  <c r="P155"/>
  <c r="BI152"/>
  <c r="BH152"/>
  <c r="BF152"/>
  <c r="BE152"/>
  <c r="T152"/>
  <c r="R152"/>
  <c r="P152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42"/>
  <c r="BH142"/>
  <c r="BF142"/>
  <c r="BE142"/>
  <c r="T142"/>
  <c r="R142"/>
  <c r="P142"/>
  <c r="BI138"/>
  <c r="BH138"/>
  <c r="BF138"/>
  <c r="BE138"/>
  <c r="T138"/>
  <c r="R138"/>
  <c r="P138"/>
  <c r="BI137"/>
  <c r="BH137"/>
  <c r="BF137"/>
  <c r="BE137"/>
  <c r="T137"/>
  <c r="R137"/>
  <c r="P137"/>
  <c r="BI136"/>
  <c r="BH136"/>
  <c r="BF136"/>
  <c r="BE136"/>
  <c r="T136"/>
  <c r="R136"/>
  <c r="P136"/>
  <c r="BI131"/>
  <c r="BH131"/>
  <c r="BF131"/>
  <c r="BE131"/>
  <c r="T131"/>
  <c r="R131"/>
  <c r="P131"/>
  <c r="F123"/>
  <c r="E121"/>
  <c r="F89"/>
  <c r="E87"/>
  <c r="J24"/>
  <c r="E24"/>
  <c r="J92"/>
  <c r="J23"/>
  <c r="J21"/>
  <c r="E21"/>
  <c r="J125"/>
  <c r="J20"/>
  <c r="J18"/>
  <c r="E18"/>
  <c r="F92"/>
  <c r="J17"/>
  <c r="J15"/>
  <c r="E15"/>
  <c r="F91"/>
  <c r="J14"/>
  <c r="J12"/>
  <c r="J123"/>
  <c r="E7"/>
  <c r="E85"/>
  <c i="2" r="J37"/>
  <c r="J36"/>
  <c i="1" r="AY95"/>
  <c i="2" r="J35"/>
  <c i="1" r="AX95"/>
  <c i="2" r="BI340"/>
  <c r="BH340"/>
  <c r="BF340"/>
  <c r="BE340"/>
  <c r="T340"/>
  <c r="R340"/>
  <c r="P340"/>
  <c r="BI338"/>
  <c r="BH338"/>
  <c r="BF338"/>
  <c r="BE338"/>
  <c r="T338"/>
  <c r="R338"/>
  <c r="P338"/>
  <c r="BI335"/>
  <c r="BH335"/>
  <c r="BF335"/>
  <c r="BE335"/>
  <c r="T335"/>
  <c r="T334"/>
  <c r="T333"/>
  <c r="R335"/>
  <c r="R334"/>
  <c r="R333"/>
  <c r="P335"/>
  <c r="P334"/>
  <c r="P333"/>
  <c r="BI332"/>
  <c r="BH332"/>
  <c r="BF332"/>
  <c r="BE332"/>
  <c r="T332"/>
  <c r="R332"/>
  <c r="P332"/>
  <c r="BI331"/>
  <c r="BH331"/>
  <c r="BF331"/>
  <c r="BE331"/>
  <c r="T331"/>
  <c r="R331"/>
  <c r="P331"/>
  <c r="BI329"/>
  <c r="BH329"/>
  <c r="BF329"/>
  <c r="BE329"/>
  <c r="T329"/>
  <c r="R329"/>
  <c r="P329"/>
  <c r="BI328"/>
  <c r="BH328"/>
  <c r="BF328"/>
  <c r="BE328"/>
  <c r="T328"/>
  <c r="R328"/>
  <c r="P328"/>
  <c r="BI325"/>
  <c r="BH325"/>
  <c r="BF325"/>
  <c r="BE325"/>
  <c r="T325"/>
  <c r="R325"/>
  <c r="P325"/>
  <c r="BI324"/>
  <c r="BH324"/>
  <c r="BF324"/>
  <c r="BE324"/>
  <c r="T324"/>
  <c r="R324"/>
  <c r="P324"/>
  <c r="BI323"/>
  <c r="BH323"/>
  <c r="BF323"/>
  <c r="BE323"/>
  <c r="T323"/>
  <c r="R323"/>
  <c r="P323"/>
  <c r="BI321"/>
  <c r="BH321"/>
  <c r="BF321"/>
  <c r="BE321"/>
  <c r="T321"/>
  <c r="R321"/>
  <c r="P321"/>
  <c r="BI320"/>
  <c r="BH320"/>
  <c r="BF320"/>
  <c r="BE320"/>
  <c r="T320"/>
  <c r="R320"/>
  <c r="P320"/>
  <c r="BI319"/>
  <c r="BH319"/>
  <c r="BF319"/>
  <c r="BE319"/>
  <c r="T319"/>
  <c r="R319"/>
  <c r="P319"/>
  <c r="BI318"/>
  <c r="BH318"/>
  <c r="BF318"/>
  <c r="BE318"/>
  <c r="T318"/>
  <c r="R318"/>
  <c r="P318"/>
  <c r="BI315"/>
  <c r="BH315"/>
  <c r="BF315"/>
  <c r="BE315"/>
  <c r="T315"/>
  <c r="R315"/>
  <c r="P315"/>
  <c r="BI313"/>
  <c r="BH313"/>
  <c r="BF313"/>
  <c r="BE313"/>
  <c r="T313"/>
  <c r="R313"/>
  <c r="P313"/>
  <c r="BI311"/>
  <c r="BH311"/>
  <c r="BF311"/>
  <c r="BE311"/>
  <c r="T311"/>
  <c r="R311"/>
  <c r="P311"/>
  <c r="BI309"/>
  <c r="BH309"/>
  <c r="BF309"/>
  <c r="BE309"/>
  <c r="T309"/>
  <c r="R309"/>
  <c r="P309"/>
  <c r="BI307"/>
  <c r="BH307"/>
  <c r="BF307"/>
  <c r="BE307"/>
  <c r="T307"/>
  <c r="R307"/>
  <c r="P307"/>
  <c r="BI305"/>
  <c r="BH305"/>
  <c r="BF305"/>
  <c r="BE305"/>
  <c r="T305"/>
  <c r="R305"/>
  <c r="P305"/>
  <c r="BI304"/>
  <c r="BH304"/>
  <c r="BF304"/>
  <c r="BE304"/>
  <c r="T304"/>
  <c r="R304"/>
  <c r="P304"/>
  <c r="BI303"/>
  <c r="BH303"/>
  <c r="BF303"/>
  <c r="BE303"/>
  <c r="T303"/>
  <c r="R303"/>
  <c r="P303"/>
  <c r="BI302"/>
  <c r="BH302"/>
  <c r="BF302"/>
  <c r="BE302"/>
  <c r="T302"/>
  <c r="R302"/>
  <c r="P302"/>
  <c r="BI301"/>
  <c r="BH301"/>
  <c r="BF301"/>
  <c r="BE301"/>
  <c r="T301"/>
  <c r="R301"/>
  <c r="P301"/>
  <c r="BI300"/>
  <c r="BH300"/>
  <c r="BF300"/>
  <c r="BE300"/>
  <c r="T300"/>
  <c r="R300"/>
  <c r="P300"/>
  <c r="BI299"/>
  <c r="BH299"/>
  <c r="BF299"/>
  <c r="BE299"/>
  <c r="T299"/>
  <c r="R299"/>
  <c r="P299"/>
  <c r="BI298"/>
  <c r="BH298"/>
  <c r="BF298"/>
  <c r="BE298"/>
  <c r="T298"/>
  <c r="R298"/>
  <c r="P298"/>
  <c r="BI297"/>
  <c r="BH297"/>
  <c r="BF297"/>
  <c r="BE297"/>
  <c r="T297"/>
  <c r="R297"/>
  <c r="P297"/>
  <c r="BI296"/>
  <c r="BH296"/>
  <c r="BF296"/>
  <c r="BE296"/>
  <c r="T296"/>
  <c r="R296"/>
  <c r="P296"/>
  <c r="BI295"/>
  <c r="BH295"/>
  <c r="BF295"/>
  <c r="BE295"/>
  <c r="T295"/>
  <c r="R295"/>
  <c r="P295"/>
  <c r="BI293"/>
  <c r="BH293"/>
  <c r="BF293"/>
  <c r="BE293"/>
  <c r="T293"/>
  <c r="R293"/>
  <c r="P293"/>
  <c r="BI291"/>
  <c r="BH291"/>
  <c r="BF291"/>
  <c r="BE291"/>
  <c r="T291"/>
  <c r="R291"/>
  <c r="P291"/>
  <c r="BI289"/>
  <c r="BH289"/>
  <c r="BF289"/>
  <c r="BE289"/>
  <c r="T289"/>
  <c r="R289"/>
  <c r="P289"/>
  <c r="BI287"/>
  <c r="BH287"/>
  <c r="BF287"/>
  <c r="BE287"/>
  <c r="T287"/>
  <c r="R287"/>
  <c r="P287"/>
  <c r="BI285"/>
  <c r="BH285"/>
  <c r="BF285"/>
  <c r="BE285"/>
  <c r="T285"/>
  <c r="R285"/>
  <c r="P285"/>
  <c r="BI283"/>
  <c r="BH283"/>
  <c r="BF283"/>
  <c r="BE283"/>
  <c r="T283"/>
  <c r="R283"/>
  <c r="P283"/>
  <c r="BI282"/>
  <c r="BH282"/>
  <c r="BF282"/>
  <c r="BE282"/>
  <c r="T282"/>
  <c r="R282"/>
  <c r="P282"/>
  <c r="BI276"/>
  <c r="BH276"/>
  <c r="BF276"/>
  <c r="BE276"/>
  <c r="T276"/>
  <c r="R276"/>
  <c r="P276"/>
  <c r="BI275"/>
  <c r="BH275"/>
  <c r="BF275"/>
  <c r="BE275"/>
  <c r="T275"/>
  <c r="R275"/>
  <c r="P275"/>
  <c r="BI274"/>
  <c r="BH274"/>
  <c r="BF274"/>
  <c r="BE274"/>
  <c r="T274"/>
  <c r="R274"/>
  <c r="P274"/>
  <c r="BI273"/>
  <c r="BH273"/>
  <c r="BF273"/>
  <c r="BE273"/>
  <c r="T273"/>
  <c r="R273"/>
  <c r="P273"/>
  <c r="BI272"/>
  <c r="BH272"/>
  <c r="BF272"/>
  <c r="BE272"/>
  <c r="T272"/>
  <c r="R272"/>
  <c r="P272"/>
  <c r="BI271"/>
  <c r="BH271"/>
  <c r="BF271"/>
  <c r="BE271"/>
  <c r="T271"/>
  <c r="R271"/>
  <c r="P271"/>
  <c r="BI270"/>
  <c r="BH270"/>
  <c r="BF270"/>
  <c r="BE270"/>
  <c r="T270"/>
  <c r="R270"/>
  <c r="P270"/>
  <c r="BI267"/>
  <c r="BH267"/>
  <c r="BF267"/>
  <c r="BE267"/>
  <c r="T267"/>
  <c r="R267"/>
  <c r="P267"/>
  <c r="BI266"/>
  <c r="BH266"/>
  <c r="BF266"/>
  <c r="BE266"/>
  <c r="T266"/>
  <c r="R266"/>
  <c r="P266"/>
  <c r="BI263"/>
  <c r="BH263"/>
  <c r="BF263"/>
  <c r="BE263"/>
  <c r="T263"/>
  <c r="R263"/>
  <c r="P263"/>
  <c r="BI262"/>
  <c r="BH262"/>
  <c r="BF262"/>
  <c r="BE262"/>
  <c r="T262"/>
  <c r="R262"/>
  <c r="P262"/>
  <c r="BI259"/>
  <c r="BH259"/>
  <c r="BF259"/>
  <c r="BE259"/>
  <c r="T259"/>
  <c r="R259"/>
  <c r="P259"/>
  <c r="BI258"/>
  <c r="BH258"/>
  <c r="BF258"/>
  <c r="BE258"/>
  <c r="T258"/>
  <c r="R258"/>
  <c r="P258"/>
  <c r="BI254"/>
  <c r="BH254"/>
  <c r="BF254"/>
  <c r="BE254"/>
  <c r="T254"/>
  <c r="R254"/>
  <c r="P254"/>
  <c r="BI250"/>
  <c r="BH250"/>
  <c r="BF250"/>
  <c r="BE250"/>
  <c r="T250"/>
  <c r="R250"/>
  <c r="P250"/>
  <c r="BI247"/>
  <c r="BH247"/>
  <c r="BF247"/>
  <c r="BE247"/>
  <c r="T247"/>
  <c r="R247"/>
  <c r="P247"/>
  <c r="BI245"/>
  <c r="BH245"/>
  <c r="BF245"/>
  <c r="BE245"/>
  <c r="T245"/>
  <c r="R245"/>
  <c r="P245"/>
  <c r="BI243"/>
  <c r="BH243"/>
  <c r="BF243"/>
  <c r="BE243"/>
  <c r="T243"/>
  <c r="R243"/>
  <c r="P243"/>
  <c r="BI241"/>
  <c r="BH241"/>
  <c r="BF241"/>
  <c r="BE241"/>
  <c r="T241"/>
  <c r="R241"/>
  <c r="P241"/>
  <c r="BI238"/>
  <c r="BH238"/>
  <c r="BF238"/>
  <c r="BE238"/>
  <c r="T238"/>
  <c r="R238"/>
  <c r="P238"/>
  <c r="BI234"/>
  <c r="BH234"/>
  <c r="BF234"/>
  <c r="BE234"/>
  <c r="T234"/>
  <c r="R234"/>
  <c r="P234"/>
  <c r="BI231"/>
  <c r="BH231"/>
  <c r="BF231"/>
  <c r="BE231"/>
  <c r="T231"/>
  <c r="R231"/>
  <c r="P231"/>
  <c r="BI226"/>
  <c r="BH226"/>
  <c r="BF226"/>
  <c r="BE226"/>
  <c r="T226"/>
  <c r="R226"/>
  <c r="P226"/>
  <c r="BI222"/>
  <c r="BH222"/>
  <c r="BF222"/>
  <c r="BE222"/>
  <c r="T222"/>
  <c r="R222"/>
  <c r="P222"/>
  <c r="BI219"/>
  <c r="BH219"/>
  <c r="BF219"/>
  <c r="BE219"/>
  <c r="T219"/>
  <c r="R219"/>
  <c r="P219"/>
  <c r="BI218"/>
  <c r="BH218"/>
  <c r="BF218"/>
  <c r="BE218"/>
  <c r="T218"/>
  <c r="R218"/>
  <c r="P218"/>
  <c r="BI215"/>
  <c r="BH215"/>
  <c r="BF215"/>
  <c r="BE215"/>
  <c r="T215"/>
  <c r="R215"/>
  <c r="P215"/>
  <c r="BI214"/>
  <c r="BH214"/>
  <c r="BF214"/>
  <c r="BE214"/>
  <c r="T214"/>
  <c r="R214"/>
  <c r="P214"/>
  <c r="BI210"/>
  <c r="BH210"/>
  <c r="BF210"/>
  <c r="BE210"/>
  <c r="T210"/>
  <c r="R210"/>
  <c r="P210"/>
  <c r="BI209"/>
  <c r="BH209"/>
  <c r="BF209"/>
  <c r="BE209"/>
  <c r="T209"/>
  <c r="R209"/>
  <c r="P209"/>
  <c r="BI208"/>
  <c r="BH208"/>
  <c r="BF208"/>
  <c r="BE208"/>
  <c r="T208"/>
  <c r="R208"/>
  <c r="P208"/>
  <c r="BI205"/>
  <c r="BH205"/>
  <c r="BF205"/>
  <c r="BE205"/>
  <c r="T205"/>
  <c r="R205"/>
  <c r="P205"/>
  <c r="BI200"/>
  <c r="BH200"/>
  <c r="BF200"/>
  <c r="BE200"/>
  <c r="T200"/>
  <c r="R200"/>
  <c r="P200"/>
  <c r="BI188"/>
  <c r="BH188"/>
  <c r="BF188"/>
  <c r="BE188"/>
  <c r="T188"/>
  <c r="R188"/>
  <c r="P188"/>
  <c r="BI187"/>
  <c r="BH187"/>
  <c r="BF187"/>
  <c r="BE187"/>
  <c r="T187"/>
  <c r="R187"/>
  <c r="P187"/>
  <c r="BI184"/>
  <c r="BH184"/>
  <c r="BF184"/>
  <c r="BE184"/>
  <c r="T184"/>
  <c r="R184"/>
  <c r="P184"/>
  <c r="BI181"/>
  <c r="BH181"/>
  <c r="BF181"/>
  <c r="BE181"/>
  <c r="T181"/>
  <c r="R181"/>
  <c r="P181"/>
  <c r="BI180"/>
  <c r="BH180"/>
  <c r="BF180"/>
  <c r="BE180"/>
  <c r="T180"/>
  <c r="R180"/>
  <c r="P180"/>
  <c r="BI174"/>
  <c r="BH174"/>
  <c r="BF174"/>
  <c r="BE174"/>
  <c r="T174"/>
  <c r="R174"/>
  <c r="P174"/>
  <c r="BI173"/>
  <c r="BH173"/>
  <c r="BF173"/>
  <c r="BE173"/>
  <c r="T173"/>
  <c r="R173"/>
  <c r="P173"/>
  <c r="BI172"/>
  <c r="BH172"/>
  <c r="BF172"/>
  <c r="BE172"/>
  <c r="T172"/>
  <c r="R172"/>
  <c r="P172"/>
  <c r="BI171"/>
  <c r="BH171"/>
  <c r="BF171"/>
  <c r="BE171"/>
  <c r="T171"/>
  <c r="R171"/>
  <c r="P171"/>
  <c r="BI170"/>
  <c r="BH170"/>
  <c r="BF170"/>
  <c r="BE170"/>
  <c r="T170"/>
  <c r="R170"/>
  <c r="P170"/>
  <c r="BI169"/>
  <c r="BH169"/>
  <c r="BF169"/>
  <c r="BE169"/>
  <c r="T169"/>
  <c r="R169"/>
  <c r="P169"/>
  <c r="BI168"/>
  <c r="BH168"/>
  <c r="BF168"/>
  <c r="BE168"/>
  <c r="T168"/>
  <c r="R168"/>
  <c r="P168"/>
  <c r="BI165"/>
  <c r="BH165"/>
  <c r="BF165"/>
  <c r="BE165"/>
  <c r="T165"/>
  <c r="R165"/>
  <c r="P165"/>
  <c r="BI161"/>
  <c r="BH161"/>
  <c r="BF161"/>
  <c r="BE161"/>
  <c r="T161"/>
  <c r="R161"/>
  <c r="P161"/>
  <c r="BI158"/>
  <c r="BH158"/>
  <c r="BF158"/>
  <c r="BE158"/>
  <c r="T158"/>
  <c r="R158"/>
  <c r="P158"/>
  <c r="BI152"/>
  <c r="BH152"/>
  <c r="BF152"/>
  <c r="BE152"/>
  <c r="T152"/>
  <c r="R152"/>
  <c r="P152"/>
  <c r="BI145"/>
  <c r="BH145"/>
  <c r="BF145"/>
  <c r="BE145"/>
  <c r="T145"/>
  <c r="R145"/>
  <c r="P145"/>
  <c r="BI142"/>
  <c r="BH142"/>
  <c r="BF142"/>
  <c r="BE142"/>
  <c r="T142"/>
  <c r="R142"/>
  <c r="P142"/>
  <c r="BI141"/>
  <c r="BH141"/>
  <c r="BF141"/>
  <c r="BE141"/>
  <c r="T141"/>
  <c r="R141"/>
  <c r="P141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5"/>
  <c r="BH135"/>
  <c r="BF135"/>
  <c r="BE135"/>
  <c r="T135"/>
  <c r="R135"/>
  <c r="P135"/>
  <c r="BI132"/>
  <c r="BH132"/>
  <c r="BF132"/>
  <c r="BE132"/>
  <c r="T132"/>
  <c r="R132"/>
  <c r="P132"/>
  <c r="F123"/>
  <c r="E121"/>
  <c r="F89"/>
  <c r="E87"/>
  <c r="J24"/>
  <c r="E24"/>
  <c r="J92"/>
  <c r="J23"/>
  <c r="J21"/>
  <c r="E21"/>
  <c r="J125"/>
  <c r="J20"/>
  <c r="J18"/>
  <c r="E18"/>
  <c r="F92"/>
  <c r="J17"/>
  <c r="J15"/>
  <c r="E15"/>
  <c r="F125"/>
  <c r="J14"/>
  <c r="J12"/>
  <c r="J123"/>
  <c r="E7"/>
  <c r="E119"/>
  <c i="1" r="L90"/>
  <c r="AM90"/>
  <c r="AM89"/>
  <c r="L89"/>
  <c r="AM87"/>
  <c r="L87"/>
  <c r="L85"/>
  <c r="L84"/>
  <c i="2" r="BK338"/>
  <c r="J335"/>
  <c r="BK331"/>
  <c r="BK328"/>
  <c r="BK321"/>
  <c r="J315"/>
  <c r="J309"/>
  <c r="J304"/>
  <c r="J301"/>
  <c r="BK289"/>
  <c r="J282"/>
  <c r="J274"/>
  <c r="BK272"/>
  <c r="BK263"/>
  <c r="BK247"/>
  <c r="J238"/>
  <c r="BK219"/>
  <c r="BK209"/>
  <c r="BK188"/>
  <c r="J173"/>
  <c r="BK170"/>
  <c r="J152"/>
  <c r="BK138"/>
  <c r="J328"/>
  <c r="J321"/>
  <c r="BK318"/>
  <c r="J311"/>
  <c r="BK303"/>
  <c r="J299"/>
  <c r="J296"/>
  <c r="BK291"/>
  <c r="BK285"/>
  <c r="BK273"/>
  <c r="J270"/>
  <c r="BK262"/>
  <c r="BK245"/>
  <c r="J218"/>
  <c r="J210"/>
  <c r="BK187"/>
  <c r="BK174"/>
  <c r="J170"/>
  <c r="BK295"/>
  <c r="J285"/>
  <c r="BK276"/>
  <c r="J271"/>
  <c r="BK266"/>
  <c r="BK258"/>
  <c r="J231"/>
  <c r="J222"/>
  <c r="J214"/>
  <c r="BK200"/>
  <c r="J184"/>
  <c r="BK173"/>
  <c r="J168"/>
  <c r="J158"/>
  <c r="BK140"/>
  <c r="BK132"/>
  <c i="3" r="J486"/>
  <c r="J474"/>
  <c r="J465"/>
  <c r="BK458"/>
  <c r="BK452"/>
  <c r="BK447"/>
  <c r="J433"/>
  <c r="BK423"/>
  <c r="J407"/>
  <c r="BK393"/>
  <c r="J387"/>
  <c r="J377"/>
  <c r="J361"/>
  <c r="J348"/>
  <c r="BK331"/>
  <c r="J327"/>
  <c r="J307"/>
  <c r="J300"/>
  <c r="BK278"/>
  <c r="BK260"/>
  <c r="BK243"/>
  <c r="BK231"/>
  <c r="BK228"/>
  <c r="BK207"/>
  <c r="BK187"/>
  <c r="BK173"/>
  <c r="J152"/>
  <c r="BK142"/>
  <c r="BK468"/>
  <c r="J458"/>
  <c r="J449"/>
  <c r="J444"/>
  <c r="J437"/>
  <c r="BK427"/>
  <c r="BK418"/>
  <c r="J409"/>
  <c r="J395"/>
  <c r="J383"/>
  <c r="J367"/>
  <c r="J359"/>
  <c r="J351"/>
  <c r="J331"/>
  <c r="BK313"/>
  <c r="BK299"/>
  <c r="BK287"/>
  <c r="BK280"/>
  <c r="BK275"/>
  <c r="J255"/>
  <c r="J244"/>
  <c r="J225"/>
  <c r="BK217"/>
  <c r="BK209"/>
  <c r="J192"/>
  <c r="J173"/>
  <c r="J155"/>
  <c r="J143"/>
  <c r="J490"/>
  <c r="J470"/>
  <c r="J466"/>
  <c r="J457"/>
  <c r="BK451"/>
  <c r="BK449"/>
  <c r="J357"/>
  <c r="BK351"/>
  <c r="BK340"/>
  <c r="J321"/>
  <c r="J301"/>
  <c r="J287"/>
  <c r="BK271"/>
  <c r="BK249"/>
  <c r="J240"/>
  <c r="J231"/>
  <c r="J228"/>
  <c r="BK219"/>
  <c r="J205"/>
  <c r="BK190"/>
  <c r="J176"/>
  <c r="BK161"/>
  <c r="J148"/>
  <c r="BK131"/>
  <c r="BK483"/>
  <c r="J467"/>
  <c r="BK460"/>
  <c r="BK446"/>
  <c r="J443"/>
  <c r="BK435"/>
  <c r="J418"/>
  <c r="BK411"/>
  <c r="BK405"/>
  <c r="J397"/>
  <c r="J379"/>
  <c r="BK369"/>
  <c r="BK355"/>
  <c r="BK333"/>
  <c r="J329"/>
  <c r="J320"/>
  <c r="BK301"/>
  <c r="BK292"/>
  <c r="J283"/>
  <c r="J273"/>
  <c r="J259"/>
  <c r="BK246"/>
  <c r="J213"/>
  <c r="J191"/>
  <c r="J179"/>
  <c r="BK167"/>
  <c r="J147"/>
  <c r="BK136"/>
  <c i="4" r="BK209"/>
  <c r="BK202"/>
  <c r="J199"/>
  <c r="J189"/>
  <c r="BK186"/>
  <c r="BK161"/>
  <c r="BK138"/>
  <c r="BK208"/>
  <c r="BK201"/>
  <c r="BK190"/>
  <c r="J186"/>
  <c r="J178"/>
  <c r="J165"/>
  <c r="J152"/>
  <c r="BK148"/>
  <c r="J130"/>
  <c r="BK195"/>
  <c r="J182"/>
  <c r="BK174"/>
  <c r="BK144"/>
  <c r="BK132"/>
  <c r="J193"/>
  <c r="BK180"/>
  <c r="J158"/>
  <c r="J138"/>
  <c i="5" r="BK250"/>
  <c r="J245"/>
  <c r="J228"/>
  <c r="BK223"/>
  <c r="J220"/>
  <c r="J213"/>
  <c r="J199"/>
  <c r="BK185"/>
  <c r="BK164"/>
  <c r="J146"/>
  <c r="BK135"/>
  <c r="BK242"/>
  <c r="J237"/>
  <c r="J227"/>
  <c r="BK219"/>
  <c r="J210"/>
  <c r="BK192"/>
  <c r="J160"/>
  <c r="BK140"/>
  <c r="BK244"/>
  <c r="BK234"/>
  <c r="BK226"/>
  <c r="BK218"/>
  <c r="J204"/>
  <c r="J164"/>
  <c r="J155"/>
  <c r="J135"/>
  <c r="BK128"/>
  <c r="BK228"/>
  <c r="BK221"/>
  <c r="BK210"/>
  <c r="BK199"/>
  <c r="J171"/>
  <c r="J161"/>
  <c r="BK152"/>
  <c r="J134"/>
  <c i="6" r="BK210"/>
  <c r="J194"/>
  <c r="J176"/>
  <c r="BK145"/>
  <c r="BK213"/>
  <c r="BK203"/>
  <c r="BK190"/>
  <c r="J180"/>
  <c r="J166"/>
  <c r="BK133"/>
  <c r="J213"/>
  <c r="J203"/>
  <c r="BK187"/>
  <c r="BK180"/>
  <c r="J149"/>
  <c r="J142"/>
  <c r="BK128"/>
  <c r="J204"/>
  <c r="J195"/>
  <c r="J190"/>
  <c r="J173"/>
  <c r="J155"/>
  <c r="J133"/>
  <c r="J129"/>
  <c i="7" r="BK380"/>
  <c r="J339"/>
  <c r="BK141"/>
  <c r="BK126"/>
  <c r="BK373"/>
  <c r="BK336"/>
  <c r="J332"/>
  <c r="J312"/>
  <c r="J306"/>
  <c r="BK277"/>
  <c r="J251"/>
  <c r="BK242"/>
  <c r="BK217"/>
  <c r="BK199"/>
  <c r="J174"/>
  <c r="J163"/>
  <c r="J144"/>
  <c r="J365"/>
  <c r="BK333"/>
  <c r="J331"/>
  <c r="J320"/>
  <c r="J308"/>
  <c r="BK280"/>
  <c r="J268"/>
  <c r="J238"/>
  <c r="BK206"/>
  <c r="BK150"/>
  <c r="J141"/>
  <c r="BK135"/>
  <c r="J384"/>
  <c r="BK369"/>
  <c r="BK345"/>
  <c r="BK321"/>
  <c r="BK316"/>
  <c r="BK306"/>
  <c r="BK283"/>
  <c r="J271"/>
  <c r="J254"/>
  <c r="BK238"/>
  <c r="BK177"/>
  <c r="BK158"/>
  <c r="BK144"/>
  <c r="J129"/>
  <c i="8" r="BK393"/>
  <c r="BK392"/>
  <c r="BK385"/>
  <c r="BK335"/>
  <c r="BK324"/>
  <c r="J316"/>
  <c r="BK304"/>
  <c r="BK276"/>
  <c r="J252"/>
  <c r="BK185"/>
  <c r="J175"/>
  <c r="J166"/>
  <c r="J148"/>
  <c r="J130"/>
  <c r="BK344"/>
  <c r="BK337"/>
  <c r="J327"/>
  <c r="J324"/>
  <c r="BK321"/>
  <c r="J285"/>
  <c r="BK268"/>
  <c r="BK258"/>
  <c r="BK207"/>
  <c r="J157"/>
  <c r="BK151"/>
  <c r="J388"/>
  <c r="BK380"/>
  <c r="J347"/>
  <c r="J335"/>
  <c r="BK316"/>
  <c r="J304"/>
  <c r="BK291"/>
  <c r="J268"/>
  <c r="J243"/>
  <c r="BK226"/>
  <c r="BK166"/>
  <c r="BK137"/>
  <c r="BK127"/>
  <c r="J354"/>
  <c r="J337"/>
  <c r="BK327"/>
  <c r="J314"/>
  <c r="BK213"/>
  <c r="J210"/>
  <c r="J207"/>
  <c r="BK203"/>
  <c r="J185"/>
  <c r="BK179"/>
  <c r="BK160"/>
  <c r="BK148"/>
  <c r="BK144"/>
  <c r="J140"/>
  <c r="J137"/>
  <c r="BK130"/>
  <c i="9" r="BK365"/>
  <c r="BK353"/>
  <c r="J326"/>
  <c r="J319"/>
  <c r="J317"/>
  <c r="J315"/>
  <c r="J308"/>
  <c r="BK304"/>
  <c r="J302"/>
  <c r="BK292"/>
  <c r="J285"/>
  <c r="J273"/>
  <c r="J269"/>
  <c r="BK266"/>
  <c r="J263"/>
  <c r="BK225"/>
  <c r="J219"/>
  <c r="J205"/>
  <c r="BK185"/>
  <c r="J182"/>
  <c r="BK176"/>
  <c r="J168"/>
  <c r="BK157"/>
  <c r="BK138"/>
  <c r="BK135"/>
  <c r="BK132"/>
  <c r="BK129"/>
  <c r="BK361"/>
  <c r="J349"/>
  <c r="BK343"/>
  <c r="J318"/>
  <c r="BK317"/>
  <c r="J314"/>
  <c r="BK307"/>
  <c r="BK303"/>
  <c r="BK301"/>
  <c r="BK294"/>
  <c r="BK219"/>
  <c r="J201"/>
  <c r="J176"/>
  <c r="BK168"/>
  <c r="BK151"/>
  <c r="BK141"/>
  <c r="BK348"/>
  <c r="BK319"/>
  <c r="BK311"/>
  <c r="J307"/>
  <c r="J301"/>
  <c r="J280"/>
  <c r="BK273"/>
  <c r="J235"/>
  <c r="BK205"/>
  <c r="J185"/>
  <c r="J148"/>
  <c r="J141"/>
  <c r="J132"/>
  <c r="J348"/>
  <c r="J343"/>
  <c r="BK316"/>
  <c r="J311"/>
  <c r="BK305"/>
  <c r="BK280"/>
  <c r="J208"/>
  <c r="J163"/>
  <c r="BK145"/>
  <c r="BK126"/>
  <c i="10" r="J207"/>
  <c r="BK197"/>
  <c r="BK192"/>
  <c r="BK173"/>
  <c r="J152"/>
  <c r="J144"/>
  <c r="J136"/>
  <c r="J208"/>
  <c r="J195"/>
  <c r="J191"/>
  <c r="J173"/>
  <c r="J145"/>
  <c r="J133"/>
  <c r="BK205"/>
  <c r="J199"/>
  <c r="J197"/>
  <c r="BK188"/>
  <c r="J183"/>
  <c r="J159"/>
  <c r="J205"/>
  <c r="BK198"/>
  <c r="BK195"/>
  <c r="J169"/>
  <c r="BK151"/>
  <c r="BK145"/>
  <c r="BK133"/>
  <c i="11" r="BK207"/>
  <c r="J198"/>
  <c r="BK190"/>
  <c r="BK183"/>
  <c r="BK178"/>
  <c r="J158"/>
  <c r="J141"/>
  <c r="J132"/>
  <c r="BK204"/>
  <c r="BK198"/>
  <c r="BK186"/>
  <c r="J182"/>
  <c r="J171"/>
  <c r="J159"/>
  <c r="BK147"/>
  <c r="BK129"/>
  <c r="J205"/>
  <c r="J197"/>
  <c r="J190"/>
  <c r="BK184"/>
  <c r="J178"/>
  <c r="BK162"/>
  <c r="J147"/>
  <c r="J138"/>
  <c r="BK209"/>
  <c r="BK187"/>
  <c r="BK171"/>
  <c r="J163"/>
  <c r="J154"/>
  <c i="12" r="BK168"/>
  <c r="J166"/>
  <c r="BK161"/>
  <c r="J154"/>
  <c r="BK147"/>
  <c r="J136"/>
  <c r="J130"/>
  <c r="J168"/>
  <c r="BK166"/>
  <c r="BK154"/>
  <c r="BK150"/>
  <c r="J146"/>
  <c r="BK136"/>
  <c r="BK127"/>
  <c r="BK169"/>
  <c r="J157"/>
  <c i="13" r="J157"/>
  <c r="J149"/>
  <c r="J139"/>
  <c r="BK122"/>
  <c r="J160"/>
  <c r="J156"/>
  <c r="BK154"/>
  <c r="BK141"/>
  <c r="J130"/>
  <c r="BK157"/>
  <c r="J145"/>
  <c r="J175"/>
  <c r="BK163"/>
  <c r="J158"/>
  <c r="J150"/>
  <c r="J141"/>
  <c r="BK131"/>
  <c i="14" r="BK172"/>
  <c r="BK161"/>
  <c r="BK145"/>
  <c r="BK137"/>
  <c r="BK195"/>
  <c r="BK180"/>
  <c r="J167"/>
  <c r="BK151"/>
  <c r="J143"/>
  <c r="J190"/>
  <c r="BK185"/>
  <c r="J174"/>
  <c r="J161"/>
  <c r="BK139"/>
  <c r="J180"/>
  <c r="BK169"/>
  <c r="BK154"/>
  <c r="J135"/>
  <c i="2" r="BK340"/>
  <c r="J338"/>
  <c r="BK332"/>
  <c r="J331"/>
  <c r="J329"/>
  <c r="J323"/>
  <c r="J318"/>
  <c r="BK311"/>
  <c r="J305"/>
  <c r="BK300"/>
  <c r="BK293"/>
  <c r="BK283"/>
  <c r="J275"/>
  <c r="J266"/>
  <c r="BK254"/>
  <c r="J245"/>
  <c r="BK241"/>
  <c r="BK226"/>
  <c r="BK214"/>
  <c r="J200"/>
  <c r="J174"/>
  <c r="J171"/>
  <c r="BK168"/>
  <c r="J142"/>
  <c r="BK136"/>
  <c r="J324"/>
  <c r="BK319"/>
  <c r="BK313"/>
  <c r="J307"/>
  <c r="BK301"/>
  <c r="BK298"/>
  <c r="J295"/>
  <c r="J289"/>
  <c r="BK275"/>
  <c r="J267"/>
  <c r="BK259"/>
  <c r="J241"/>
  <c r="BK231"/>
  <c r="J209"/>
  <c r="BK205"/>
  <c r="BK180"/>
  <c r="BK165"/>
  <c r="BK158"/>
  <c r="BK152"/>
  <c r="J145"/>
  <c r="BK142"/>
  <c r="J141"/>
  <c r="J136"/>
  <c r="BK135"/>
  <c r="J132"/>
  <c i="1" r="AS94"/>
  <c i="2" r="BK324"/>
  <c r="BK323"/>
  <c r="J319"/>
  <c r="BK309"/>
  <c r="BK305"/>
  <c r="BK304"/>
  <c r="J302"/>
  <c r="BK299"/>
  <c r="J297"/>
  <c r="BK287"/>
  <c r="BK274"/>
  <c r="BK270"/>
  <c r="J262"/>
  <c r="J250"/>
  <c r="BK243"/>
  <c r="J226"/>
  <c r="J215"/>
  <c r="BK210"/>
  <c r="J187"/>
  <c r="J180"/>
  <c r="BK169"/>
  <c r="J161"/>
  <c r="BK141"/>
  <c r="J135"/>
  <c i="3" r="BK488"/>
  <c r="J480"/>
  <c r="BK466"/>
  <c r="BK461"/>
  <c r="BK454"/>
  <c r="J450"/>
  <c r="J446"/>
  <c r="BK429"/>
  <c r="J426"/>
  <c r="J413"/>
  <c r="BK395"/>
  <c r="BK389"/>
  <c r="BK383"/>
  <c r="BK367"/>
  <c r="BK347"/>
  <c r="BK321"/>
  <c r="J317"/>
  <c r="BK296"/>
  <c r="J280"/>
  <c r="J265"/>
  <c r="J249"/>
  <c r="J234"/>
  <c r="BK229"/>
  <c r="J219"/>
  <c r="BK180"/>
  <c r="J172"/>
  <c r="BK148"/>
  <c r="BK138"/>
  <c r="BK471"/>
  <c r="BK457"/>
  <c r="J448"/>
  <c r="J438"/>
  <c r="J430"/>
  <c r="J419"/>
  <c r="J411"/>
  <c r="BK403"/>
  <c r="BK387"/>
  <c r="BK377"/>
  <c r="BK365"/>
  <c r="BK353"/>
  <c r="BK332"/>
  <c r="BK319"/>
  <c r="BK306"/>
  <c r="J295"/>
  <c r="BK289"/>
  <c r="BK281"/>
  <c r="BK277"/>
  <c r="J271"/>
  <c r="J247"/>
  <c r="J235"/>
  <c r="J221"/>
  <c r="BK211"/>
  <c r="J199"/>
  <c r="BK191"/>
  <c r="J167"/>
  <c r="J149"/>
  <c r="J137"/>
  <c r="J136"/>
  <c r="BK474"/>
  <c r="BK467"/>
  <c r="J460"/>
  <c r="J447"/>
  <c r="BK445"/>
  <c r="BK442"/>
  <c r="BK440"/>
  <c r="BK438"/>
  <c r="J435"/>
  <c r="BK433"/>
  <c r="BK431"/>
  <c r="BK430"/>
  <c r="J429"/>
  <c r="J425"/>
  <c r="J423"/>
  <c r="BK421"/>
  <c r="BK419"/>
  <c r="J416"/>
  <c r="BK399"/>
  <c r="BK397"/>
  <c r="J393"/>
  <c r="J391"/>
  <c r="BK381"/>
  <c r="BK379"/>
  <c r="J373"/>
  <c r="J371"/>
  <c r="J369"/>
  <c r="BK359"/>
  <c r="J355"/>
  <c r="BK348"/>
  <c r="J333"/>
  <c r="J319"/>
  <c r="BK317"/>
  <c r="J289"/>
  <c r="J281"/>
  <c r="BK252"/>
  <c r="BK244"/>
  <c r="BK234"/>
  <c r="J229"/>
  <c r="BK215"/>
  <c r="BK199"/>
  <c r="BK192"/>
  <c r="BK184"/>
  <c r="J164"/>
  <c r="BK155"/>
  <c r="BK143"/>
  <c r="BK486"/>
  <c r="BK479"/>
  <c r="BK465"/>
  <c r="J451"/>
  <c r="BK444"/>
  <c r="BK437"/>
  <c r="BK425"/>
  <c r="BK414"/>
  <c r="BK407"/>
  <c r="BK401"/>
  <c r="J381"/>
  <c r="BK373"/>
  <c r="J365"/>
  <c r="J340"/>
  <c r="BK330"/>
  <c r="BK322"/>
  <c r="J313"/>
  <c r="J296"/>
  <c r="BK291"/>
  <c r="BK265"/>
  <c r="BK255"/>
  <c r="BK221"/>
  <c r="J215"/>
  <c r="J209"/>
  <c r="J180"/>
  <c r="J158"/>
  <c r="BK149"/>
  <c r="BK137"/>
  <c i="4" r="J208"/>
  <c r="J201"/>
  <c r="J190"/>
  <c r="J181"/>
  <c r="BK165"/>
  <c r="BK151"/>
  <c r="J132"/>
  <c r="BK205"/>
  <c r="BK199"/>
  <c r="BK189"/>
  <c r="J184"/>
  <c r="J174"/>
  <c r="J161"/>
  <c r="J151"/>
  <c r="J147"/>
  <c r="J209"/>
  <c r="BK193"/>
  <c r="BK181"/>
  <c r="J155"/>
  <c r="BK147"/>
  <c r="BK135"/>
  <c r="J211"/>
  <c r="BK182"/>
  <c r="BK155"/>
  <c r="BK130"/>
  <c i="5" r="J250"/>
  <c r="BK237"/>
  <c r="J226"/>
  <c r="BK222"/>
  <c r="J216"/>
  <c r="BK211"/>
  <c r="J195"/>
  <c r="BK182"/>
  <c r="BK171"/>
  <c r="BK155"/>
  <c r="BK136"/>
  <c r="J244"/>
  <c r="J238"/>
  <c r="J230"/>
  <c r="J222"/>
  <c r="BK214"/>
  <c r="BK204"/>
  <c r="BK188"/>
  <c r="BK158"/>
  <c r="BK134"/>
  <c r="J242"/>
  <c r="BK232"/>
  <c r="J223"/>
  <c r="J211"/>
  <c r="J185"/>
  <c r="BK160"/>
  <c r="J152"/>
  <c r="BK132"/>
  <c r="BK245"/>
  <c r="BK227"/>
  <c r="BK224"/>
  <c r="BK216"/>
  <c r="BK206"/>
  <c r="J182"/>
  <c r="BK165"/>
  <c r="J158"/>
  <c r="J136"/>
  <c r="J128"/>
  <c i="6" r="BK195"/>
  <c r="J189"/>
  <c r="J152"/>
  <c r="J136"/>
  <c r="BK204"/>
  <c r="BK194"/>
  <c r="J187"/>
  <c r="BK169"/>
  <c r="BK155"/>
  <c r="J130"/>
  <c r="BK209"/>
  <c r="J202"/>
  <c r="BK189"/>
  <c r="BK183"/>
  <c r="BK152"/>
  <c r="J145"/>
  <c r="BK136"/>
  <c r="BK215"/>
  <c r="BK202"/>
  <c r="J197"/>
  <c r="J188"/>
  <c r="J183"/>
  <c r="J169"/>
  <c r="BK149"/>
  <c r="BK130"/>
  <c i="7" r="J385"/>
  <c r="BK377"/>
  <c r="J158"/>
  <c r="BK138"/>
  <c r="J380"/>
  <c r="BK363"/>
  <c r="J333"/>
  <c r="BK327"/>
  <c r="BK308"/>
  <c r="J283"/>
  <c r="BK274"/>
  <c r="J226"/>
  <c r="BK211"/>
  <c r="BK180"/>
  <c r="BK132"/>
  <c r="J363"/>
  <c r="BK332"/>
  <c r="J330"/>
  <c r="J327"/>
  <c r="J324"/>
  <c r="J314"/>
  <c r="BK296"/>
  <c r="BK271"/>
  <c r="J247"/>
  <c r="J217"/>
  <c r="BK203"/>
  <c r="BK174"/>
  <c r="J132"/>
  <c r="BK385"/>
  <c r="J373"/>
  <c r="BK365"/>
  <c r="BK331"/>
  <c r="J323"/>
  <c r="BK312"/>
  <c r="J296"/>
  <c r="J274"/>
  <c r="BK257"/>
  <c r="J242"/>
  <c r="J211"/>
  <c r="J199"/>
  <c r="J135"/>
  <c r="J126"/>
  <c i="8" r="J393"/>
  <c r="J392"/>
  <c r="BK388"/>
  <c r="BK375"/>
  <c r="BK334"/>
  <c r="BK322"/>
  <c r="BK314"/>
  <c r="J279"/>
  <c r="J265"/>
  <c r="J237"/>
  <c r="J216"/>
  <c r="BK157"/>
  <c r="BK140"/>
  <c r="J385"/>
  <c r="BK338"/>
  <c r="BK336"/>
  <c r="J334"/>
  <c r="J311"/>
  <c r="BK282"/>
  <c r="J262"/>
  <c r="BK243"/>
  <c r="J231"/>
  <c r="BK216"/>
  <c r="J203"/>
  <c r="J127"/>
  <c r="J376"/>
  <c r="BK354"/>
  <c r="J344"/>
  <c r="BK326"/>
  <c r="J323"/>
  <c r="J276"/>
  <c r="BK231"/>
  <c r="BK222"/>
  <c r="J219"/>
  <c r="J188"/>
  <c r="BK175"/>
  <c r="J160"/>
  <c r="J375"/>
  <c r="J338"/>
  <c r="J336"/>
  <c r="J326"/>
  <c r="J313"/>
  <c r="J282"/>
  <c r="BK262"/>
  <c i="9" r="J304"/>
  <c r="J299"/>
  <c r="BK285"/>
  <c r="BK269"/>
  <c r="BK263"/>
  <c r="BK213"/>
  <c r="BK163"/>
  <c r="BK148"/>
  <c r="J138"/>
  <c r="J126"/>
  <c r="J353"/>
  <c r="BK345"/>
  <c r="J303"/>
  <c r="BK299"/>
  <c r="BK279"/>
  <c r="BK260"/>
  <c r="J251"/>
  <c r="J245"/>
  <c r="J213"/>
  <c r="J157"/>
  <c r="J145"/>
  <c r="J135"/>
  <c r="BK366"/>
  <c r="J365"/>
  <c r="BK358"/>
  <c r="BK314"/>
  <c r="BK306"/>
  <c r="J292"/>
  <c r="J260"/>
  <c r="BK248"/>
  <c r="BK235"/>
  <c r="J172"/>
  <c i="10" r="J202"/>
  <c r="J194"/>
  <c r="J189"/>
  <c r="BK183"/>
  <c r="BK176"/>
  <c r="BK162"/>
  <c r="J126"/>
  <c r="BK199"/>
  <c r="J193"/>
  <c r="BK186"/>
  <c r="J176"/>
  <c r="BK159"/>
  <c r="BK139"/>
  <c r="BK196"/>
  <c r="BK193"/>
  <c r="BK191"/>
  <c r="J186"/>
  <c r="BK166"/>
  <c r="BK148"/>
  <c r="BK189"/>
  <c r="BK187"/>
  <c r="J148"/>
  <c r="BK136"/>
  <c i="11" r="J212"/>
  <c r="J204"/>
  <c r="BK197"/>
  <c r="BK188"/>
  <c r="BK182"/>
  <c r="J170"/>
  <c r="J153"/>
  <c r="J144"/>
  <c r="J135"/>
  <c r="BK205"/>
  <c r="J203"/>
  <c r="J196"/>
  <c r="BK189"/>
  <c r="J184"/>
  <c r="J162"/>
  <c r="BK154"/>
  <c r="BK132"/>
  <c r="J206"/>
  <c r="J202"/>
  <c r="BK196"/>
  <c r="J189"/>
  <c r="J183"/>
  <c r="BK167"/>
  <c r="BK158"/>
  <c r="BK212"/>
  <c r="BK206"/>
  <c r="J195"/>
  <c r="J179"/>
  <c r="BK174"/>
  <c r="J167"/>
  <c r="BK156"/>
  <c r="BK153"/>
  <c i="12" r="BK172"/>
  <c r="BK167"/>
  <c r="J162"/>
  <c r="J158"/>
  <c r="J153"/>
  <c r="BK146"/>
  <c r="BK139"/>
  <c r="J133"/>
  <c r="J169"/>
  <c r="J161"/>
  <c r="J149"/>
  <c r="BK142"/>
  <c r="BK133"/>
  <c r="J172"/>
  <c r="BK162"/>
  <c r="BK149"/>
  <c i="13" r="J163"/>
  <c r="BK150"/>
  <c r="J142"/>
  <c r="BK129"/>
  <c r="BK175"/>
  <c r="J159"/>
  <c r="BK155"/>
  <c r="BK151"/>
  <c r="BK138"/>
  <c r="BK153"/>
  <c r="BK149"/>
  <c r="J132"/>
  <c r="BK172"/>
  <c r="BK160"/>
  <c r="BK156"/>
  <c r="J154"/>
  <c r="BK145"/>
  <c r="BK132"/>
  <c r="J129"/>
  <c i="14" r="J195"/>
  <c r="J185"/>
  <c r="J165"/>
  <c r="J156"/>
  <c r="BK149"/>
  <c r="BK143"/>
  <c r="J133"/>
  <c r="BK192"/>
  <c r="BK178"/>
  <c r="BK165"/>
  <c r="J154"/>
  <c r="J145"/>
  <c r="BK135"/>
  <c r="BK182"/>
  <c r="J172"/>
  <c r="J147"/>
  <c r="J188"/>
  <c r="J176"/>
  <c r="BK159"/>
  <c r="J137"/>
  <c r="J129"/>
  <c i="2" r="J340"/>
  <c r="BK335"/>
  <c r="J332"/>
  <c r="BK329"/>
  <c r="BK325"/>
  <c r="J320"/>
  <c r="J313"/>
  <c r="BK307"/>
  <c r="J303"/>
  <c r="BK296"/>
  <c r="J287"/>
  <c r="J276"/>
  <c r="J273"/>
  <c r="J258"/>
  <c r="BK250"/>
  <c r="J243"/>
  <c r="BK234"/>
  <c r="BK218"/>
  <c r="J205"/>
  <c r="BK184"/>
  <c r="J172"/>
  <c r="J169"/>
  <c r="BK161"/>
  <c r="J140"/>
  <c r="J325"/>
  <c r="BK320"/>
  <c r="BK315"/>
  <c r="BK302"/>
  <c r="J300"/>
  <c r="BK297"/>
  <c r="J293"/>
  <c r="BK282"/>
  <c r="BK271"/>
  <c r="J263"/>
  <c r="J254"/>
  <c r="J234"/>
  <c r="BK222"/>
  <c r="BK215"/>
  <c r="BK208"/>
  <c r="BK181"/>
  <c r="BK171"/>
  <c r="J298"/>
  <c r="J291"/>
  <c r="J283"/>
  <c r="J272"/>
  <c r="BK267"/>
  <c r="J259"/>
  <c r="J247"/>
  <c r="BK238"/>
  <c r="J219"/>
  <c r="J208"/>
  <c r="J188"/>
  <c r="J181"/>
  <c r="BK172"/>
  <c r="J165"/>
  <c r="BK145"/>
  <c r="J138"/>
  <c i="3" r="BK490"/>
  <c r="J483"/>
  <c r="BK470"/>
  <c r="J462"/>
  <c r="J456"/>
  <c r="BK448"/>
  <c r="BK443"/>
  <c r="J427"/>
  <c r="J414"/>
  <c r="J405"/>
  <c r="BK391"/>
  <c r="BK385"/>
  <c r="BK375"/>
  <c r="BK349"/>
  <c r="BK346"/>
  <c r="BK329"/>
  <c r="BK320"/>
  <c r="J306"/>
  <c r="J292"/>
  <c r="J275"/>
  <c r="BK259"/>
  <c r="BK240"/>
  <c r="J230"/>
  <c r="J223"/>
  <c r="J196"/>
  <c r="BK176"/>
  <c r="J161"/>
  <c r="BK147"/>
  <c r="J131"/>
  <c r="J461"/>
  <c r="J452"/>
  <c r="J442"/>
  <c r="J431"/>
  <c r="J421"/>
  <c r="BK413"/>
  <c r="J401"/>
  <c r="J385"/>
  <c r="J375"/>
  <c r="BK361"/>
  <c r="BK357"/>
  <c r="J347"/>
  <c r="J330"/>
  <c r="BK307"/>
  <c r="BK300"/>
  <c r="J291"/>
  <c r="BK285"/>
  <c r="J278"/>
  <c r="BK273"/>
  <c r="J252"/>
  <c r="J243"/>
  <c r="BK223"/>
  <c r="BK213"/>
  <c r="BK205"/>
  <c r="J184"/>
  <c r="BK164"/>
  <c r="BK145"/>
  <c r="J142"/>
  <c r="J479"/>
  <c r="J468"/>
  <c r="BK462"/>
  <c r="BK456"/>
  <c r="BK450"/>
  <c r="BK363"/>
  <c r="J353"/>
  <c r="J346"/>
  <c r="J322"/>
  <c r="BK318"/>
  <c r="BK295"/>
  <c r="BK283"/>
  <c r="BK270"/>
  <c r="J246"/>
  <c r="BK235"/>
  <c r="BK230"/>
  <c r="BK225"/>
  <c r="J207"/>
  <c r="BK196"/>
  <c r="J187"/>
  <c r="BK179"/>
  <c r="BK158"/>
  <c r="J138"/>
  <c r="J488"/>
  <c r="BK480"/>
  <c r="J471"/>
  <c r="J454"/>
  <c r="J445"/>
  <c r="J440"/>
  <c r="BK426"/>
  <c r="BK416"/>
  <c r="BK409"/>
  <c r="J403"/>
  <c r="J399"/>
  <c r="J389"/>
  <c r="BK371"/>
  <c r="J363"/>
  <c r="J349"/>
  <c r="J332"/>
  <c r="BK327"/>
  <c r="J318"/>
  <c r="J299"/>
  <c r="J285"/>
  <c r="J277"/>
  <c r="J270"/>
  <c r="J260"/>
  <c r="BK247"/>
  <c r="J217"/>
  <c r="J211"/>
  <c r="J190"/>
  <c r="BK172"/>
  <c r="BK152"/>
  <c r="J145"/>
  <c i="4" r="BK211"/>
  <c r="J205"/>
  <c r="BK196"/>
  <c r="BK188"/>
  <c r="J180"/>
  <c r="BK152"/>
  <c r="J144"/>
  <c r="J131"/>
  <c r="J202"/>
  <c r="J195"/>
  <c r="J188"/>
  <c r="BK183"/>
  <c r="BK169"/>
  <c r="BK158"/>
  <c r="J135"/>
  <c r="J196"/>
  <c r="BK184"/>
  <c r="BK178"/>
  <c r="J148"/>
  <c r="BK141"/>
  <c r="BK131"/>
  <c r="J183"/>
  <c r="J169"/>
  <c r="J141"/>
  <c i="5" r="BK248"/>
  <c r="J234"/>
  <c r="J224"/>
  <c r="J221"/>
  <c r="J214"/>
  <c r="J209"/>
  <c r="J188"/>
  <c r="BK168"/>
  <c r="J149"/>
  <c r="J132"/>
  <c r="J239"/>
  <c r="J232"/>
  <c r="J225"/>
  <c r="J218"/>
  <c r="BK213"/>
  <c r="BK195"/>
  <c r="BK161"/>
  <c r="BK146"/>
  <c r="J248"/>
  <c r="BK239"/>
  <c r="BK230"/>
  <c r="J219"/>
  <c r="J206"/>
  <c r="J165"/>
  <c r="J159"/>
  <c r="J140"/>
  <c r="BK130"/>
  <c r="BK238"/>
  <c r="BK225"/>
  <c r="BK220"/>
  <c r="BK209"/>
  <c r="J192"/>
  <c r="J168"/>
  <c r="BK159"/>
  <c r="BK149"/>
  <c r="J130"/>
  <c i="6" r="J209"/>
  <c r="BK192"/>
  <c r="BK166"/>
  <c r="BK139"/>
  <c r="J210"/>
  <c r="BK197"/>
  <c r="BK188"/>
  <c r="BK173"/>
  <c r="BK148"/>
  <c r="J215"/>
  <c r="BK207"/>
  <c r="J199"/>
  <c r="BK184"/>
  <c r="BK163"/>
  <c r="J148"/>
  <c r="J139"/>
  <c r="BK129"/>
  <c r="J207"/>
  <c r="BK199"/>
  <c r="J192"/>
  <c r="J184"/>
  <c r="BK176"/>
  <c r="J163"/>
  <c r="BK142"/>
  <c r="J128"/>
  <c i="7" r="BK384"/>
  <c r="J369"/>
  <c r="J147"/>
  <c r="BK129"/>
  <c r="J377"/>
  <c r="BK339"/>
  <c r="BK330"/>
  <c r="BK323"/>
  <c r="J307"/>
  <c r="J280"/>
  <c r="BK254"/>
  <c r="BK247"/>
  <c r="J222"/>
  <c r="J206"/>
  <c r="J177"/>
  <c r="J171"/>
  <c r="J150"/>
  <c r="BK368"/>
  <c r="J345"/>
  <c r="BK322"/>
  <c r="J321"/>
  <c r="J316"/>
  <c r="BK307"/>
  <c r="J277"/>
  <c r="J257"/>
  <c r="BK222"/>
  <c r="BK171"/>
  <c r="J167"/>
  <c r="BK163"/>
  <c r="BK153"/>
  <c r="BK147"/>
  <c r="J138"/>
  <c r="J368"/>
  <c r="J336"/>
  <c r="BK324"/>
  <c r="J322"/>
  <c r="BK320"/>
  <c r="BK314"/>
  <c r="BK268"/>
  <c r="BK251"/>
  <c r="BK226"/>
  <c r="J203"/>
  <c r="J180"/>
  <c r="BK167"/>
  <c r="J153"/>
  <c i="8" r="BK376"/>
  <c r="BK372"/>
  <c r="BK370"/>
  <c r="BK330"/>
  <c r="J321"/>
  <c r="J291"/>
  <c r="J222"/>
  <c r="BK188"/>
  <c r="J182"/>
  <c r="J171"/>
  <c r="J151"/>
  <c r="J133"/>
  <c r="BK347"/>
  <c r="BK333"/>
  <c r="J330"/>
  <c r="BK325"/>
  <c r="BK323"/>
  <c r="BK299"/>
  <c r="BK279"/>
  <c r="BK237"/>
  <c r="BK219"/>
  <c r="BK210"/>
  <c r="J179"/>
  <c r="BK154"/>
  <c r="J144"/>
  <c r="J370"/>
  <c r="J333"/>
  <c r="J325"/>
  <c r="BK313"/>
  <c r="J299"/>
  <c r="BK285"/>
  <c r="J258"/>
  <c r="J213"/>
  <c r="BK182"/>
  <c r="BK171"/>
  <c r="J154"/>
  <c r="BK133"/>
  <c r="J380"/>
  <c r="J372"/>
  <c r="J322"/>
  <c r="BK311"/>
  <c r="BK265"/>
  <c r="BK252"/>
  <c r="J226"/>
  <c i="9" r="J305"/>
  <c r="J279"/>
  <c r="J266"/>
  <c r="J241"/>
  <c r="BK208"/>
  <c r="BK179"/>
  <c r="BK172"/>
  <c r="J154"/>
  <c r="J358"/>
  <c r="BK349"/>
  <c r="BK326"/>
  <c r="J316"/>
  <c r="BK308"/>
  <c r="BK302"/>
  <c r="J294"/>
  <c r="J248"/>
  <c r="BK241"/>
  <c r="J225"/>
  <c r="BK201"/>
  <c r="J179"/>
  <c r="J151"/>
  <c r="J366"/>
  <c r="J361"/>
  <c r="J345"/>
  <c r="BK318"/>
  <c r="BK315"/>
  <c r="J306"/>
  <c r="BK251"/>
  <c r="BK245"/>
  <c r="BK182"/>
  <c r="BK154"/>
  <c r="J129"/>
  <c i="10" r="J198"/>
  <c r="J187"/>
  <c r="BK179"/>
  <c r="J166"/>
  <c r="J151"/>
  <c r="J139"/>
  <c r="BK130"/>
  <c r="BK202"/>
  <c r="BK190"/>
  <c r="J185"/>
  <c r="BK169"/>
  <c r="BK144"/>
  <c r="BK208"/>
  <c r="BK201"/>
  <c r="J192"/>
  <c r="J190"/>
  <c r="BK185"/>
  <c r="J162"/>
  <c r="J130"/>
  <c r="BK126"/>
  <c r="BK207"/>
  <c r="J201"/>
  <c r="J196"/>
  <c r="BK194"/>
  <c r="J188"/>
  <c r="J179"/>
  <c r="BK152"/>
  <c i="11" r="BK203"/>
  <c r="BK195"/>
  <c r="J192"/>
  <c r="J186"/>
  <c r="BK179"/>
  <c r="J166"/>
  <c r="J151"/>
  <c r="BK138"/>
  <c r="J129"/>
  <c r="BK202"/>
  <c r="J194"/>
  <c r="J188"/>
  <c r="J174"/>
  <c r="BK163"/>
  <c r="J156"/>
  <c r="BK141"/>
  <c r="J209"/>
  <c r="BK199"/>
  <c r="BK192"/>
  <c r="J187"/>
  <c r="J175"/>
  <c r="BK159"/>
  <c r="BK144"/>
  <c r="BK135"/>
  <c r="J207"/>
  <c r="J199"/>
  <c r="BK194"/>
  <c r="BK175"/>
  <c r="BK170"/>
  <c r="BK166"/>
  <c r="BK151"/>
  <c i="12" r="J170"/>
  <c r="J159"/>
  <c r="BK157"/>
  <c r="J150"/>
  <c r="J142"/>
  <c r="J127"/>
  <c r="J167"/>
  <c r="BK158"/>
  <c r="BK153"/>
  <c r="J147"/>
  <c r="J139"/>
  <c r="BK130"/>
  <c r="BK170"/>
  <c r="BK159"/>
  <c i="13" r="J172"/>
  <c r="BK152"/>
  <c r="BK146"/>
  <c r="J131"/>
  <c r="BK169"/>
  <c r="BK158"/>
  <c r="J153"/>
  <c r="J146"/>
  <c r="BK139"/>
  <c r="J126"/>
  <c r="J151"/>
  <c r="BK142"/>
  <c r="J122"/>
  <c r="J169"/>
  <c r="BK159"/>
  <c r="J155"/>
  <c r="J152"/>
  <c r="J138"/>
  <c r="BK130"/>
  <c r="BK126"/>
  <c i="14" r="BK190"/>
  <c r="BK174"/>
  <c r="BK163"/>
  <c r="J151"/>
  <c r="BK147"/>
  <c r="J141"/>
  <c r="BK129"/>
  <c r="J182"/>
  <c r="J169"/>
  <c r="J159"/>
  <c r="J149"/>
  <c r="BK141"/>
  <c r="BK188"/>
  <c r="BK176"/>
  <c r="BK167"/>
  <c r="BK156"/>
  <c r="J192"/>
  <c r="J178"/>
  <c r="J163"/>
  <c r="J139"/>
  <c r="BK133"/>
  <c i="2" l="1" r="P131"/>
  <c r="R213"/>
  <c r="P225"/>
  <c r="T225"/>
  <c r="P242"/>
  <c r="R242"/>
  <c r="T253"/>
  <c r="R308"/>
  <c r="P322"/>
  <c r="BK330"/>
  <c r="J330"/>
  <c r="J105"/>
  <c r="T330"/>
  <c r="P337"/>
  <c r="P336"/>
  <c i="3" r="BK227"/>
  <c r="J227"/>
  <c r="J101"/>
  <c r="R227"/>
  <c r="P455"/>
  <c r="BK459"/>
  <c r="J459"/>
  <c r="J103"/>
  <c r="T459"/>
  <c r="R469"/>
  <c r="T478"/>
  <c r="T472"/>
  <c r="P485"/>
  <c r="P484"/>
  <c i="4" r="BK129"/>
  <c r="J129"/>
  <c r="J98"/>
  <c r="T129"/>
  <c r="R168"/>
  <c r="P187"/>
  <c r="BK194"/>
  <c r="J194"/>
  <c r="J102"/>
  <c r="T194"/>
  <c r="R200"/>
  <c r="R197"/>
  <c r="T207"/>
  <c r="T206"/>
  <c i="5" r="BK127"/>
  <c r="J127"/>
  <c r="J98"/>
  <c r="T127"/>
  <c r="P191"/>
  <c r="T191"/>
  <c r="R198"/>
  <c r="T236"/>
  <c r="R243"/>
  <c r="P247"/>
  <c r="P246"/>
  <c i="6" r="R127"/>
  <c r="P172"/>
  <c r="P179"/>
  <c r="R208"/>
  <c r="T212"/>
  <c r="T211"/>
  <c i="7" r="BK125"/>
  <c r="J125"/>
  <c r="J98"/>
  <c r="T125"/>
  <c r="R205"/>
  <c r="BK315"/>
  <c r="J315"/>
  <c r="J101"/>
  <c r="P315"/>
  <c r="BK367"/>
  <c r="J367"/>
  <c r="J102"/>
  <c r="R367"/>
  <c r="BK383"/>
  <c r="J383"/>
  <c r="J103"/>
  <c r="T383"/>
  <c i="8" r="BK126"/>
  <c r="J126"/>
  <c r="J98"/>
  <c r="P126"/>
  <c r="BK206"/>
  <c r="J206"/>
  <c r="J99"/>
  <c r="BK225"/>
  <c r="J225"/>
  <c r="J101"/>
  <c r="R225"/>
  <c r="P312"/>
  <c r="BK374"/>
  <c r="J374"/>
  <c r="J103"/>
  <c r="R374"/>
  <c r="T391"/>
  <c i="9" r="P125"/>
  <c r="BK207"/>
  <c r="J207"/>
  <c r="J100"/>
  <c r="T207"/>
  <c r="T293"/>
  <c r="R347"/>
  <c r="P364"/>
  <c i="10" r="R125"/>
  <c r="R165"/>
  <c r="T172"/>
  <c r="T200"/>
  <c r="T204"/>
  <c r="T203"/>
  <c i="11" r="P128"/>
  <c r="BK152"/>
  <c r="J152"/>
  <c r="J100"/>
  <c r="T157"/>
  <c r="T161"/>
  <c r="T160"/>
  <c i="12" r="T126"/>
  <c r="R145"/>
  <c r="T148"/>
  <c r="BK152"/>
  <c r="J152"/>
  <c r="J102"/>
  <c r="P160"/>
  <c i="13" r="R121"/>
  <c r="R120"/>
  <c r="R119"/>
  <c i="14" r="BK132"/>
  <c r="P158"/>
  <c i="2" r="BK131"/>
  <c r="J131"/>
  <c r="J98"/>
  <c r="R131"/>
  <c r="BK213"/>
  <c r="J213"/>
  <c r="J99"/>
  <c r="T213"/>
  <c r="BK253"/>
  <c r="J253"/>
  <c r="J102"/>
  <c r="P253"/>
  <c r="BK308"/>
  <c r="J308"/>
  <c r="J103"/>
  <c r="T308"/>
  <c r="R322"/>
  <c r="P330"/>
  <c r="BK337"/>
  <c r="J337"/>
  <c r="J109"/>
  <c r="T337"/>
  <c r="T336"/>
  <c i="3" r="BK135"/>
  <c r="J135"/>
  <c r="J98"/>
  <c r="R135"/>
  <c r="R130"/>
  <c r="R129"/>
  <c r="BK195"/>
  <c r="J195"/>
  <c r="J99"/>
  <c r="R195"/>
  <c r="BK204"/>
  <c r="J204"/>
  <c r="J100"/>
  <c r="T204"/>
  <c r="T227"/>
  <c r="T455"/>
  <c r="R459"/>
  <c r="P469"/>
  <c r="P478"/>
  <c r="P472"/>
  <c r="BK485"/>
  <c r="J485"/>
  <c r="J109"/>
  <c r="R485"/>
  <c r="R484"/>
  <c i="4" r="R129"/>
  <c r="P168"/>
  <c r="BK187"/>
  <c r="J187"/>
  <c r="J101"/>
  <c r="T187"/>
  <c r="R194"/>
  <c r="P200"/>
  <c r="P197"/>
  <c r="BK207"/>
  <c r="J207"/>
  <c r="J107"/>
  <c r="P207"/>
  <c r="P206"/>
  <c i="5" r="R127"/>
  <c r="BK191"/>
  <c r="J191"/>
  <c r="J99"/>
  <c r="R191"/>
  <c r="T198"/>
  <c r="P236"/>
  <c r="BK243"/>
  <c r="J243"/>
  <c r="J103"/>
  <c r="T243"/>
  <c r="R247"/>
  <c r="R246"/>
  <c i="6" r="T127"/>
  <c r="T172"/>
  <c r="P201"/>
  <c i="7" r="P125"/>
  <c r="BK205"/>
  <c r="J205"/>
  <c r="J100"/>
  <c r="P205"/>
  <c r="T315"/>
  <c r="P367"/>
  <c r="P383"/>
  <c i="8" r="T126"/>
  <c r="P206"/>
  <c r="T206"/>
  <c r="P215"/>
  <c r="T215"/>
  <c r="T225"/>
  <c r="R312"/>
  <c r="T374"/>
  <c r="P391"/>
  <c i="9" r="BK125"/>
  <c r="J125"/>
  <c r="J98"/>
  <c r="R125"/>
  <c r="P207"/>
  <c r="BK293"/>
  <c r="J293"/>
  <c r="J101"/>
  <c r="P293"/>
  <c r="BK347"/>
  <c r="J347"/>
  <c r="J102"/>
  <c r="T347"/>
  <c r="R364"/>
  <c i="10" r="T125"/>
  <c r="T124"/>
  <c r="T123"/>
  <c r="T165"/>
  <c r="P172"/>
  <c r="P200"/>
  <c r="BK204"/>
  <c r="J204"/>
  <c r="J103"/>
  <c i="11" r="R128"/>
  <c r="R152"/>
  <c r="P157"/>
  <c r="R161"/>
  <c r="R160"/>
  <c i="12" r="BK126"/>
  <c r="J126"/>
  <c r="J98"/>
  <c r="P145"/>
  <c r="P148"/>
  <c r="R152"/>
  <c r="BK160"/>
  <c r="J160"/>
  <c r="J103"/>
  <c i="13" r="BK121"/>
  <c r="J121"/>
  <c r="J98"/>
  <c i="14" r="R132"/>
  <c r="R153"/>
  <c r="BK171"/>
  <c r="J171"/>
  <c r="J103"/>
  <c i="2" r="T131"/>
  <c r="P213"/>
  <c r="BK225"/>
  <c r="J225"/>
  <c r="J100"/>
  <c r="R225"/>
  <c r="BK242"/>
  <c r="J242"/>
  <c r="J101"/>
  <c r="T242"/>
  <c r="R253"/>
  <c r="P308"/>
  <c r="BK322"/>
  <c r="J322"/>
  <c r="J104"/>
  <c r="T322"/>
  <c r="R330"/>
  <c r="R337"/>
  <c r="R336"/>
  <c i="3" r="P135"/>
  <c r="P130"/>
  <c r="P129"/>
  <c i="1" r="AU96"/>
  <c i="3" r="T135"/>
  <c r="T130"/>
  <c r="T129"/>
  <c r="P195"/>
  <c r="T195"/>
  <c r="P204"/>
  <c r="R204"/>
  <c r="P227"/>
  <c r="BK455"/>
  <c r="J455"/>
  <c r="J102"/>
  <c r="R455"/>
  <c r="P459"/>
  <c r="BK469"/>
  <c r="J469"/>
  <c r="J104"/>
  <c r="T469"/>
  <c r="BK478"/>
  <c r="J478"/>
  <c r="J107"/>
  <c r="R478"/>
  <c r="R472"/>
  <c r="T485"/>
  <c r="T484"/>
  <c i="4" r="P129"/>
  <c r="BK168"/>
  <c r="J168"/>
  <c r="J100"/>
  <c r="T168"/>
  <c r="R187"/>
  <c r="P194"/>
  <c r="BK200"/>
  <c r="J200"/>
  <c r="J105"/>
  <c r="T200"/>
  <c r="T197"/>
  <c r="R207"/>
  <c r="R206"/>
  <c i="5" r="P127"/>
  <c r="BK198"/>
  <c r="J198"/>
  <c r="J100"/>
  <c r="P198"/>
  <c r="BK236"/>
  <c r="J236"/>
  <c r="J102"/>
  <c r="R236"/>
  <c r="P243"/>
  <c r="BK247"/>
  <c r="J247"/>
  <c r="J105"/>
  <c r="T247"/>
  <c r="T246"/>
  <c i="6" r="BK127"/>
  <c r="J127"/>
  <c r="J98"/>
  <c r="P127"/>
  <c r="BK172"/>
  <c r="J172"/>
  <c r="J99"/>
  <c r="R172"/>
  <c r="BK179"/>
  <c r="J179"/>
  <c r="J100"/>
  <c r="R179"/>
  <c r="T179"/>
  <c r="BK201"/>
  <c r="J201"/>
  <c r="J102"/>
  <c r="R201"/>
  <c r="T201"/>
  <c r="BK208"/>
  <c r="J208"/>
  <c r="J103"/>
  <c r="P208"/>
  <c r="T208"/>
  <c r="BK212"/>
  <c r="J212"/>
  <c r="J105"/>
  <c r="P212"/>
  <c r="P211"/>
  <c r="R212"/>
  <c r="R211"/>
  <c i="7" r="R125"/>
  <c r="R124"/>
  <c r="R123"/>
  <c r="T205"/>
  <c r="R315"/>
  <c r="T367"/>
  <c r="R383"/>
  <c i="8" r="R126"/>
  <c r="R206"/>
  <c r="BK215"/>
  <c r="J215"/>
  <c r="J100"/>
  <c r="R215"/>
  <c r="P225"/>
  <c r="BK312"/>
  <c r="J312"/>
  <c r="J102"/>
  <c r="T312"/>
  <c r="P374"/>
  <c r="BK391"/>
  <c r="J391"/>
  <c r="J104"/>
  <c r="R391"/>
  <c i="9" r="T125"/>
  <c r="T124"/>
  <c r="T123"/>
  <c r="R207"/>
  <c r="R293"/>
  <c r="P347"/>
  <c r="BK364"/>
  <c r="J364"/>
  <c r="J103"/>
  <c r="T364"/>
  <c i="10" r="P125"/>
  <c r="BK165"/>
  <c r="J165"/>
  <c r="J99"/>
  <c r="R172"/>
  <c r="R200"/>
  <c r="R204"/>
  <c r="R203"/>
  <c i="11" r="T128"/>
  <c r="T127"/>
  <c r="T126"/>
  <c r="T152"/>
  <c r="BK157"/>
  <c r="J157"/>
  <c r="J102"/>
  <c r="P161"/>
  <c r="P160"/>
  <c i="12" r="P126"/>
  <c r="P125"/>
  <c r="BK145"/>
  <c r="J145"/>
  <c r="J99"/>
  <c r="BK148"/>
  <c r="J148"/>
  <c r="J100"/>
  <c r="T152"/>
  <c r="R160"/>
  <c i="13" r="P121"/>
  <c r="P120"/>
  <c r="P119"/>
  <c i="1" r="AU106"/>
  <c i="14" r="T132"/>
  <c r="P153"/>
  <c r="T153"/>
  <c r="R158"/>
  <c r="R171"/>
  <c i="10" r="BK125"/>
  <c r="J125"/>
  <c r="J98"/>
  <c r="P165"/>
  <c r="BK172"/>
  <c r="J172"/>
  <c r="J100"/>
  <c r="BK200"/>
  <c r="J200"/>
  <c r="J101"/>
  <c r="P204"/>
  <c r="P203"/>
  <c i="11" r="BK128"/>
  <c r="J128"/>
  <c r="J98"/>
  <c r="P152"/>
  <c r="R157"/>
  <c r="BK161"/>
  <c r="J161"/>
  <c r="J104"/>
  <c i="12" r="R126"/>
  <c r="R125"/>
  <c r="T145"/>
  <c r="R148"/>
  <c r="P152"/>
  <c r="P151"/>
  <c r="T160"/>
  <c i="13" r="T121"/>
  <c r="T120"/>
  <c r="T119"/>
  <c i="14" r="P132"/>
  <c r="BK153"/>
  <c r="J153"/>
  <c r="J101"/>
  <c r="BK158"/>
  <c r="J158"/>
  <c r="J102"/>
  <c r="T158"/>
  <c r="P171"/>
  <c r="T171"/>
  <c r="BK187"/>
  <c r="J187"/>
  <c r="J105"/>
  <c r="P187"/>
  <c r="R187"/>
  <c r="T187"/>
  <c i="3" r="BK473"/>
  <c r="J473"/>
  <c r="J106"/>
  <c i="11" r="BK150"/>
  <c r="J150"/>
  <c r="J99"/>
  <c r="BK155"/>
  <c r="J155"/>
  <c r="J101"/>
  <c i="4" r="BK164"/>
  <c r="J164"/>
  <c r="J99"/>
  <c r="BK198"/>
  <c r="J198"/>
  <c r="J104"/>
  <c i="9" r="BK204"/>
  <c r="J204"/>
  <c r="J99"/>
  <c i="12" r="BK171"/>
  <c r="J171"/>
  <c r="J104"/>
  <c i="13" r="BK174"/>
  <c r="J174"/>
  <c r="J99"/>
  <c i="2" r="BK334"/>
  <c r="J334"/>
  <c r="J107"/>
  <c i="3" r="BK130"/>
  <c r="J130"/>
  <c r="J97"/>
  <c i="5" r="BK233"/>
  <c r="J233"/>
  <c r="J101"/>
  <c i="6" r="BK198"/>
  <c r="J198"/>
  <c r="J101"/>
  <c i="7" r="BK202"/>
  <c r="J202"/>
  <c r="J99"/>
  <c i="11" r="BK208"/>
  <c r="J208"/>
  <c r="J105"/>
  <c r="BK211"/>
  <c r="J211"/>
  <c r="J106"/>
  <c i="14" r="BK128"/>
  <c r="BK127"/>
  <c r="J127"/>
  <c r="J97"/>
  <c r="BK184"/>
  <c r="J184"/>
  <c r="J104"/>
  <c r="BK194"/>
  <c r="J194"/>
  <c r="J106"/>
  <c r="E85"/>
  <c r="F91"/>
  <c r="J123"/>
  <c r="BG156"/>
  <c r="BG167"/>
  <c r="BG169"/>
  <c r="BG180"/>
  <c r="BG195"/>
  <c r="J89"/>
  <c r="F92"/>
  <c r="J122"/>
  <c r="BG137"/>
  <c r="BG145"/>
  <c r="BG151"/>
  <c r="BG172"/>
  <c r="BG174"/>
  <c r="BG182"/>
  <c r="BG133"/>
  <c r="BG139"/>
  <c r="BG143"/>
  <c r="BG149"/>
  <c r="BG163"/>
  <c r="BG165"/>
  <c r="BG176"/>
  <c r="BG178"/>
  <c r="BG188"/>
  <c r="BG190"/>
  <c r="BG129"/>
  <c r="BG135"/>
  <c r="BG141"/>
  <c r="BG147"/>
  <c r="BG154"/>
  <c r="BG159"/>
  <c r="BG161"/>
  <c r="BG185"/>
  <c r="BG192"/>
  <c i="13" r="J89"/>
  <c r="F115"/>
  <c r="BG126"/>
  <c r="BG130"/>
  <c r="BG151"/>
  <c r="BG155"/>
  <c r="BG157"/>
  <c r="BG159"/>
  <c r="BG163"/>
  <c r="BG169"/>
  <c r="E85"/>
  <c r="J91"/>
  <c r="J92"/>
  <c r="BG131"/>
  <c r="BG141"/>
  <c r="BG152"/>
  <c r="BG156"/>
  <c r="BG175"/>
  <c r="BG122"/>
  <c r="BG129"/>
  <c r="BG132"/>
  <c r="BG138"/>
  <c r="BG139"/>
  <c r="BG142"/>
  <c r="BG150"/>
  <c r="BG153"/>
  <c r="BG154"/>
  <c r="BG172"/>
  <c r="F92"/>
  <c r="BG145"/>
  <c r="BG146"/>
  <c r="BG149"/>
  <c r="BG158"/>
  <c r="BG160"/>
  <c i="12" r="BG154"/>
  <c r="BG170"/>
  <c r="BG172"/>
  <c r="E85"/>
  <c r="J89"/>
  <c r="F91"/>
  <c r="F92"/>
  <c r="J120"/>
  <c r="J121"/>
  <c r="BG127"/>
  <c r="BG133"/>
  <c r="BG139"/>
  <c r="BG150"/>
  <c r="BG158"/>
  <c r="BG159"/>
  <c r="BG166"/>
  <c r="BG167"/>
  <c i="11" r="BK160"/>
  <c i="12" r="BG130"/>
  <c r="BG136"/>
  <c r="BG142"/>
  <c r="BG146"/>
  <c r="BG147"/>
  <c r="BG149"/>
  <c r="BG153"/>
  <c r="BG157"/>
  <c r="BG161"/>
  <c r="BG162"/>
  <c r="BG168"/>
  <c r="BG169"/>
  <c i="10" r="BK124"/>
  <c r="J124"/>
  <c r="J97"/>
  <c i="11" r="E85"/>
  <c r="F91"/>
  <c r="J123"/>
  <c r="BG151"/>
  <c r="BG163"/>
  <c r="BG166"/>
  <c r="BG171"/>
  <c r="BG186"/>
  <c r="BG192"/>
  <c r="BG205"/>
  <c r="BG207"/>
  <c r="BG212"/>
  <c r="J89"/>
  <c r="F92"/>
  <c r="J122"/>
  <c r="BG135"/>
  <c r="BG141"/>
  <c r="BG156"/>
  <c r="BG174"/>
  <c r="BG175"/>
  <c r="BG188"/>
  <c r="BG195"/>
  <c r="BG196"/>
  <c r="BG204"/>
  <c r="BG129"/>
  <c r="BG138"/>
  <c r="BG144"/>
  <c r="BG153"/>
  <c r="BG154"/>
  <c r="BG158"/>
  <c r="BG159"/>
  <c r="BG162"/>
  <c r="BG170"/>
  <c r="BG179"/>
  <c r="BG199"/>
  <c r="BG132"/>
  <c r="BG147"/>
  <c r="BG167"/>
  <c r="BG178"/>
  <c r="BG182"/>
  <c r="BG183"/>
  <c r="BG184"/>
  <c r="BG187"/>
  <c r="BG189"/>
  <c r="BG190"/>
  <c r="BG194"/>
  <c r="BG197"/>
  <c r="BG198"/>
  <c r="BG202"/>
  <c r="BG203"/>
  <c r="BG206"/>
  <c r="BG209"/>
  <c i="10" r="J89"/>
  <c r="F91"/>
  <c r="E113"/>
  <c r="J120"/>
  <c r="BG130"/>
  <c r="BG133"/>
  <c r="BG144"/>
  <c r="BG145"/>
  <c r="BG148"/>
  <c r="BG162"/>
  <c r="BG186"/>
  <c r="BG187"/>
  <c r="BG188"/>
  <c r="BG194"/>
  <c r="BG195"/>
  <c r="BG205"/>
  <c r="BG208"/>
  <c r="J91"/>
  <c r="BG151"/>
  <c r="BG183"/>
  <c r="BG185"/>
  <c r="BG196"/>
  <c r="BG198"/>
  <c r="BG207"/>
  <c r="F120"/>
  <c r="BG136"/>
  <c r="BG152"/>
  <c r="BG166"/>
  <c r="BG189"/>
  <c r="BG190"/>
  <c r="BG192"/>
  <c r="BG197"/>
  <c r="BG202"/>
  <c r="BG126"/>
  <c r="BG139"/>
  <c r="BG159"/>
  <c r="BG169"/>
  <c r="BG173"/>
  <c r="BG176"/>
  <c r="BG179"/>
  <c r="BG191"/>
  <c r="BG193"/>
  <c r="BG199"/>
  <c r="BG201"/>
  <c i="9" r="J91"/>
  <c r="F120"/>
  <c r="BG126"/>
  <c r="BG132"/>
  <c r="BG135"/>
  <c r="BG141"/>
  <c r="BG151"/>
  <c r="BG179"/>
  <c r="BG225"/>
  <c r="BG245"/>
  <c r="BG248"/>
  <c r="BG302"/>
  <c r="BG303"/>
  <c r="BG304"/>
  <c r="BG305"/>
  <c r="BG306"/>
  <c r="BG307"/>
  <c r="BG311"/>
  <c r="BG315"/>
  <c r="BG317"/>
  <c r="BG348"/>
  <c r="BG353"/>
  <c r="BG358"/>
  <c r="BG366"/>
  <c r="E85"/>
  <c r="J117"/>
  <c r="J120"/>
  <c r="BG138"/>
  <c r="BG145"/>
  <c r="BG182"/>
  <c r="BG185"/>
  <c r="BG201"/>
  <c r="BG205"/>
  <c r="BG219"/>
  <c r="BG235"/>
  <c r="BG241"/>
  <c r="BG251"/>
  <c r="BG273"/>
  <c r="BG285"/>
  <c r="BG294"/>
  <c r="BG308"/>
  <c r="BG318"/>
  <c r="BG319"/>
  <c r="BG343"/>
  <c r="F119"/>
  <c r="BG157"/>
  <c r="BG163"/>
  <c r="BG168"/>
  <c r="BG176"/>
  <c r="BG208"/>
  <c r="BG213"/>
  <c r="BG260"/>
  <c r="BG266"/>
  <c r="BG279"/>
  <c r="BG292"/>
  <c r="BG299"/>
  <c r="BG314"/>
  <c r="BG326"/>
  <c r="BG349"/>
  <c r="BG129"/>
  <c r="BG148"/>
  <c r="BG154"/>
  <c r="BG172"/>
  <c r="BG263"/>
  <c r="BG269"/>
  <c r="BG280"/>
  <c r="BG301"/>
  <c r="BG316"/>
  <c r="BG345"/>
  <c r="BG361"/>
  <c r="BG365"/>
  <c i="8" r="F92"/>
  <c r="BG127"/>
  <c r="BG133"/>
  <c r="BG137"/>
  <c r="BG140"/>
  <c r="BG144"/>
  <c r="BG148"/>
  <c r="BG157"/>
  <c r="BG175"/>
  <c r="BG188"/>
  <c r="BG203"/>
  <c r="BG210"/>
  <c r="BG213"/>
  <c r="BG243"/>
  <c r="BG258"/>
  <c r="BG304"/>
  <c r="BG321"/>
  <c r="BG325"/>
  <c r="BG326"/>
  <c r="BG337"/>
  <c r="BG370"/>
  <c r="E114"/>
  <c r="F120"/>
  <c r="BG166"/>
  <c r="BG179"/>
  <c r="BG222"/>
  <c r="BG226"/>
  <c r="BG268"/>
  <c r="BG282"/>
  <c r="BG291"/>
  <c r="BG311"/>
  <c r="BG324"/>
  <c r="BG344"/>
  <c r="BG347"/>
  <c r="BG354"/>
  <c r="BG375"/>
  <c r="BG376"/>
  <c r="J120"/>
  <c r="BG151"/>
  <c r="BG182"/>
  <c r="BG207"/>
  <c r="BG216"/>
  <c r="BG237"/>
  <c r="BG252"/>
  <c r="BG265"/>
  <c r="BG276"/>
  <c r="BG279"/>
  <c r="BG313"/>
  <c r="BG316"/>
  <c r="BG322"/>
  <c r="BG330"/>
  <c r="BG335"/>
  <c r="BG336"/>
  <c r="BG338"/>
  <c r="BG372"/>
  <c r="BG385"/>
  <c r="J89"/>
  <c r="J92"/>
  <c r="BG130"/>
  <c r="BG154"/>
  <c r="BG160"/>
  <c r="BG171"/>
  <c r="BG185"/>
  <c r="BG219"/>
  <c r="BG231"/>
  <c r="BG262"/>
  <c r="BG285"/>
  <c r="BG299"/>
  <c r="BG314"/>
  <c r="BG323"/>
  <c r="BG327"/>
  <c r="BG333"/>
  <c r="BG334"/>
  <c r="BG380"/>
  <c r="BG388"/>
  <c r="BG392"/>
  <c r="BG393"/>
  <c i="6" r="BK211"/>
  <c r="J211"/>
  <c r="J104"/>
  <c i="7" r="F92"/>
  <c r="J119"/>
  <c r="BG138"/>
  <c r="BG141"/>
  <c r="BG153"/>
  <c r="BG171"/>
  <c r="BG174"/>
  <c r="BG177"/>
  <c r="BG180"/>
  <c r="BG199"/>
  <c r="BG206"/>
  <c r="BG238"/>
  <c r="BG257"/>
  <c r="BG268"/>
  <c r="BG271"/>
  <c r="BG283"/>
  <c r="BG307"/>
  <c r="BG321"/>
  <c r="BG330"/>
  <c r="BG363"/>
  <c r="BG365"/>
  <c r="BG368"/>
  <c r="BG369"/>
  <c r="BG377"/>
  <c r="BG384"/>
  <c r="BG385"/>
  <c i="6" r="BK126"/>
  <c r="BK125"/>
  <c r="J125"/>
  <c r="J96"/>
  <c i="7" r="J89"/>
  <c r="F119"/>
  <c r="BG132"/>
  <c r="BG144"/>
  <c r="BG150"/>
  <c r="BG158"/>
  <c r="BG163"/>
  <c r="BG167"/>
  <c r="BG203"/>
  <c r="BG211"/>
  <c r="BG226"/>
  <c r="BG247"/>
  <c r="BG251"/>
  <c r="BG254"/>
  <c r="BG274"/>
  <c r="BG296"/>
  <c r="BG312"/>
  <c r="BG314"/>
  <c r="BG316"/>
  <c r="BG323"/>
  <c r="BG324"/>
  <c r="BG327"/>
  <c r="BG331"/>
  <c r="BG332"/>
  <c r="BG339"/>
  <c r="BG380"/>
  <c r="J92"/>
  <c r="BG217"/>
  <c r="BG222"/>
  <c r="BG242"/>
  <c r="BG277"/>
  <c r="BG280"/>
  <c r="BG306"/>
  <c r="BG308"/>
  <c r="BG320"/>
  <c r="BG322"/>
  <c r="BG333"/>
  <c r="BG336"/>
  <c r="BG345"/>
  <c r="E85"/>
  <c r="BG126"/>
  <c r="BG129"/>
  <c r="BG135"/>
  <c r="BG147"/>
  <c r="BG373"/>
  <c i="6" r="E85"/>
  <c r="J91"/>
  <c r="J92"/>
  <c r="BG128"/>
  <c r="BG130"/>
  <c r="BG139"/>
  <c r="BG148"/>
  <c r="BG152"/>
  <c r="BG169"/>
  <c r="BG173"/>
  <c r="BG180"/>
  <c r="BG183"/>
  <c r="BG189"/>
  <c r="BG195"/>
  <c r="BG199"/>
  <c r="BG209"/>
  <c r="BG215"/>
  <c r="J89"/>
  <c r="BG129"/>
  <c r="BG133"/>
  <c r="BG155"/>
  <c r="BG176"/>
  <c r="BG184"/>
  <c r="BG188"/>
  <c r="BG204"/>
  <c r="BG207"/>
  <c r="BG213"/>
  <c r="F92"/>
  <c r="BG145"/>
  <c r="BG166"/>
  <c r="BG187"/>
  <c r="BG192"/>
  <c r="BG202"/>
  <c r="BG203"/>
  <c r="BG210"/>
  <c r="F91"/>
  <c r="BG136"/>
  <c r="BG142"/>
  <c r="BG149"/>
  <c r="BG163"/>
  <c r="BG190"/>
  <c r="BG194"/>
  <c r="BG197"/>
  <c i="5" r="J89"/>
  <c r="F91"/>
  <c r="BG132"/>
  <c r="BG146"/>
  <c r="BG149"/>
  <c r="BG155"/>
  <c r="BG165"/>
  <c r="BG188"/>
  <c r="BG206"/>
  <c r="BG209"/>
  <c r="BG214"/>
  <c r="BG219"/>
  <c r="BG223"/>
  <c r="BG224"/>
  <c r="BG226"/>
  <c r="BG234"/>
  <c r="BG237"/>
  <c r="BG248"/>
  <c r="J91"/>
  <c r="J92"/>
  <c r="BG128"/>
  <c r="BG130"/>
  <c r="BG158"/>
  <c r="BG159"/>
  <c r="BG204"/>
  <c r="BG216"/>
  <c r="BG225"/>
  <c r="BG227"/>
  <c r="BG230"/>
  <c r="BG238"/>
  <c r="E115"/>
  <c r="BG136"/>
  <c r="BG160"/>
  <c r="BG164"/>
  <c r="BG199"/>
  <c r="BG213"/>
  <c r="BG228"/>
  <c r="BG239"/>
  <c r="BG242"/>
  <c r="BG244"/>
  <c r="F92"/>
  <c r="BG134"/>
  <c r="BG135"/>
  <c r="BG140"/>
  <c r="BG152"/>
  <c r="BG161"/>
  <c r="BG168"/>
  <c r="BG171"/>
  <c r="BG182"/>
  <c r="BG185"/>
  <c r="BG192"/>
  <c r="BG195"/>
  <c r="BG210"/>
  <c r="BG211"/>
  <c r="BG218"/>
  <c r="BG220"/>
  <c r="BG221"/>
  <c r="BG222"/>
  <c r="BG232"/>
  <c r="BG245"/>
  <c r="BG250"/>
  <c i="4" r="F91"/>
  <c r="F92"/>
  <c r="BG132"/>
  <c r="BG155"/>
  <c r="BG165"/>
  <c r="BG169"/>
  <c r="BG178"/>
  <c r="E117"/>
  <c r="J121"/>
  <c r="J124"/>
  <c r="BG130"/>
  <c r="BG131"/>
  <c r="BG138"/>
  <c r="BG144"/>
  <c r="BG147"/>
  <c r="BG152"/>
  <c r="BG158"/>
  <c r="BG161"/>
  <c r="BG174"/>
  <c r="BG181"/>
  <c r="BG183"/>
  <c r="BG186"/>
  <c r="BG190"/>
  <c r="J123"/>
  <c r="BG182"/>
  <c r="BG189"/>
  <c r="BG196"/>
  <c r="BG202"/>
  <c r="BG205"/>
  <c r="BG208"/>
  <c r="BG135"/>
  <c r="BG141"/>
  <c r="BG148"/>
  <c r="BG151"/>
  <c r="BG180"/>
  <c r="BG184"/>
  <c r="BG188"/>
  <c r="BG193"/>
  <c r="BG195"/>
  <c r="BG199"/>
  <c r="BG201"/>
  <c r="BG209"/>
  <c r="BG211"/>
  <c i="3" r="J89"/>
  <c r="E119"/>
  <c r="F126"/>
  <c r="BG131"/>
  <c r="BG148"/>
  <c r="BG149"/>
  <c r="BG164"/>
  <c r="BG176"/>
  <c r="BG184"/>
  <c r="BG207"/>
  <c r="BG240"/>
  <c r="BG244"/>
  <c r="BG255"/>
  <c r="BG271"/>
  <c r="BG289"/>
  <c r="BG291"/>
  <c r="BG300"/>
  <c r="BG307"/>
  <c r="BG321"/>
  <c r="BG327"/>
  <c r="BG329"/>
  <c r="BG332"/>
  <c r="BG353"/>
  <c r="BG367"/>
  <c r="BG369"/>
  <c r="BG371"/>
  <c r="BG379"/>
  <c r="BG395"/>
  <c r="BG399"/>
  <c r="BG403"/>
  <c r="BG405"/>
  <c r="BG407"/>
  <c r="BG409"/>
  <c r="BG425"/>
  <c r="BG433"/>
  <c r="BG435"/>
  <c r="BG445"/>
  <c r="BG466"/>
  <c r="BG470"/>
  <c r="BG479"/>
  <c i="2" r="BK336"/>
  <c r="J336"/>
  <c r="J108"/>
  <c i="3" r="J91"/>
  <c r="F125"/>
  <c r="BG136"/>
  <c r="BG137"/>
  <c r="BG142"/>
  <c r="BG152"/>
  <c r="BG155"/>
  <c r="BG158"/>
  <c r="BG161"/>
  <c r="BG180"/>
  <c r="BG187"/>
  <c r="BG190"/>
  <c r="BG196"/>
  <c r="BG217"/>
  <c r="BG225"/>
  <c r="BG229"/>
  <c r="BG231"/>
  <c r="BG234"/>
  <c r="BG243"/>
  <c r="BG246"/>
  <c r="BG247"/>
  <c r="BG249"/>
  <c r="BG265"/>
  <c r="BG270"/>
  <c r="BG281"/>
  <c r="BG285"/>
  <c r="BG317"/>
  <c r="BG318"/>
  <c r="BG333"/>
  <c r="BG355"/>
  <c r="BG357"/>
  <c r="BG361"/>
  <c r="BG389"/>
  <c r="BG393"/>
  <c r="BG397"/>
  <c r="BG419"/>
  <c r="BG423"/>
  <c r="BG429"/>
  <c r="BG430"/>
  <c r="BG437"/>
  <c r="BG438"/>
  <c r="BG440"/>
  <c r="BG443"/>
  <c r="BG444"/>
  <c r="BG448"/>
  <c r="BG449"/>
  <c r="BG450"/>
  <c r="BG454"/>
  <c r="BG456"/>
  <c r="BG461"/>
  <c r="BG467"/>
  <c r="BG471"/>
  <c r="BG474"/>
  <c r="BG483"/>
  <c r="BG488"/>
  <c r="J126"/>
  <c r="BG143"/>
  <c r="BG199"/>
  <c r="BG209"/>
  <c r="BG211"/>
  <c r="BG215"/>
  <c r="BG219"/>
  <c r="BG221"/>
  <c r="BG223"/>
  <c r="BG252"/>
  <c r="BG273"/>
  <c r="BG275"/>
  <c r="BG277"/>
  <c r="BG280"/>
  <c r="BG283"/>
  <c r="BG287"/>
  <c r="BG292"/>
  <c r="BG296"/>
  <c r="BG299"/>
  <c r="BG301"/>
  <c r="BG306"/>
  <c r="BG330"/>
  <c r="BG331"/>
  <c r="BG349"/>
  <c r="BG363"/>
  <c r="BG375"/>
  <c r="BG377"/>
  <c r="BG383"/>
  <c r="BG401"/>
  <c r="BG411"/>
  <c r="BG414"/>
  <c r="BG416"/>
  <c r="BG418"/>
  <c r="BG426"/>
  <c r="BG465"/>
  <c r="BG138"/>
  <c r="BG145"/>
  <c r="BG147"/>
  <c r="BG167"/>
  <c r="BG172"/>
  <c r="BG173"/>
  <c r="BG179"/>
  <c r="BG191"/>
  <c r="BG192"/>
  <c r="BG205"/>
  <c r="BG213"/>
  <c r="BG228"/>
  <c r="BG230"/>
  <c r="BG235"/>
  <c r="BG259"/>
  <c r="BG260"/>
  <c r="BG278"/>
  <c r="BG295"/>
  <c r="BG313"/>
  <c r="BG319"/>
  <c r="BG320"/>
  <c r="BG322"/>
  <c r="BG340"/>
  <c r="BG346"/>
  <c r="BG347"/>
  <c r="BG348"/>
  <c r="BG351"/>
  <c r="BG359"/>
  <c r="BG365"/>
  <c r="BG373"/>
  <c r="BG381"/>
  <c r="BG385"/>
  <c r="BG387"/>
  <c r="BG391"/>
  <c r="BG413"/>
  <c r="BG421"/>
  <c r="BG427"/>
  <c r="BG431"/>
  <c r="BG442"/>
  <c r="BG446"/>
  <c r="BG447"/>
  <c r="BG451"/>
  <c r="BG452"/>
  <c r="BG457"/>
  <c r="BG458"/>
  <c r="BG460"/>
  <c r="BG462"/>
  <c r="BG468"/>
  <c r="BG480"/>
  <c r="BG486"/>
  <c r="BG490"/>
  <c i="2" r="E85"/>
  <c r="J89"/>
  <c r="J91"/>
  <c r="F126"/>
  <c r="BG132"/>
  <c r="BG136"/>
  <c r="BG152"/>
  <c r="BG158"/>
  <c r="BG165"/>
  <c r="BG169"/>
  <c r="BG180"/>
  <c r="BG181"/>
  <c r="BG184"/>
  <c r="BG187"/>
  <c r="BG188"/>
  <c r="BG210"/>
  <c r="BG214"/>
  <c r="BG218"/>
  <c r="BG219"/>
  <c r="BG222"/>
  <c r="BG226"/>
  <c r="BG238"/>
  <c r="BG247"/>
  <c r="BG259"/>
  <c r="BG267"/>
  <c r="BG271"/>
  <c r="BG272"/>
  <c r="BG274"/>
  <c r="BG282"/>
  <c r="BG283"/>
  <c r="BG289"/>
  <c r="BG296"/>
  <c r="BG297"/>
  <c r="BG301"/>
  <c r="BG313"/>
  <c r="BG318"/>
  <c r="BG325"/>
  <c r="F91"/>
  <c r="J126"/>
  <c r="BG135"/>
  <c r="BG140"/>
  <c r="BG142"/>
  <c r="BG161"/>
  <c r="BG205"/>
  <c r="BG208"/>
  <c r="BG209"/>
  <c r="BG215"/>
  <c r="BG231"/>
  <c r="BG234"/>
  <c r="BG245"/>
  <c r="BG250"/>
  <c r="BG254"/>
  <c r="BG270"/>
  <c r="BG287"/>
  <c r="BG291"/>
  <c r="BG293"/>
  <c r="BG295"/>
  <c r="BG298"/>
  <c r="BG299"/>
  <c r="BG305"/>
  <c r="BG311"/>
  <c r="BG320"/>
  <c r="BG324"/>
  <c r="BG138"/>
  <c r="BG141"/>
  <c r="BG145"/>
  <c r="BG168"/>
  <c r="BG170"/>
  <c r="BG171"/>
  <c r="BG172"/>
  <c r="BG173"/>
  <c r="BG174"/>
  <c r="BG200"/>
  <c r="BG241"/>
  <c r="BG243"/>
  <c r="BG258"/>
  <c r="BG262"/>
  <c r="BG263"/>
  <c r="BG266"/>
  <c r="BG273"/>
  <c r="BG275"/>
  <c r="BG276"/>
  <c r="BG285"/>
  <c r="BG300"/>
  <c r="BG302"/>
  <c r="BG303"/>
  <c r="BG304"/>
  <c r="BG307"/>
  <c r="BG309"/>
  <c r="BG315"/>
  <c r="BG319"/>
  <c r="BG321"/>
  <c r="BG323"/>
  <c r="BG328"/>
  <c r="BG329"/>
  <c r="BG331"/>
  <c r="BG332"/>
  <c r="BG335"/>
  <c r="BG338"/>
  <c r="BG340"/>
  <c i="3" r="J34"/>
  <c i="1" r="AW96"/>
  <c i="4" r="J34"/>
  <c i="1" r="AW97"/>
  <c i="4" r="F33"/>
  <c i="1" r="AZ97"/>
  <c i="4" r="F37"/>
  <c i="1" r="BD97"/>
  <c i="5" r="F36"/>
  <c i="1" r="BC98"/>
  <c i="6" r="J34"/>
  <c i="1" r="AW99"/>
  <c i="6" r="J33"/>
  <c i="1" r="AV99"/>
  <c i="7" r="F33"/>
  <c i="1" r="AZ100"/>
  <c i="7" r="F37"/>
  <c i="1" r="BD100"/>
  <c i="8" r="J33"/>
  <c i="1" r="AV101"/>
  <c i="8" r="F34"/>
  <c i="1" r="BA101"/>
  <c i="9" r="F37"/>
  <c i="1" r="BD102"/>
  <c i="10" r="F37"/>
  <c i="1" r="BD103"/>
  <c i="10" r="F33"/>
  <c i="1" r="AZ103"/>
  <c i="11" r="J33"/>
  <c i="1" r="AV104"/>
  <c i="12" r="F37"/>
  <c i="1" r="BD105"/>
  <c i="12" r="F33"/>
  <c i="1" r="AZ105"/>
  <c i="13" r="F36"/>
  <c i="1" r="BC106"/>
  <c i="14" r="J34"/>
  <c i="1" r="AW107"/>
  <c i="14" r="F36"/>
  <c i="1" r="BC107"/>
  <c i="2" r="J33"/>
  <c i="1" r="AV95"/>
  <c i="2" r="J34"/>
  <c i="1" r="AW95"/>
  <c i="3" r="J33"/>
  <c i="1" r="AV96"/>
  <c i="4" r="J33"/>
  <c i="1" r="AV97"/>
  <c i="4" r="F34"/>
  <c i="1" r="BA97"/>
  <c i="4" r="F36"/>
  <c i="1" r="BC97"/>
  <c i="5" r="F34"/>
  <c i="1" r="BA98"/>
  <c i="5" r="F33"/>
  <c i="1" r="AZ98"/>
  <c i="6" r="F34"/>
  <c i="1" r="BA99"/>
  <c i="6" r="F36"/>
  <c i="1" r="BC99"/>
  <c i="7" r="F36"/>
  <c i="1" r="BC100"/>
  <c i="7" r="J33"/>
  <c i="1" r="AV100"/>
  <c i="8" r="J34"/>
  <c i="1" r="AW101"/>
  <c i="9" r="F33"/>
  <c i="1" r="AZ102"/>
  <c i="9" r="F34"/>
  <c i="1" r="BA102"/>
  <c i="10" r="F34"/>
  <c i="1" r="BA103"/>
  <c i="10" r="J33"/>
  <c i="1" r="AV103"/>
  <c i="11" r="F34"/>
  <c i="1" r="BA104"/>
  <c i="11" r="F33"/>
  <c i="1" r="AZ104"/>
  <c i="12" r="F36"/>
  <c i="1" r="BC105"/>
  <c i="13" r="J34"/>
  <c i="1" r="AW106"/>
  <c i="13" r="F37"/>
  <c i="1" r="BD106"/>
  <c i="14" r="F33"/>
  <c i="1" r="AZ107"/>
  <c i="2" r="F36"/>
  <c i="1" r="BC95"/>
  <c i="2" r="F37"/>
  <c i="1" r="BD95"/>
  <c i="3" r="F33"/>
  <c i="1" r="AZ96"/>
  <c i="3" r="F36"/>
  <c i="1" r="BC96"/>
  <c i="5" r="J34"/>
  <c i="1" r="AW98"/>
  <c i="5" r="J33"/>
  <c i="1" r="AV98"/>
  <c i="6" r="F33"/>
  <c i="1" r="AZ99"/>
  <c i="7" r="F34"/>
  <c i="1" r="BA100"/>
  <c i="8" r="F33"/>
  <c i="1" r="AZ101"/>
  <c i="8" r="F37"/>
  <c i="1" r="BD101"/>
  <c i="9" r="J33"/>
  <c i="1" r="AV102"/>
  <c i="10" r="J34"/>
  <c i="1" r="AW103"/>
  <c i="10" r="F36"/>
  <c i="1" r="BC103"/>
  <c i="11" r="F37"/>
  <c i="1" r="BD104"/>
  <c i="11" r="F36"/>
  <c i="1" r="BC104"/>
  <c i="12" r="J34"/>
  <c i="1" r="AW105"/>
  <c i="13" r="F34"/>
  <c i="1" r="BA106"/>
  <c i="13" r="F33"/>
  <c i="1" r="AZ106"/>
  <c i="14" r="J33"/>
  <c i="1" r="AV107"/>
  <c i="2" r="F33"/>
  <c i="1" r="AZ95"/>
  <c i="2" r="F34"/>
  <c i="1" r="BA95"/>
  <c i="3" r="F34"/>
  <c i="1" r="BA96"/>
  <c i="3" r="F37"/>
  <c i="1" r="BD96"/>
  <c i="5" r="F37"/>
  <c i="1" r="BD98"/>
  <c i="6" r="F37"/>
  <c i="1" r="BD99"/>
  <c i="7" r="J34"/>
  <c i="1" r="AW100"/>
  <c i="8" r="F36"/>
  <c i="1" r="BC101"/>
  <c i="9" r="J34"/>
  <c i="1" r="AW102"/>
  <c i="9" r="F36"/>
  <c i="1" r="BC102"/>
  <c i="11" r="J34"/>
  <c i="1" r="AW104"/>
  <c i="12" r="J33"/>
  <c i="1" r="AV105"/>
  <c i="12" r="F34"/>
  <c i="1" r="BA105"/>
  <c i="13" r="J33"/>
  <c i="1" r="AV106"/>
  <c i="14" r="F34"/>
  <c i="1" r="BA107"/>
  <c i="14" r="F37"/>
  <c i="1" r="BD107"/>
  <c i="14" l="1" r="P131"/>
  <c r="P126"/>
  <c i="1" r="AU107"/>
  <c i="6" r="T126"/>
  <c r="T125"/>
  <c i="4" r="R128"/>
  <c r="R127"/>
  <c i="2" r="R130"/>
  <c r="R129"/>
  <c i="6" r="R126"/>
  <c r="R125"/>
  <c i="5" r="T126"/>
  <c r="T125"/>
  <c i="4" r="T128"/>
  <c r="T127"/>
  <c i="2" r="P130"/>
  <c r="P129"/>
  <c i="1" r="AU95"/>
  <c i="14" r="R131"/>
  <c r="R126"/>
  <c i="12" r="R151"/>
  <c i="11" r="P127"/>
  <c r="P126"/>
  <c i="1" r="AU104"/>
  <c i="9" r="R124"/>
  <c r="R123"/>
  <c i="8" r="T125"/>
  <c r="T124"/>
  <c i="7" r="P124"/>
  <c r="P123"/>
  <c i="1" r="AU100"/>
  <c i="12" r="T125"/>
  <c r="P124"/>
  <c i="1" r="AU105"/>
  <c i="10" r="P124"/>
  <c r="P123"/>
  <c i="1" r="AU103"/>
  <c i="8" r="R125"/>
  <c r="R124"/>
  <c i="6" r="P126"/>
  <c r="P125"/>
  <c i="1" r="AU99"/>
  <c i="5" r="P126"/>
  <c r="P125"/>
  <c i="1" r="AU98"/>
  <c i="4" r="P128"/>
  <c r="P127"/>
  <c i="1" r="AU97"/>
  <c i="2" r="T130"/>
  <c r="T129"/>
  <c i="11" r="R127"/>
  <c r="R126"/>
  <c i="5" r="R126"/>
  <c r="R125"/>
  <c i="12" r="R124"/>
  <c i="14" r="T131"/>
  <c r="T126"/>
  <c i="12" r="T151"/>
  <c i="14" r="BK131"/>
  <c r="J131"/>
  <c r="J99"/>
  <c i="10" r="R124"/>
  <c r="R123"/>
  <c i="9" r="P124"/>
  <c r="P123"/>
  <c i="1" r="AU102"/>
  <c i="8" r="P125"/>
  <c r="P124"/>
  <c i="1" r="AU101"/>
  <c i="7" r="T124"/>
  <c r="T123"/>
  <c i="2" r="BK130"/>
  <c r="J130"/>
  <c r="J97"/>
  <c i="3" r="BK484"/>
  <c r="J484"/>
  <c r="J108"/>
  <c i="4" r="BK206"/>
  <c r="J206"/>
  <c r="J106"/>
  <c i="5" r="BK246"/>
  <c r="J246"/>
  <c r="J104"/>
  <c i="12" r="BK125"/>
  <c r="J125"/>
  <c r="J97"/>
  <c i="14" r="BK126"/>
  <c r="J126"/>
  <c r="J96"/>
  <c r="J128"/>
  <c r="J98"/>
  <c r="J132"/>
  <c r="J100"/>
  <c i="2" r="BK333"/>
  <c r="J333"/>
  <c r="J106"/>
  <c i="3" r="BK472"/>
  <c r="J472"/>
  <c r="J105"/>
  <c i="5" r="BK126"/>
  <c r="J126"/>
  <c r="J97"/>
  <c i="8" r="BK125"/>
  <c r="J125"/>
  <c r="J97"/>
  <c i="10" r="BK203"/>
  <c r="J203"/>
  <c r="J102"/>
  <c i="4" r="BK128"/>
  <c r="BK197"/>
  <c r="J197"/>
  <c r="J103"/>
  <c i="7" r="BK124"/>
  <c r="BK123"/>
  <c r="J123"/>
  <c i="9" r="BK124"/>
  <c r="J124"/>
  <c r="J97"/>
  <c i="11" r="BK127"/>
  <c r="J127"/>
  <c r="J97"/>
  <c i="12" r="BK151"/>
  <c r="J151"/>
  <c r="J101"/>
  <c i="13" r="BK120"/>
  <c r="J120"/>
  <c r="J97"/>
  <c i="11" r="J160"/>
  <c r="J103"/>
  <c i="10" r="BK123"/>
  <c r="J123"/>
  <c i="6" r="J126"/>
  <c r="J97"/>
  <c i="2" r="BK129"/>
  <c r="J129"/>
  <c r="J96"/>
  <c r="F35"/>
  <c i="1" r="BB95"/>
  <c r="AT100"/>
  <c r="AT101"/>
  <c i="9" r="F35"/>
  <c i="1" r="BB102"/>
  <c i="11" r="F35"/>
  <c i="1" r="BB104"/>
  <c r="AZ94"/>
  <c r="W29"/>
  <c r="AT95"/>
  <c r="AT97"/>
  <c i="5" r="F35"/>
  <c i="1" r="BB98"/>
  <c r="AT99"/>
  <c i="6" r="J30"/>
  <c i="1" r="AG99"/>
  <c i="7" r="F35"/>
  <c i="1" r="BB100"/>
  <c i="10" r="J30"/>
  <c i="1" r="AG103"/>
  <c r="AT104"/>
  <c i="12" r="F35"/>
  <c i="1" r="BB105"/>
  <c i="14" r="F35"/>
  <c i="1" r="BB107"/>
  <c i="7" r="J30"/>
  <c i="1" r="AG100"/>
  <c i="3" r="F35"/>
  <c i="1" r="BB96"/>
  <c r="AT102"/>
  <c r="AT103"/>
  <c i="10" r="F35"/>
  <c i="1" r="BB103"/>
  <c i="13" r="F35"/>
  <c i="1" r="BB106"/>
  <c r="BC94"/>
  <c r="W32"/>
  <c r="AT96"/>
  <c i="4" r="F35"/>
  <c i="1" r="BB97"/>
  <c r="AT98"/>
  <c i="6" r="F35"/>
  <c i="1" r="BB99"/>
  <c i="8" r="F35"/>
  <c i="1" r="BB101"/>
  <c r="AT105"/>
  <c r="AT106"/>
  <c r="AT107"/>
  <c r="BD94"/>
  <c r="W33"/>
  <c r="BA94"/>
  <c r="W30"/>
  <c i="4" l="1" r="BK127"/>
  <c r="J127"/>
  <c r="J96"/>
  <c i="12" r="T124"/>
  <c i="7" r="J39"/>
  <c i="3" r="BK129"/>
  <c r="J129"/>
  <c i="9" r="BK123"/>
  <c r="J123"/>
  <c r="J96"/>
  <c i="7" r="J124"/>
  <c r="J97"/>
  <c i="12" r="BK124"/>
  <c r="J124"/>
  <c r="J96"/>
  <c i="5" r="BK125"/>
  <c r="J125"/>
  <c r="J96"/>
  <c i="11" r="BK126"/>
  <c r="J126"/>
  <c r="J96"/>
  <c i="7" r="J96"/>
  <c i="4" r="J128"/>
  <c r="J97"/>
  <c i="8" r="BK124"/>
  <c r="J124"/>
  <c i="13" r="BK119"/>
  <c r="J119"/>
  <c i="1" r="AN103"/>
  <c i="10" r="J39"/>
  <c r="J96"/>
  <c i="1" r="AN99"/>
  <c i="6" r="J39"/>
  <c i="1" r="AN100"/>
  <c r="AU94"/>
  <c i="14" r="J30"/>
  <c i="1" r="AG107"/>
  <c i="8" r="J30"/>
  <c i="1" r="AG101"/>
  <c r="BB94"/>
  <c r="W31"/>
  <c i="3" r="J30"/>
  <c i="1" r="AG96"/>
  <c r="AN96"/>
  <c r="AY94"/>
  <c r="AW94"/>
  <c r="AK30"/>
  <c r="AV94"/>
  <c r="AK29"/>
  <c i="13" r="J30"/>
  <c i="1" r="AG106"/>
  <c i="2" r="J30"/>
  <c i="1" r="AG95"/>
  <c i="13" l="1" r="J96"/>
  <c i="8" r="J96"/>
  <c i="3" r="J39"/>
  <c i="14" r="J39"/>
  <c i="8" r="J39"/>
  <c i="13" r="J39"/>
  <c i="3" r="J96"/>
  <c i="1" r="AN95"/>
  <c i="2" r="J39"/>
  <c i="1" r="AN101"/>
  <c r="AN106"/>
  <c r="AN107"/>
  <c i="4" r="J30"/>
  <c i="1" r="AG97"/>
  <c i="11" r="J30"/>
  <c i="1" r="AG104"/>
  <c r="AN104"/>
  <c i="12" r="J30"/>
  <c r="J39"/>
  <c i="1" r="AT94"/>
  <c i="5" r="J30"/>
  <c r="J39"/>
  <c i="9" r="J30"/>
  <c i="1" r="AG102"/>
  <c r="AX94"/>
  <c i="4" l="1" r="J39"/>
  <c i="9" r="J39"/>
  <c i="1" r="AG98"/>
  <c r="AG105"/>
  <c i="11" r="J39"/>
  <c i="1" r="AN97"/>
  <c r="AN102"/>
  <c r="AN98"/>
  <c r="AN105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<sst xmlns="http://schemas.openxmlformats.org/spreadsheetml/2006/main">
  <si>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</si>
  <si>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</si>
  <si>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</si>
  <si>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</si>
  <si>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</si>
  <si>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{22d3e2be-a37b-4cf6-b3a5-9771af3c7c80}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</si>
  <si>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</si>
  <si>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</si>
  <si>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</si>
  <si>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</si>
  <si>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</si>
  <si>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</si>
  <si>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</si>
  <si>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</si>
  <si>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</si>
  <si>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</si>
  <si>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</si>
  <si>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místních komunikací v sídlišti K Hradišťku v Dačicích - I. Etapa (zadání)</t>
  </si>
  <si>
    <t>KSO:</t>
  </si>
  <si>
    <t>822</t>
  </si>
  <si>
    <t>CC-CZ:</t>
  </si>
  <si>
    <t>2</t>
  </si>
  <si>
    <t>Místo:</t>
  </si>
  <si>
    <t>Dačice</t>
  </si>
  <si>
    <t>Datum:</t>
  </si>
  <si>
    <t>21. 10. 2021</t>
  </si>
  <si>
    <t>CZ-CPV:</t>
  </si>
  <si>
    <t>45000000-7</t>
  </si>
  <si>
    <t>CZ-CPA:</t>
  </si>
  <si>
    <t>42</t>
  </si>
  <si>
    <t>Zadavatel:</t>
  </si>
  <si>
    <t>IČ:</t>
  </si>
  <si>
    <t>00246476</t>
  </si>
  <si>
    <t>Město Dačice, Krajířova 27, 380 13 Dačice</t>
  </si>
  <si>
    <t>DIČ:</t>
  </si>
  <si>
    <t>Uchazeč:</t>
  </si>
  <si>
    <t>Vyplň údaj</t>
  </si>
  <si>
    <t>Projektant:</t>
  </si>
  <si>
    <t>281 45 968</t>
  </si>
  <si>
    <t>Ing. arch. Martin Jirovský Ph.D., MBA</t>
  </si>
  <si>
    <t>True</t>
  </si>
  <si>
    <t>Zpracovatel:</t>
  </si>
  <si>
    <t>Centrum služeb Staré město; Petra Stejskalová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</si>
  <si>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</si>
  <si>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</si>
  <si>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</si>
  <si>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</si>
  <si>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</si>
  <si>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</si>
  <si>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</si>
  <si>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</si>
  <si>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</si>
  <si>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</si>
  <si>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</si>
  <si>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</si>
  <si>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</si>
  <si>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</si>
  <si>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</si>
  <si>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</si>
  <si>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</si>
  <si>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</si>
  <si>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</si>
  <si>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</si>
  <si>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</si>
  <si>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</si>
  <si>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</si>
  <si>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</si>
  <si>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</si>
  <si>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</si>
  <si>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</si>
  <si>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</si>
  <si>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</si>
  <si>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</si>
  <si>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</si>
  <si>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</si>
  <si>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</si>
  <si>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</si>
  <si>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</si>
  <si>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</si>
  <si>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</si>
  <si>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</si>
  <si>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</si>
  <si>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</si>
  <si>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</si>
  <si>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</si>
  <si>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</si>
  <si>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</si>
  <si>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</si>
  <si>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</si>
  <si>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302</t>
  </si>
  <si>
    <t>Dešťová kanalizace</t>
  </si>
  <si>
    <t>STA</t>
  </si>
  <si>
    <t>1</t>
  </si>
  <si>
    <t>{fe3237e4-c9a7-41d2-83a8-d46e4da71836}</t>
  </si>
  <si>
    <t>SO 303</t>
  </si>
  <si>
    <t>Vodovodní řad</t>
  </si>
  <si>
    <t>{e30dfaf6-8945-422f-8a62-2aaaca0672bf}</t>
  </si>
  <si>
    <t>SO 304</t>
  </si>
  <si>
    <t>Přípojky vodovodu</t>
  </si>
  <si>
    <t>{d6c8f5a9-1693-4f76-b057-741f5fc4dcd0}</t>
  </si>
  <si>
    <t>SO 305</t>
  </si>
  <si>
    <t>Jednotná kanalizace</t>
  </si>
  <si>
    <t>{d8536771-e2a9-4025-9602-ffd939f17a36}</t>
  </si>
  <si>
    <t>SO 306</t>
  </si>
  <si>
    <t>Přípojky kanalizace</t>
  </si>
  <si>
    <t>{f9654610-be8d-434f-b278-f208d9d458cb}</t>
  </si>
  <si>
    <t>SO 101</t>
  </si>
  <si>
    <t>OZ Svobodova</t>
  </si>
  <si>
    <t>{739df363-57a1-4df9-9883-35622ccabf35}</t>
  </si>
  <si>
    <t>SO 102</t>
  </si>
  <si>
    <t>OZ Na Výhoně</t>
  </si>
  <si>
    <t>{b727aa56-35da-4358-a6e1-af9a6ff73c54}</t>
  </si>
  <si>
    <t>SO 103</t>
  </si>
  <si>
    <t>OZ Jiřího z Podě...</t>
  </si>
  <si>
    <t>{5e76d822-2f94-4188-adf4-a18a387b4a89}</t>
  </si>
  <si>
    <t>SO 301</t>
  </si>
  <si>
    <t>Odvodnění komuni...</t>
  </si>
  <si>
    <t>{94339e04-0596-4579-8756-aeb743c64ce2}</t>
  </si>
  <si>
    <t>SO 401</t>
  </si>
  <si>
    <t>Veřejné osvětlení</t>
  </si>
  <si>
    <t>{5266aee2-416a-4f9d-b0a1-aeffa42a2708}</t>
  </si>
  <si>
    <t>SO 402</t>
  </si>
  <si>
    <t>Chráničky pro me...</t>
  </si>
  <si>
    <t>{3f2fcd67-0e1e-4c00-93b7-2a4877bb0067}</t>
  </si>
  <si>
    <t>SO 801</t>
  </si>
  <si>
    <t>Kácení, výsadba ...</t>
  </si>
  <si>
    <t>{dddd4c68-2d52-4c8b-8235-3431e21f0b2d}</t>
  </si>
  <si>
    <t>VON</t>
  </si>
  <si>
    <t>Vedlejší a ostatní ...</t>
  </si>
  <si>
    <t>{f7e2766a-3538-4009-95e6-a2d3e846f6c1}</t>
  </si>
  <si>
    <t>KRYCÍ LIST SOUPISU PRACÍ</t>
  </si>
  <si>
    <t>Objekt:</t>
  </si>
  <si>
    <t>SO 302 - Dešťová kanalizace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</si>
  <si>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</si>
  <si>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</si>
  <si>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</si>
  <si>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</si>
  <si>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</si>
  <si>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</si>
  <si>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</si>
  <si>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</si>
  <si>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</si>
  <si>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</si>
  <si>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</si>
  <si>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</si>
  <si>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</si>
  <si>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</si>
  <si>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</si>
  <si>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</si>
  <si>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771 - Podlahy z dlaždic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</si>
  <si>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</si>
  <si>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</si>
  <si>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</si>
  <si>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</si>
  <si>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</si>
  <si>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</si>
  <si>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</si>
  <si>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</si>
  <si>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</si>
  <si>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</si>
  <si>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</si>
  <si>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</si>
  <si>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</si>
  <si>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</si>
  <si>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</si>
  <si>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</si>
  <si>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</si>
  <si>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</si>
  <si>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</si>
  <si>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</si>
  <si>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113106423</t>
  </si>
  <si>
    <t>Rozebrání dlažeb při překopech komunikací pro pěší ze zámkové dlažby strojně pl přes 15 m2</t>
  </si>
  <si>
    <t>m2</t>
  </si>
  <si>
    <t>CS ÚRS 2020 01</t>
  </si>
  <si>
    <t>4</t>
  </si>
  <si>
    <t>VV</t>
  </si>
  <si>
    <t>"plocha sjezdů ke stavebninám" 16</t>
  </si>
  <si>
    <t>Součet</t>
  </si>
  <si>
    <t>113107513</t>
  </si>
  <si>
    <t>Odstranění podkladu z kameniva těženého tl 300 mm při překopech strojně pl přes 15 m2</t>
  </si>
  <si>
    <t>3</t>
  </si>
  <si>
    <t>115101202</t>
  </si>
  <si>
    <t>Čerpání vody na dopravní výšku do 10 m průměrný přítok do 1000 l/min</t>
  </si>
  <si>
    <t>hod</t>
  </si>
  <si>
    <t>6</t>
  </si>
  <si>
    <t>P</t>
  </si>
  <si>
    <t>Poznámka k položce:_x000d_
Poznámka k položce: odhad délky realizace</t>
  </si>
  <si>
    <t>115101302</t>
  </si>
  <si>
    <t>Pohotovost čerpací soupravy pro dopravní výšku do 10 m přítok do 1000 l/min</t>
  </si>
  <si>
    <t>den</t>
  </si>
  <si>
    <t>8</t>
  </si>
  <si>
    <t>5</t>
  </si>
  <si>
    <t>119001406</t>
  </si>
  <si>
    <t>Dočasné zajištění potrubí z PE DN do 500 mm</t>
  </si>
  <si>
    <t>m</t>
  </si>
  <si>
    <t>10</t>
  </si>
  <si>
    <t>119001421</t>
  </si>
  <si>
    <t>Dočasné zajištění kabelů a kabelových tratí ze 3 volně ložených kabelů</t>
  </si>
  <si>
    <t>12</t>
  </si>
  <si>
    <t>7</t>
  </si>
  <si>
    <t>121151123</t>
  </si>
  <si>
    <t>Sejmutí ornice plochy přes 500 m2 tl vrstvy do 200 mm strojně</t>
  </si>
  <si>
    <t>14</t>
  </si>
  <si>
    <t>"rýha výkopu délka*šířka"448*3</t>
  </si>
  <si>
    <t>131251104</t>
  </si>
  <si>
    <t>Hloubení jam nezapažených v hornině třídy těžitelnosti I, skupiny 3 objem do 500 m3 strojně</t>
  </si>
  <si>
    <t>m3</t>
  </si>
  <si>
    <t>16</t>
  </si>
  <si>
    <t>"šachta ŠDA1-5 DN 1000 šířka*délka*hloubka"1,6*1,6*(2,93+1,5+1,5+1,5+1,5)</t>
  </si>
  <si>
    <t>"šachta ŠD0.1-9 DN 1000 šířka*délka*hloubka"1,6*1,6*(2,3+2,4+2,38+2,27+2,4+3,11+2,36+2,8+2,3)</t>
  </si>
  <si>
    <t>"šachta ŠD1.1-3 DN 1000 šířka*délka*hloubka"1,6*1,6*(2,07+2,57+2,13)</t>
  </si>
  <si>
    <t>"šachta ŠD5.1-6 DN 1000 šířka*délka*hloubka"1,6*1,6*(2,14+2,6+2,35+2,22+2,33+2,12)</t>
  </si>
  <si>
    <t>"startovací jámy protlaku"2*2*8*3,7</t>
  </si>
  <si>
    <t>9</t>
  </si>
  <si>
    <t>132254206</t>
  </si>
  <si>
    <t>Hloubení zapažených rýh š do 2000 mm v hornině třídy těžitelnosti I, skupiny 3 objem do 5000 m3</t>
  </si>
  <si>
    <t>18</t>
  </si>
  <si>
    <t>"vedení kanalizační D0 délka*šířka*hloubka" 782,7*1,3*0,75</t>
  </si>
  <si>
    <t>"vedení kanalizační DA délka*šířka*hloubka" 288,8*1*1</t>
  </si>
  <si>
    <t>"vedení kanalizační D5 délka*šířka*hloubka" 589,8*1*0,3</t>
  </si>
  <si>
    <t>"vedení kanalizační D1 délka*šířka*hloubka" 280*1*1</t>
  </si>
  <si>
    <t>132354204</t>
  </si>
  <si>
    <t>Hloubení zapažených rýh š do 2000 mm v hornině třídy těžitelnosti II, skupiny 4 objem do 500 m3</t>
  </si>
  <si>
    <t>20</t>
  </si>
  <si>
    <t>11</t>
  </si>
  <si>
    <t>132454204</t>
  </si>
  <si>
    <t>Hloubení zapažených rýh š do 2000 mm v hornině třídy těžitelnosti II, skupiny 5 objem do 500 m3</t>
  </si>
  <si>
    <t>22</t>
  </si>
  <si>
    <t>"vedení kanalizační D0 délka*šířka*hloubka" 782,7*1,3*0,25</t>
  </si>
  <si>
    <t>"vedení kanalizační D5 délka*šířka*hloubka" 589,8*1*0,4</t>
  </si>
  <si>
    <t>139001101</t>
  </si>
  <si>
    <t>Příplatek za ztížení vykopávky v blízkosti podzemního vedení</t>
  </si>
  <si>
    <t>24</t>
  </si>
  <si>
    <t>"inž.sítě délka*šířka*hloubka"(39+7+17+15+78)*1*0,5</t>
  </si>
  <si>
    <t>13</t>
  </si>
  <si>
    <t>141720017R00</t>
  </si>
  <si>
    <t xml:space="preserve">Neřízený zemní protlak v hornině třídy těžitelnosti I a II, skupiny 3 a 4 vnějšího průměru protlaku přes 400  mm</t>
  </si>
  <si>
    <t>26</t>
  </si>
  <si>
    <t>M</t>
  </si>
  <si>
    <t>14035915</t>
  </si>
  <si>
    <t>trubka ocelová bezešvá hladká jakost 11 353 377x10mm</t>
  </si>
  <si>
    <t>28</t>
  </si>
  <si>
    <t>14033244</t>
  </si>
  <si>
    <t>trubka ocelová bezešvá hladká tl 14,2mm ČSN 41 1375.1 D 618mm</t>
  </si>
  <si>
    <t>30</t>
  </si>
  <si>
    <t>28655126R00</t>
  </si>
  <si>
    <t>manžeta chráničky vč. upínací pásky 250/350</t>
  </si>
  <si>
    <t>kus</t>
  </si>
  <si>
    <t>32</t>
  </si>
  <si>
    <t>17</t>
  </si>
  <si>
    <t>28655126R01</t>
  </si>
  <si>
    <t>manžeta chráničky vč. upínací pásky 300/350</t>
  </si>
  <si>
    <t>34</t>
  </si>
  <si>
    <t>28655126R03</t>
  </si>
  <si>
    <t>manžeta chráničky vč. upínací pásky 500/600</t>
  </si>
  <si>
    <t>36</t>
  </si>
  <si>
    <t>19</t>
  </si>
  <si>
    <t>151101102</t>
  </si>
  <si>
    <t>Zřízení příložného pažení a rozepření stěn rýh hl do 4 m</t>
  </si>
  <si>
    <t>38</t>
  </si>
  <si>
    <t>"vedení kanalizační D0 délka*hloubka" 782,7*2</t>
  </si>
  <si>
    <t>"vedení kanalizační DA délka*hloubka" 288,8*2</t>
  </si>
  <si>
    <t>"vedení kanalizační D5 délka*hloubka" 589,8*2</t>
  </si>
  <si>
    <t>"vedení kanalizační D1 délka*hloubka" 280*2</t>
  </si>
  <si>
    <t>151101112</t>
  </si>
  <si>
    <t>Odstranění příložného pažení a rozepření stěn rýh hl do 4 m</t>
  </si>
  <si>
    <t>40</t>
  </si>
  <si>
    <t>162651112</t>
  </si>
  <si>
    <t>Vodorovné přemístění do 5000 m výkopku/sypaniny z horniny třídy těžitelnosti I, skupiny 1 až 3</t>
  </si>
  <si>
    <t>"zemina výkopu- zásyp vedení"1508,873-1269,703</t>
  </si>
  <si>
    <t>162651132</t>
  </si>
  <si>
    <t>Vodorovné přemístění do 5000 m výkopku/sypaniny z horniny třídy těžitelnosti II, skupiny 4 a 5</t>
  </si>
  <si>
    <t>44</t>
  </si>
  <si>
    <t>"zemina výkopu"(176,873+490,298)</t>
  </si>
  <si>
    <t>23</t>
  </si>
  <si>
    <t>171201221</t>
  </si>
  <si>
    <t>Poplatek za uložení na skládce (skládkovné) zeminy a kamení kód odpadu 17 05 04</t>
  </si>
  <si>
    <t>t</t>
  </si>
  <si>
    <t>46</t>
  </si>
  <si>
    <t>174151101</t>
  </si>
  <si>
    <t>Zásyp jam, šachet rýh nebo kolem objektů sypaninou se zhutněním</t>
  </si>
  <si>
    <t>48</t>
  </si>
  <si>
    <t>"zemina výkopu vedení" (1508,873+176,94+490,298)</t>
  </si>
  <si>
    <t>"-zásypy vedení"-(165,869+692,791)</t>
  </si>
  <si>
    <t>"- vedení"-((3,14*0,125*0,125*124)+(3,14*0,150*0,15*338,07)+(3,14*0,25*0,25*363,07))</t>
  </si>
  <si>
    <t xml:space="preserve">"zemina výkopu šachty" 132,557 </t>
  </si>
  <si>
    <t>"- podkladní desky šachty" -10,35</t>
  </si>
  <si>
    <t>"- šachta ŠDA1-5 DN 1000"-(3,14*0,65*0,65*(2,93+1,5+1,5+1,5+1,5))</t>
  </si>
  <si>
    <t>"- šachta ŠD0.1-9 DN 1000 "-(3,14*0,65*0,65*(2,3+2,4+2,38+2,27+2,4+3,11+2,36+2,8+2,3))</t>
  </si>
  <si>
    <t>"-šachta ŠD1.1-3 DN 1000"-(3,14*0,65*0,65*(2,07+2,57+2,13))</t>
  </si>
  <si>
    <t>"-šachta ŠD5.1-6 DN 1000"-(3,147*0,65*0,65*(2,14+2,6+2,35+2,22+2,33+2,12))</t>
  </si>
  <si>
    <t>"-startovací jámy protlaku"2*2*8*3,7</t>
  </si>
  <si>
    <t>25</t>
  </si>
  <si>
    <t>175151101</t>
  </si>
  <si>
    <t>Obsypání potrubí strojně sypaninou bez prohození, uloženou do 3 m</t>
  </si>
  <si>
    <t>50</t>
  </si>
  <si>
    <t>"vedení kanalizační DN 250 délka*plocha řezu" 124*0,452</t>
  </si>
  <si>
    <t>"vedení kanalizační DN 300 délka*plocha řezu"338,07*0,468</t>
  </si>
  <si>
    <t>"vedení kanalizační DN 500 délka*plocha řezu" 363,07*1,318</t>
  </si>
  <si>
    <t>58344121</t>
  </si>
  <si>
    <t>štěrkodrť frakce 0/8</t>
  </si>
  <si>
    <t>52</t>
  </si>
  <si>
    <t>692,791*1,8 "Přepočtené koeficientem množství</t>
  </si>
  <si>
    <t>27</t>
  </si>
  <si>
    <t>181351113</t>
  </si>
  <si>
    <t>Rozprostření ornice tl vrstvy do 200 mm pl přes 500 m2 v rovině nebo ve svahu do 1:5 strojně</t>
  </si>
  <si>
    <t>54</t>
  </si>
  <si>
    <t>181451131</t>
  </si>
  <si>
    <t>Založení parkového trávníku výsevem plochy přes 1000 m2 v rovině a ve svahu do 1:5</t>
  </si>
  <si>
    <t>56</t>
  </si>
  <si>
    <t>29</t>
  </si>
  <si>
    <t>00572410</t>
  </si>
  <si>
    <t>osivo směs travní parková</t>
  </si>
  <si>
    <t>kg</t>
  </si>
  <si>
    <t>58</t>
  </si>
  <si>
    <t>1344*0,015 "Přepočtené koeficientem množství</t>
  </si>
  <si>
    <t>Svislé a kompletní konstrukce</t>
  </si>
  <si>
    <t>311321611</t>
  </si>
  <si>
    <t>Nosná zeď ze ŽB tř. C 30/37 bez výztuže</t>
  </si>
  <si>
    <t>60</t>
  </si>
  <si>
    <t>31</t>
  </si>
  <si>
    <t>311353111</t>
  </si>
  <si>
    <t>Zřízení oboustranného bednění šachet</t>
  </si>
  <si>
    <t>62</t>
  </si>
  <si>
    <t>"plocha stěn šachet"18,8</t>
  </si>
  <si>
    <t>311353112</t>
  </si>
  <si>
    <t>Odstranění oboustranného bednění šachet</t>
  </si>
  <si>
    <t>64</t>
  </si>
  <si>
    <t>33</t>
  </si>
  <si>
    <t>311361821</t>
  </si>
  <si>
    <t>Výztuž nosných zdí betonářskou ocelí 10 505</t>
  </si>
  <si>
    <t>66</t>
  </si>
  <si>
    <t>"výztuž délka*obj. hmot./t" (32*0,0006)+(24*0,0002)+92*0,0001</t>
  </si>
  <si>
    <t>311362021</t>
  </si>
  <si>
    <t>Výztuž nosných zdí svařovanými sítěmi Kari</t>
  </si>
  <si>
    <t>68</t>
  </si>
  <si>
    <t>"plocha*objem.hmotnost/t"17,6*0,003</t>
  </si>
  <si>
    <t>Vodorovné konstrukce</t>
  </si>
  <si>
    <t>35</t>
  </si>
  <si>
    <t>451572111</t>
  </si>
  <si>
    <t>Lože pod potrubí otevřený výkop z kameniva drobného těženého</t>
  </si>
  <si>
    <t>70</t>
  </si>
  <si>
    <t>"vedení kanalizační DN 250 délka*plocha řezu" 124*0,155</t>
  </si>
  <si>
    <t>"vedení kanalizační DN 300 délka*plocha řezu"338,07*0,161</t>
  </si>
  <si>
    <t>"vedení kanalizační DN 500 délka*plocha řezu" 363,07*0,254</t>
  </si>
  <si>
    <t>452311131</t>
  </si>
  <si>
    <t>Podkladní desky z betonu prostého tř. C 12/15 otevřený výkop</t>
  </si>
  <si>
    <t>72</t>
  </si>
  <si>
    <t>"šachty šířka*délka*výška*počet" 1,5*1,5*0,2*23</t>
  </si>
  <si>
    <t>37</t>
  </si>
  <si>
    <t>465513127</t>
  </si>
  <si>
    <t>Dlažba z lomového kamene na cementovou maltu s vyspárováním tl 200 mm</t>
  </si>
  <si>
    <t>74</t>
  </si>
  <si>
    <t>Poznámka k položce:_x000d_
Poznámka k položce: zpevnění koryta</t>
  </si>
  <si>
    <t>"plocha nad propustkem"7</t>
  </si>
  <si>
    <t>465513327</t>
  </si>
  <si>
    <t>Dlažba z lomového kamene na cementovou maltu s vyspárováním tl 300 mm pro hydromeliorace</t>
  </si>
  <si>
    <t>76</t>
  </si>
  <si>
    <t>"plocha propustku"9</t>
  </si>
  <si>
    <t>39</t>
  </si>
  <si>
    <t>63232130</t>
  </si>
  <si>
    <t>dlaždice z taveného čediče jemný rastr 250x250x30mm</t>
  </si>
  <si>
    <t>78</t>
  </si>
  <si>
    <t>Komunikace pozemní</t>
  </si>
  <si>
    <t>564851111</t>
  </si>
  <si>
    <t>Podklad ze štěrkodrtě ŠD tl 150 mm</t>
  </si>
  <si>
    <t>80</t>
  </si>
  <si>
    <t>Poznámka k položce:_x000d_
Poznámka k položce: štěrkodrť frakce 0-32 mm</t>
  </si>
  <si>
    <t>41</t>
  </si>
  <si>
    <t>564861111</t>
  </si>
  <si>
    <t>Podklad ze štěrkodrtě ŠD tl 200 mm</t>
  </si>
  <si>
    <t>82</t>
  </si>
  <si>
    <t>Poznámka k položce:_x000d_
Poznámka k položce: štěrkodrť fr.0-63 mm</t>
  </si>
  <si>
    <t>596212210</t>
  </si>
  <si>
    <t>Kladení zámkové dlažby pozemních komunikací tl 80 mm skupiny A pl do 50 m2</t>
  </si>
  <si>
    <t>84</t>
  </si>
  <si>
    <t>43</t>
  </si>
  <si>
    <t>59245013</t>
  </si>
  <si>
    <t>dlažba zámková tvaru I 200x165x80mm přírodní</t>
  </si>
  <si>
    <t>86</t>
  </si>
  <si>
    <t>16*1,03 "Přepočtené koeficientem množství</t>
  </si>
  <si>
    <t>Trubní vedení</t>
  </si>
  <si>
    <t>810391811</t>
  </si>
  <si>
    <t>Bourání stávajícího potrubí z betonu DN přes 200 do 400</t>
  </si>
  <si>
    <t>88</t>
  </si>
  <si>
    <t>Poznámka k položce:_x000d_
Poznámka k položce: odhad, včetně šachet</t>
  </si>
  <si>
    <t>"stávající trasa DA" 177</t>
  </si>
  <si>
    <t>45</t>
  </si>
  <si>
    <t>871360320</t>
  </si>
  <si>
    <t>Montáž kanalizačního potrubí hladkého plnostěnného SN 12 z polypropylenu DN 250</t>
  </si>
  <si>
    <t>90</t>
  </si>
  <si>
    <t>28617027</t>
  </si>
  <si>
    <t>trubka kanalizační PP plnostěnná třívrstvá DN 250x1000mm SN12</t>
  </si>
  <si>
    <t>92</t>
  </si>
  <si>
    <t>124*1,015 "Přepočtené koeficientem množství</t>
  </si>
  <si>
    <t>47</t>
  </si>
  <si>
    <t>871370320</t>
  </si>
  <si>
    <t>Montáž kanalizačního potrubí hladkého plnostěnného SN 12 z polypropylenu DN 300</t>
  </si>
  <si>
    <t>94</t>
  </si>
  <si>
    <t>28617028</t>
  </si>
  <si>
    <t>trubka kanalizační PP plnostěnná třívrstvá DN 300x1000mm SN12</t>
  </si>
  <si>
    <t>96</t>
  </si>
  <si>
    <t>338,07*1,015 "Přepočtené koeficientem množství</t>
  </si>
  <si>
    <t>49</t>
  </si>
  <si>
    <t>871420320</t>
  </si>
  <si>
    <t>Montáž kanalizačního potrubí hladkého plnostěnného SN 12 z polypropylenu DN 500</t>
  </si>
  <si>
    <t>98</t>
  </si>
  <si>
    <t>28617030</t>
  </si>
  <si>
    <t>trubka kanalizační PP plnostěnná třívrstvá DN 500x1000mm SN12</t>
  </si>
  <si>
    <t>100</t>
  </si>
  <si>
    <t>363,07*1,015 "Přepočtené koeficientem množství</t>
  </si>
  <si>
    <t>51</t>
  </si>
  <si>
    <t>877360320</t>
  </si>
  <si>
    <t>Montáž odboček na kanalizačním potrubí z PP trub hladkých plnostěnných DN 250</t>
  </si>
  <si>
    <t>102</t>
  </si>
  <si>
    <t>28617207</t>
  </si>
  <si>
    <t>odbočka kanalizační PP SN16 45° DN 200/150</t>
  </si>
  <si>
    <t>104</t>
  </si>
  <si>
    <t>53</t>
  </si>
  <si>
    <t>877370320</t>
  </si>
  <si>
    <t>Montáž odboček na kanalizačním potrubí z PP trub hladkých plnostěnných DN 300</t>
  </si>
  <si>
    <t>106</t>
  </si>
  <si>
    <t>28617214</t>
  </si>
  <si>
    <t>odbočka kanalizační PP SN16 45° DN 300/150</t>
  </si>
  <si>
    <t>108</t>
  </si>
  <si>
    <t>55</t>
  </si>
  <si>
    <t>877420320</t>
  </si>
  <si>
    <t>Montáž odboček na kanalizačním potrubí z PP trub hladkých plnostěnných DN 500</t>
  </si>
  <si>
    <t>110</t>
  </si>
  <si>
    <t>28617224</t>
  </si>
  <si>
    <t>odbočka kanalizační PP SN16 45° DN 500/150</t>
  </si>
  <si>
    <t>112</t>
  </si>
  <si>
    <t>57</t>
  </si>
  <si>
    <t>879230191R00</t>
  </si>
  <si>
    <t>Příplatek za práce sklon nad 20 % při montáži jakéhokoli kanalizačního potrubí DN 40 až 550</t>
  </si>
  <si>
    <t>114</t>
  </si>
  <si>
    <t>Poznámka k položce:_x000d_
Poznámka k položce: montáž potrubí do ocelové chráničky, vč. kluzných objímek</t>
  </si>
  <si>
    <t>"DN 250"9</t>
  </si>
  <si>
    <t>"DN 300"10</t>
  </si>
  <si>
    <t>"DN 500"53,5</t>
  </si>
  <si>
    <t>894118001</t>
  </si>
  <si>
    <t>Příplatek ZKD 0,60 m výšky vstupu na potrubí</t>
  </si>
  <si>
    <t>116</t>
  </si>
  <si>
    <t>59</t>
  </si>
  <si>
    <t>894411121</t>
  </si>
  <si>
    <t>Zřízení šachet kanalizačních z betonových dílců na potrubí DN nad 200 do 300 dno beton tř. C 25/30</t>
  </si>
  <si>
    <t>118</t>
  </si>
  <si>
    <t>Poznámka k položce:_x000d_
Poznámka k položce: vč. těsnění</t>
  </si>
  <si>
    <t>894411131</t>
  </si>
  <si>
    <t>Zřízení šachet kanalizačních z betonových dílců na potrubí DN nad 300 do 400 dno beton tř. C 25/30</t>
  </si>
  <si>
    <t>120</t>
  </si>
  <si>
    <t>61</t>
  </si>
  <si>
    <t>894411141</t>
  </si>
  <si>
    <t>Zřízení šachet kanalizačních z betonových dílců na potrubí DN 500 dno beton tř. C 25/30</t>
  </si>
  <si>
    <t>122</t>
  </si>
  <si>
    <t>59224061</t>
  </si>
  <si>
    <t>dno betonové šachtové kulaté DN 1000x600, 100x75x15cm</t>
  </si>
  <si>
    <t>124</t>
  </si>
  <si>
    <t>Poznámka k položce:_x000d_
Poznámka k položce: sv.v. 650 mm</t>
  </si>
  <si>
    <t>63</t>
  </si>
  <si>
    <t>59224064</t>
  </si>
  <si>
    <t>dno betonové šachtové kulaté DN 1000x500, 100x65x15cm</t>
  </si>
  <si>
    <t>126</t>
  </si>
  <si>
    <t>Poznámka k položce:_x000d_
Poznámka k položce: sv.s. 500 mm - snížené dno</t>
  </si>
  <si>
    <t>59224062</t>
  </si>
  <si>
    <t>dno betonové šachtové kulaté DN 1000x800, 100x95x15cm</t>
  </si>
  <si>
    <t>128</t>
  </si>
  <si>
    <t>Poznámka k položce:_x000d_
Poznámka k položce: sv.v.700 mm</t>
  </si>
  <si>
    <t>65</t>
  </si>
  <si>
    <t>59224068</t>
  </si>
  <si>
    <t>skruž betonová DN 1000x500 PS, 100x50x12cm</t>
  </si>
  <si>
    <t>130</t>
  </si>
  <si>
    <t>59224066</t>
  </si>
  <si>
    <t>skruž betonová DN 1000x250 PS, 100x25x12cm</t>
  </si>
  <si>
    <t>132</t>
  </si>
  <si>
    <t>67</t>
  </si>
  <si>
    <t>59224312</t>
  </si>
  <si>
    <t>kónus šachetní betonový kapsové plastové stupadlo 100x62,5x58cm</t>
  </si>
  <si>
    <t>134</t>
  </si>
  <si>
    <t>59224176</t>
  </si>
  <si>
    <t>prstenec šachtový vyrovnávací betonový 625x120x80mm</t>
  </si>
  <si>
    <t>136</t>
  </si>
  <si>
    <t>69</t>
  </si>
  <si>
    <t>59224185</t>
  </si>
  <si>
    <t>prstenec šachtový vyrovnávací betonový 625x120x60mm</t>
  </si>
  <si>
    <t>138</t>
  </si>
  <si>
    <t>59224184</t>
  </si>
  <si>
    <t>prstenec šachtový vyrovnávací betonový 625x120x40mm</t>
  </si>
  <si>
    <t>140</t>
  </si>
  <si>
    <t>71</t>
  </si>
  <si>
    <t>59224187</t>
  </si>
  <si>
    <t>prstenec šachtový vyrovnávací betonový 625x120x100mm</t>
  </si>
  <si>
    <t>142</t>
  </si>
  <si>
    <t>59224188</t>
  </si>
  <si>
    <t>prstenec šachtový vyrovnávací betonový 625x120x120mm</t>
  </si>
  <si>
    <t>144</t>
  </si>
  <si>
    <t>73</t>
  </si>
  <si>
    <t>899104112</t>
  </si>
  <si>
    <t>Osazení poklopů litinových nebo ocelových včetně rámů pro třídu zatížení D400, E600</t>
  </si>
  <si>
    <t>146</t>
  </si>
  <si>
    <t>63126039</t>
  </si>
  <si>
    <t>poklop šachtový s BEGU rámem a zámky kruhový, DN 600 D400</t>
  </si>
  <si>
    <t>148</t>
  </si>
  <si>
    <t>75</t>
  </si>
  <si>
    <t>899722113</t>
  </si>
  <si>
    <t>Krytí potrubí z plastů výstražnou fólií z PVC 34cm</t>
  </si>
  <si>
    <t>150</t>
  </si>
  <si>
    <t>Poznámka k položce:_x000d_
Poznámka k položce: 2 pásky vedel sebe</t>
  </si>
  <si>
    <t>998276101R00</t>
  </si>
  <si>
    <t>Pomocný kotevní a spojovací materiál</t>
  </si>
  <si>
    <t>kpl</t>
  </si>
  <si>
    <t>152</t>
  </si>
  <si>
    <t>Ostatní konstrukce a práce, bourání</t>
  </si>
  <si>
    <t>77</t>
  </si>
  <si>
    <t>965022131</t>
  </si>
  <si>
    <t>Bourání kamenných podlah nebo dlažeb z lomového kamene nebo kostek pl přes 1 m2</t>
  </si>
  <si>
    <t>154</t>
  </si>
  <si>
    <t>Poznámka k položce:_x000d_
Poznámka k položce: vybourání dlažby propustku, mat. uskladnit pro další použití</t>
  </si>
  <si>
    <t>977151129</t>
  </si>
  <si>
    <t>Jádrové vrty diamantovými korunkami do D 350 mm do stavebních materiálů</t>
  </si>
  <si>
    <t>156</t>
  </si>
  <si>
    <t>Poznámka k položce:_x000d_
Poznámka k položce: napojení DA na stávající potrubi ze železobetonu</t>
  </si>
  <si>
    <t>79</t>
  </si>
  <si>
    <t>977151133</t>
  </si>
  <si>
    <t>Jádrové vrty diamantovými korunkami do D 500 mm do stavebních materiálů</t>
  </si>
  <si>
    <t>158</t>
  </si>
  <si>
    <t>Poznámka k položce:_x000d_
Poznámka k položce: napojení do stávající železbet. potrubí DN 1200</t>
  </si>
  <si>
    <t>985131111</t>
  </si>
  <si>
    <t>Očištění ploch stěn, rubu kleneb a podlah tlakovou vodou</t>
  </si>
  <si>
    <t>160</t>
  </si>
  <si>
    <t>"plocha stěn propustku"11</t>
  </si>
  <si>
    <t>81</t>
  </si>
  <si>
    <t>985142212</t>
  </si>
  <si>
    <t>Vysekání spojovací hmoty ze spár zdiva hl přes 40 mm dl do 12 m/m2</t>
  </si>
  <si>
    <t>162</t>
  </si>
  <si>
    <t>985142911</t>
  </si>
  <si>
    <t>Příplatek k cenám vysekání spojovací hmoty ze spár za práce ve stísněném prostoru</t>
  </si>
  <si>
    <t>164</t>
  </si>
  <si>
    <t>83</t>
  </si>
  <si>
    <t>985232112</t>
  </si>
  <si>
    <t>Hloubkové spárování zdiva aktivovanou maltou spára hl do 80 mm dl do 12 m/m2</t>
  </si>
  <si>
    <t>166</t>
  </si>
  <si>
    <t>985232191</t>
  </si>
  <si>
    <t>Příplatek k hloubkovému spárování za práci ve stísněném prostoru</t>
  </si>
  <si>
    <t>168</t>
  </si>
  <si>
    <t>997</t>
  </si>
  <si>
    <t>Přesun sutě</t>
  </si>
  <si>
    <t>85</t>
  </si>
  <si>
    <t>997013111</t>
  </si>
  <si>
    <t>Vnitrostaveništní doprava suti a vybouraných hmot pro budovy v do 6 m s použitím mechanizace</t>
  </si>
  <si>
    <t>170</t>
  </si>
  <si>
    <t>997013501</t>
  </si>
  <si>
    <t>Odvoz suti a vybouraných hmot na skládku nebo meziskládku do 1 km se složením</t>
  </si>
  <si>
    <t>172</t>
  </si>
  <si>
    <t>87</t>
  </si>
  <si>
    <t>997013509</t>
  </si>
  <si>
    <t>Příplatek k odvozu suti a vybouraných hmot na skládku ZKD 1 km přes 1 km</t>
  </si>
  <si>
    <t>174</t>
  </si>
  <si>
    <t>74,714*5 "Přepočtené koeficientem množství</t>
  </si>
  <si>
    <t>997013655</t>
  </si>
  <si>
    <t>176</t>
  </si>
  <si>
    <t>89</t>
  </si>
  <si>
    <t>997221615</t>
  </si>
  <si>
    <t>Poplatek za uložení na skládce (skládkovné) stavebního odpadu betonového kód odpadu 17 01 01</t>
  </si>
  <si>
    <t>178</t>
  </si>
  <si>
    <t>998</t>
  </si>
  <si>
    <t>Přesun hmot</t>
  </si>
  <si>
    <t>998276101</t>
  </si>
  <si>
    <t>Přesun hmot pro trubní vedení z trub z plastických hmot otevřený výkop</t>
  </si>
  <si>
    <t>180</t>
  </si>
  <si>
    <t>91</t>
  </si>
  <si>
    <t>998276124</t>
  </si>
  <si>
    <t>Příplatek k přesunu hmot pro trubní vedení z trub z plastických hmot za zvětšený přesun do 500 m</t>
  </si>
  <si>
    <t>182</t>
  </si>
  <si>
    <t>PSV</t>
  </si>
  <si>
    <t>Práce a dodávky PSV</t>
  </si>
  <si>
    <t>771</t>
  </si>
  <si>
    <t>Podlahy z dlaždic</t>
  </si>
  <si>
    <t>771569192</t>
  </si>
  <si>
    <t>Příplatek k montáž podlah z čediče za omezený prostor</t>
  </si>
  <si>
    <t>184</t>
  </si>
  <si>
    <t>VRN</t>
  </si>
  <si>
    <t>Vedlejší rozpočtové náklady</t>
  </si>
  <si>
    <t>VRN4</t>
  </si>
  <si>
    <t>Inženýrská činnost</t>
  </si>
  <si>
    <t>93</t>
  </si>
  <si>
    <t>043103000</t>
  </si>
  <si>
    <t>Zkoušky bez rozlišení</t>
  </si>
  <si>
    <t>186</t>
  </si>
  <si>
    <t>Poznámka k položce:_x000d_
Poznámka k položce: Kamerová zkouška kanalizace TV kamerou, po výstavbě pro kontrolu před předáním díla a před uplynutím záruční doby kvůli kontrole díla.</t>
  </si>
  <si>
    <t>043144000</t>
  </si>
  <si>
    <t>Zkoušky těsnosti</t>
  </si>
  <si>
    <t>188</t>
  </si>
  <si>
    <t>Poznámka k položce:_x000d_
Poznámka k položce: včetně zabezpečení konců kanal. potrubí</t>
  </si>
  <si>
    <t>SO 303 - Vodovodní řad</t>
  </si>
  <si>
    <t xml:space="preserve">    722 - Zdravotechnika - vnitřní vodovod</t>
  </si>
  <si>
    <t xml:space="preserve">    741 - Elektroinstalace - silnoproud</t>
  </si>
  <si>
    <t>Poznámka k položce:_x000d_
Poznámka k položce: ulice Berky z Dubé</t>
  </si>
  <si>
    <t>"plocha dlažby zastávky" 8</t>
  </si>
  <si>
    <t>113107323</t>
  </si>
  <si>
    <t>Odstranění podkladu z kameniva drceného tl 300 mm strojně pl do 50 m2</t>
  </si>
  <si>
    <t>113107325</t>
  </si>
  <si>
    <t>Odstranění podkladu z kameniva drceného tl 500 mm strojně pl do 50 m2</t>
  </si>
  <si>
    <t>113107344</t>
  </si>
  <si>
    <t>Odstranění podkladu živičného tl 200 mm strojně pl do 50 m2</t>
  </si>
  <si>
    <t>Poznámka k položce:_x000d_
Poznámka k položce: ulice Berky u Dubé</t>
  </si>
  <si>
    <t>"plocha překopu silnice" 46</t>
  </si>
  <si>
    <t>113201112</t>
  </si>
  <si>
    <t>Vytrhání obrub silničních ležatých</t>
  </si>
  <si>
    <t>"rýha výkopu délka*šířka"2*3+197*3*0,6</t>
  </si>
  <si>
    <t>131251102</t>
  </si>
  <si>
    <t>Hloubení jam nezapažených v hornině třídy těžitelnosti I, skupiny 3 objem do 50 m3 strojně</t>
  </si>
  <si>
    <t>"starovací jámy"2*2*3,7*2</t>
  </si>
  <si>
    <t>"vedení vodovodní plocha profilu*šíře rýhy" 359,1*0,9+354,7*0,9+452,2*0,9+222,4*0,9+467,4*0,9*0,3+53,9*0,9*1,3*0,5+2*2*2</t>
  </si>
  <si>
    <t>"vedení vodovodní plocha profilu*šíře rýhy" 467,4*0,9*0,3+53,9*0,9*1,3*0,5</t>
  </si>
  <si>
    <t>"vedení vodovodní plocha profilu*šíře rýhy" 467,4*0,9*0,4</t>
  </si>
  <si>
    <t>"inž.sítě plocha profilu*šířka*hloubka"(29,2*0,9*1)*1*0,5+(63*0,45)*1*0,5+(23*0,9)*1*0,5+(24*0,45)*1*0,5+(12*0,9)*1*0,5+(22*0,9)*1*0,5</t>
  </si>
  <si>
    <t>151101101</t>
  </si>
  <si>
    <t>Zřízení příložného pažení a rozepření stěn rýh hl do 2 m</t>
  </si>
  <si>
    <t>Poznámka k položce:_x000d_
Poznámka k položce: opěrné bloky u kolen mimo výkop pro přeložku</t>
  </si>
  <si>
    <t>"vedení vodovodní délka*výška" (359,1+354,7+452,2+222,4+467,4+53,9*1,6*2)*2</t>
  </si>
  <si>
    <t>"opěrný blok - provozorní vodovod plocha*délka*výška*počet" 2</t>
  </si>
  <si>
    <t>151101111</t>
  </si>
  <si>
    <t>Odstranění příložného pažení a rozepření stěn rýh hl do 2 m</t>
  </si>
  <si>
    <t>"zemina výkopu- zásyp vedení"1415,29-1113,166</t>
  </si>
  <si>
    <t>"zemina výkopu"(157,73+168,264)</t>
  </si>
  <si>
    <t>"zemina výkopu - zásypy vedení" (29,6+1415,29+157,73+168,264)-(145,01+0,19)-430,106</t>
  </si>
  <si>
    <t>"zemina potrubí - provizorní vodovod" 260*0,37</t>
  </si>
  <si>
    <t>"vedení vodovodní délka*plocha řezu" (282,6+7+140,5+299,2+45,5+8,2)*0,337+(217,3*0,362)+(217,3*0,403)</t>
  </si>
  <si>
    <t>430,106*1,8 "Přepočtené koeficientem množství</t>
  </si>
  <si>
    <t>181351103</t>
  </si>
  <si>
    <t>Rozprostření ornice tl vrstvy do 200 mm pl do 500 m2 v rovině nebo ve svahu do 1:5 strojně</t>
  </si>
  <si>
    <t>181411131</t>
  </si>
  <si>
    <t>Založení parkového trávníku výsevem plochy do 1000 m2 v rovině a ve svahu do 1:5</t>
  </si>
  <si>
    <t>360,6*0,015 "Přepočtené koeficientem množství</t>
  </si>
  <si>
    <t>"vedení vodovodní délka*plocha řezu" (282,6+7+140,5+299,5+45,5+8,2)*0,113+(217,3*0,122)+(217,3*0,138)</t>
  </si>
  <si>
    <t>"hydranty šířka*délka*výška*počet"0,5*0,5*0,15*5</t>
  </si>
  <si>
    <t>"opěrný blok - provozorní vodovod plocha*délka*výška*počet"0,5*1*4</t>
  </si>
  <si>
    <t>Poznámka k položce:_x000d_
Poznámka k položce: štěrkodrť fr.0-63 mm, rekonstrukce překopu</t>
  </si>
  <si>
    <t>564861111R00</t>
  </si>
  <si>
    <t>Poznámka k položce:_x000d_
Poznámka k položce: štěrkodrť fr.0-32 mm; rekonktrukce překopu+dlažby ul. Svobodova (před školou)</t>
  </si>
  <si>
    <t>567122111</t>
  </si>
  <si>
    <t>Podklad ze směsi stmelené cementem SC C 8/10 (KSC I) tl 120 mm</t>
  </si>
  <si>
    <t>Poznámka k položce:_x000d_
Poznámka k položce: rekonstrukce vozovky ul. Svobodova (před školou)</t>
  </si>
  <si>
    <t>573191111</t>
  </si>
  <si>
    <t>Postřik infiltrační kationaktivní emulzí v množství 1 kg/m2</t>
  </si>
  <si>
    <t>Poznámka k položce:_x000d_
Poznámka k položce: rekonstrukce překopu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</si>
  <si>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</si>
  <si>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</si>
  <si>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</si>
  <si>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</si>
  <si>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577144111</t>
  </si>
  <si>
    <t>Asfaltový beton vrstva obrusná ACO 11 (ABS) tř. I tl 50 mm š do 3 m z nemodifikovaného asfaltu</t>
  </si>
  <si>
    <t>577145112</t>
  </si>
  <si>
    <t>Asfaltový beton vrstva ložní ACL 16 (ABH) tl 50 mm š do 3 m z nemodifikovaného asfaltu</t>
  </si>
  <si>
    <t xml:space="preserve">Poznámka k položce:_x000d_
Poznámka k položce:  rekonstrukce překopu</t>
  </si>
  <si>
    <t>577155112</t>
  </si>
  <si>
    <t>Asfaltový beton vrstva ložní ACL 16 (ABH) tl 60 mm š do 3 m z nemodifikovaného asfaltu</t>
  </si>
  <si>
    <t>577186111</t>
  </si>
  <si>
    <t>Asfaltový beton vrstva ložní ACL 22 (ABVH) tl 90 mm š do 3 m z nemodifikovaného asfaltu</t>
  </si>
  <si>
    <t>Poznámka k položce:_x000d_
Poznámka k položce: dlažba zastávky v BzD</t>
  </si>
  <si>
    <t>850311811</t>
  </si>
  <si>
    <t>Bourání stávajícího potrubí z trub litinových DN 150</t>
  </si>
  <si>
    <t>850361811</t>
  </si>
  <si>
    <t>Bourání stávajícího potrubí z trub litinových DN přes 150 do 250</t>
  </si>
  <si>
    <t>851361131</t>
  </si>
  <si>
    <t>Montáž potrubí z trub litinových hrdlových s integrovaným těsněním otevřený výkop DN 250</t>
  </si>
  <si>
    <t>55253005</t>
  </si>
  <si>
    <t>trouba vodovodní litinová hrdlová Pz dl 6m DN 250</t>
  </si>
  <si>
    <t>259,3*1,01 "Přepočtené koeficientem množství</t>
  </si>
  <si>
    <t>857242122</t>
  </si>
  <si>
    <t>Montáž litinových tvarovek jednoosých přírubových otevřený výkop DN 80</t>
  </si>
  <si>
    <t>55251259</t>
  </si>
  <si>
    <t>koleno patkové 90° příruba/hrdlo PN 10-16 DN 160/příruba DN 80</t>
  </si>
  <si>
    <t>"vedení vodovodní V0"2</t>
  </si>
  <si>
    <t>"vedení vodovodní V1"1</t>
  </si>
  <si>
    <t>"vedení vodovodní V5"3</t>
  </si>
  <si>
    <t>31951003</t>
  </si>
  <si>
    <t xml:space="preserve">potrubní spojka jištěná proti posuvu hrdlo-příruba  DN 80</t>
  </si>
  <si>
    <t>"vedení vodovodní V0"1</t>
  </si>
  <si>
    <t>857244122</t>
  </si>
  <si>
    <t>Montáž litinových tvarovek odbočných přírubových otevřený výkop DN 80</t>
  </si>
  <si>
    <t>55253510</t>
  </si>
  <si>
    <t>tvarovka přírubová litinová vodovodní s přírubovou odbočkou PN10/40 T-kus DN 80/80</t>
  </si>
  <si>
    <t>Poznámka k položce:_x000d_
Poznámka k položce: viz. kladeč. schéma V0</t>
  </si>
  <si>
    <t>857262122</t>
  </si>
  <si>
    <t>Montáž litinových tvarovek jednoosých přírubových otevřený výkop DN 100</t>
  </si>
  <si>
    <t>55254027</t>
  </si>
  <si>
    <t>koleno 90° přírubové litinové vodovodní Q-kus PN10/16 DN 100</t>
  </si>
  <si>
    <t>Poznámka k položce:_x000d_
Poznámka k položce: viz. kladeč. schéma zásobovacího řádu</t>
  </si>
  <si>
    <t>55253616R00</t>
  </si>
  <si>
    <t>přechod přírubový,práškový epoxid tl 250µm FFR-kus litinový dl 200mm DN 80/100</t>
  </si>
  <si>
    <t>31951004</t>
  </si>
  <si>
    <t xml:space="preserve">potrubní spojka jištěná proti posuvu hrdlo-příruba  DN 100</t>
  </si>
  <si>
    <t>"vedení vodovodní V1-1"1</t>
  </si>
  <si>
    <t>31951004R00</t>
  </si>
  <si>
    <t xml:space="preserve">potrubní spojka jištěná, redukovaná proti posuvu hrdlo-hrdlo  DN 80/100</t>
  </si>
  <si>
    <t>857264122</t>
  </si>
  <si>
    <t>Montáž litinových tvarovek odbočných přírubových otevřený výkop DN 100</t>
  </si>
  <si>
    <t>55253745</t>
  </si>
  <si>
    <t>tvarovka hrdlová s přírubovou odbočkou z tvárné litiny,práškový epoxid tl 250µm MMA-kus DN 100/80</t>
  </si>
  <si>
    <t>55253516</t>
  </si>
  <si>
    <t>tvarovka přírubová litinová vodovodní s přírubovou odbočkou PN10/16 T-kus DN 100/100</t>
  </si>
  <si>
    <t>"vedení vodovodní V0"4</t>
  </si>
  <si>
    <t>"vedení vodovodní V1"3</t>
  </si>
  <si>
    <t>"vedení vodovodní V5"1</t>
  </si>
  <si>
    <t>857311131</t>
  </si>
  <si>
    <t>Montáž litinových tvarovek jednoosých hrdlových otevřený výkop s integrovaným těsněním DN 150</t>
  </si>
  <si>
    <t>55253999</t>
  </si>
  <si>
    <t>koleno přírubové z tvárné litiny,práškový epoxid tl 250µm FFK-kus DN 150- 30°</t>
  </si>
  <si>
    <t>55254029</t>
  </si>
  <si>
    <t>koleno přírubové z tvárné litiny,práškový epoxid tl 250µm Q-kus DN 150-90°</t>
  </si>
  <si>
    <t>31951006</t>
  </si>
  <si>
    <t xml:space="preserve">potrubní spojka jištěná proti posuvu hrdlo-příruba  DN 150</t>
  </si>
  <si>
    <t>857314122</t>
  </si>
  <si>
    <t>Montáž litinových tvarovek odbočných přírubových otevřený výkop DN 150</t>
  </si>
  <si>
    <t>55253530</t>
  </si>
  <si>
    <t>tvarovka přírubová litinová vodovodní s přírubovou odbočkou PN10/16 T-kus DN 150/150</t>
  </si>
  <si>
    <t>857362122</t>
  </si>
  <si>
    <t>Montáž litinových tvarovek jednoosých přírubových otevřený výkop DN 250</t>
  </si>
  <si>
    <t>55254001</t>
  </si>
  <si>
    <t>koleno přírubové z tvárné litiny,práškový epoxid tl 250µm FFK-kus DN 250- 30°</t>
  </si>
  <si>
    <t>Poznámka k položce:_x000d_
Poznámka k položce: viz. kladeč. schéma přiváděcího řádu</t>
  </si>
  <si>
    <t>31951010</t>
  </si>
  <si>
    <t xml:space="preserve">potrubní spojka jištěná proti posuvu hrdlo-příruba  DN 250</t>
  </si>
  <si>
    <t>31951010R00</t>
  </si>
  <si>
    <t xml:space="preserve">potrubní spojka jištěná proti posuvu hrdlo-hrdlo  DN 250</t>
  </si>
  <si>
    <t>55253897</t>
  </si>
  <si>
    <t>tvarovka přírubová s hrdlem z tvárné litiny,práškový epoxid tl 250µm EU-kus dl 145mm DN 250</t>
  </si>
  <si>
    <t>55291034R00</t>
  </si>
  <si>
    <t>montážní vložka, stavitelná DN 250 pro vodovodní potrubí PN 16</t>
  </si>
  <si>
    <t>871251141</t>
  </si>
  <si>
    <t>Montáž potrubí z PE100 SDR 11 otevřený výkop svařovaných na tupo D 110 x 10,0 mm</t>
  </si>
  <si>
    <t>28613557</t>
  </si>
  <si>
    <t>potrubí dvouvrstvé PE100 RC SDR11 110x10,0 dl 12m</t>
  </si>
  <si>
    <t>837,5*1,015 "Přepočtené koeficientem množství</t>
  </si>
  <si>
    <t>871321141</t>
  </si>
  <si>
    <t>Montáž potrubí z PE100 SDR 11 otevřený výkop svařovaných na tupo D 160 x 14,6 mm</t>
  </si>
  <si>
    <t>28613560</t>
  </si>
  <si>
    <t>potrubí dvouvrstvé PE100 RC SDR11 160x14,6 dl 12m</t>
  </si>
  <si>
    <t>259*1,015 "Přepočtené koeficientem množství</t>
  </si>
  <si>
    <t>877261101</t>
  </si>
  <si>
    <t>Montáž elektrospojek na vodovodním potrubí z PE trub d 110</t>
  </si>
  <si>
    <t>28615975</t>
  </si>
  <si>
    <t>elektrospojka SDR11 PE 100 PN16 D 110mm</t>
  </si>
  <si>
    <t>28653136</t>
  </si>
  <si>
    <t>nákružek lemový PE 100 SDR11 110mm</t>
  </si>
  <si>
    <t>"vedení vodovodní V0"12</t>
  </si>
  <si>
    <t>"vedení vodovodní V1"7</t>
  </si>
  <si>
    <t>"vedení vodovodní V5"6</t>
  </si>
  <si>
    <t>28654410</t>
  </si>
  <si>
    <t>příruba volná k lemovému nákružku z polypropylénu 110</t>
  </si>
  <si>
    <t>28614937R00</t>
  </si>
  <si>
    <t>elektrokoleno 110-30° PE 100 PN16 D 110mm</t>
  </si>
  <si>
    <t>Poznámka k položce:_x000d_
Poznámka k položce: (příp. oblouk +2xel. spojka)</t>
  </si>
  <si>
    <t>"vedení vodovodní V5"2</t>
  </si>
  <si>
    <t>28614937R01</t>
  </si>
  <si>
    <t>elektrokoleno 110-45° PE 100 PN16 D 110mm</t>
  </si>
  <si>
    <t>Poznámka k položce:_x000d_
Poznámka k položce: (popř. oblouk +2x el. spojka)</t>
  </si>
  <si>
    <t>"vedení vodovodní V5"4</t>
  </si>
  <si>
    <t>877321101</t>
  </si>
  <si>
    <t>Montáž elektrospojek na vodovodním potrubí z PE trub d 160</t>
  </si>
  <si>
    <t>28615978</t>
  </si>
  <si>
    <t>elektrospojka SDR11 PE 100 PN16 D 160mm</t>
  </si>
  <si>
    <t>28653139</t>
  </si>
  <si>
    <t>nákružek lemový PE 100 SDR11 160mm</t>
  </si>
  <si>
    <t>28654410R00</t>
  </si>
  <si>
    <t>příruba volná k lemovému nákružku z polypropylénu 160</t>
  </si>
  <si>
    <t>891241112</t>
  </si>
  <si>
    <t>Montáž vodovodních šoupátek otevřený výkop DN 80</t>
  </si>
  <si>
    <t>42221116</t>
  </si>
  <si>
    <t>šoupátko s přírubami voda DN 80 PN16</t>
  </si>
  <si>
    <t>"vedení vodovodní V0"3</t>
  </si>
  <si>
    <t>42291079</t>
  </si>
  <si>
    <t>souprava zemní pro šoupátka DN 65-80mm Rd 2,0m</t>
  </si>
  <si>
    <t>Poznámka k položce:_x000d_
Poznámka k položce: dle skutečnosti</t>
  </si>
  <si>
    <t>891247111</t>
  </si>
  <si>
    <t>Montáž hydrantů podzemních DN 80</t>
  </si>
  <si>
    <t>42273591</t>
  </si>
  <si>
    <t>hydrant podzemní DN 80 PN 16 jednoduchý uzávěr krycí v 1500mm</t>
  </si>
  <si>
    <t>42273594R00</t>
  </si>
  <si>
    <t>hydrantová drenáž</t>
  </si>
  <si>
    <t>891261112</t>
  </si>
  <si>
    <t>Montáž vodovodních šoupátek otevřený výkop DN 100</t>
  </si>
  <si>
    <t>42221117</t>
  </si>
  <si>
    <t>šoupátko s přírubami voda DN 100 PN16</t>
  </si>
  <si>
    <t>"vedení vodovodní V1"8</t>
  </si>
  <si>
    <t>"vedení vodovodní ZŘ"2</t>
  </si>
  <si>
    <t>891269111</t>
  </si>
  <si>
    <t>Montáž navrtávacích pasů na potrubí z jakýchkoli trub DN 100</t>
  </si>
  <si>
    <t>"vedení vodovodní V0"21</t>
  </si>
  <si>
    <t>"vedení vodovodní V1"10</t>
  </si>
  <si>
    <t>"vedení vodovodní V5"21</t>
  </si>
  <si>
    <t>42273549</t>
  </si>
  <si>
    <t>pás navrtávací se závitovým výstupem z tvárné litiny pro vodovodní PE a PVC potrubí 110-1”</t>
  </si>
  <si>
    <t>42291057</t>
  </si>
  <si>
    <t>souprava zemní pro navrtávací pas s kohoutem Rd 1,5m</t>
  </si>
  <si>
    <t>891311112</t>
  </si>
  <si>
    <t>Montáž vodovodních šoupátek otevřený výkop DN 150</t>
  </si>
  <si>
    <t>95</t>
  </si>
  <si>
    <t>42221119</t>
  </si>
  <si>
    <t>šoupátko s přírubami voda DN 150 PN16</t>
  </si>
  <si>
    <t>190</t>
  </si>
  <si>
    <t>42291080</t>
  </si>
  <si>
    <t>souprava zemní pro šoupátka DN 100-150m Rd 2,0m</t>
  </si>
  <si>
    <t>192</t>
  </si>
  <si>
    <t>97</t>
  </si>
  <si>
    <t>857361931</t>
  </si>
  <si>
    <t>Výměna litinových tvarovek jednoosých hrdlových otevřený výkop s integrovaným těsněním DN 250</t>
  </si>
  <si>
    <t>194</t>
  </si>
  <si>
    <t>Poznámka k položce:_x000d_
Poznámka k položce: provizorní vodovod, vč. provizorních přípojek</t>
  </si>
  <si>
    <t>55251662R00</t>
  </si>
  <si>
    <t>spojka multitolerační, jištěná, redukovaná DN200/250 PN 16 typ hrdlo-příruba</t>
  </si>
  <si>
    <t>196</t>
  </si>
  <si>
    <t>Poznámka k položce:_x000d_
Poznámka k položce: opakovaně použitý materiál - index ceny 0,2</t>
  </si>
  <si>
    <t>99</t>
  </si>
  <si>
    <t>857241931</t>
  </si>
  <si>
    <t>Výměna litinových tvarovek jednoosých hrdlových otevřený výkop s integrovaným těsněním DN 80</t>
  </si>
  <si>
    <t>198</t>
  </si>
  <si>
    <t>200</t>
  </si>
  <si>
    <t>Poznámka k položce:_x000d_
Poznámka k položce: opakovaně použitý materiál - index ceny 0,2, v napojení V0 ve Svobodově ul.</t>
  </si>
  <si>
    <t>101</t>
  </si>
  <si>
    <t>871161941</t>
  </si>
  <si>
    <t>Výměna potrubí z PE100 SDR 11 otevřený výkop svařovaných na tupo D 32 x 3,0 mm</t>
  </si>
  <si>
    <t>202</t>
  </si>
  <si>
    <t>28613170</t>
  </si>
  <si>
    <t>potrubí vodovodní PE100 SDR11 se signalizační vrstvou 100m 32x3,0mm</t>
  </si>
  <si>
    <t>204</t>
  </si>
  <si>
    <t>Poznámka k položce:_x000d_
Poznámka k položce: opakovaně použitý materiál - index ceny 0,2, max. počet přípojek v úseku; á 3 m</t>
  </si>
  <si>
    <t>103</t>
  </si>
  <si>
    <t>871211941</t>
  </si>
  <si>
    <t>Výměna potrubí z PE100 SDR 11 otevřený výkop svařovaných na tupo D 63 x 5,8 mm</t>
  </si>
  <si>
    <t>206</t>
  </si>
  <si>
    <t>28613173</t>
  </si>
  <si>
    <t>potrubí vodovodní PE100 SDR11 se signalizační vrstvou 100m 63x5,8mm</t>
  </si>
  <si>
    <t>208</t>
  </si>
  <si>
    <t>Poznámka k položce:_x000d_
Poznámka k položce: opakovaně použitý materiál - index ceny 0,2, max. délka jednoho úseku 290 m</t>
  </si>
  <si>
    <t>105</t>
  </si>
  <si>
    <t>871251941</t>
  </si>
  <si>
    <t>Výměna potrubí z PE100 SDR 11 otevřený výkop svařovaných na tupo D 110 x 10,0 mm</t>
  </si>
  <si>
    <t>210</t>
  </si>
  <si>
    <t>212</t>
  </si>
  <si>
    <t>Poznámka k položce:_x000d_
Poznámka k položce: opakovaně použitý materiál - index ceny 0,2, max. délka jednoho úseku 260 m</t>
  </si>
  <si>
    <t>107</t>
  </si>
  <si>
    <t>871351942</t>
  </si>
  <si>
    <t>Výměna potrubí z PE100 SDR 11 otevřený výkop svařovaných na tupo D 225 x 20,5 mm</t>
  </si>
  <si>
    <t>214</t>
  </si>
  <si>
    <t>28613563</t>
  </si>
  <si>
    <t>potrubí dvouvrstvé PE100 RC SDR11 225x20,5 dl 100m</t>
  </si>
  <si>
    <t>216</t>
  </si>
  <si>
    <t>109</t>
  </si>
  <si>
    <t>877161901</t>
  </si>
  <si>
    <t>Výměna elektrospojek na vodovodním potrubí z PE trub d 32</t>
  </si>
  <si>
    <t>218</t>
  </si>
  <si>
    <t>28616780</t>
  </si>
  <si>
    <t>spojka přímá pro trubky D 32mmx5/4"</t>
  </si>
  <si>
    <t>220</t>
  </si>
  <si>
    <t>Poznámka k položce:_x000d_
Poznámka k položce: svěrná spojka; opakovaně použitá materiál - index ceny 0,2, max. počet 11 PE přípojek v úseku</t>
  </si>
  <si>
    <t>111</t>
  </si>
  <si>
    <t>31951000R00</t>
  </si>
  <si>
    <t>univerzální spojka PE - ocel PN 16 Fi 32x27-34 mm</t>
  </si>
  <si>
    <t>222</t>
  </si>
  <si>
    <t>Poznámka k položce:_x000d_
Poznámka k položce: svěrná spojka; opakovaně použitá materiál - index ceny 0,2, max. počet 11 OC přípojek v úseku</t>
  </si>
  <si>
    <t>877211912</t>
  </si>
  <si>
    <t>Výměna elektrokolen 90° na vodovodním potrubí z PE trub d 63</t>
  </si>
  <si>
    <t>224</t>
  </si>
  <si>
    <t>113</t>
  </si>
  <si>
    <t>28653055</t>
  </si>
  <si>
    <t>elektrokoleno 90° PE 100 D 63mm</t>
  </si>
  <si>
    <t>226</t>
  </si>
  <si>
    <t>Poznámka k položce:_x000d_
Poznámka k položce: opakovaně použitý materiál - index ceny 0,2, napojení V0 u BzD</t>
  </si>
  <si>
    <t>877261924</t>
  </si>
  <si>
    <t>Výměna elektro navrtávacích T-kusů bez vrtáku na vodovodním potrubí z PE trub d 110/32</t>
  </si>
  <si>
    <t>228</t>
  </si>
  <si>
    <t>115</t>
  </si>
  <si>
    <t>230</t>
  </si>
  <si>
    <t>Poznámka k položce:_x000d_
Poznámka k položce: opakovaně použitý materiál - index ceny 0,2, max. počet v jednoho úseku 7 ks</t>
  </si>
  <si>
    <t>877241901</t>
  </si>
  <si>
    <t>Výměna elektrospojek na vodovodním potrubí z PE trub d 90</t>
  </si>
  <si>
    <t>232</t>
  </si>
  <si>
    <t>117</t>
  </si>
  <si>
    <t>28615974</t>
  </si>
  <si>
    <t>elektrospojka SDR11 PE 100 PN16 D 90mm</t>
  </si>
  <si>
    <t>234</t>
  </si>
  <si>
    <t>Poznámka k položce:_x000d_
Poznámka k položce: v napojení V0 u BzD a ve Svobodově ul.</t>
  </si>
  <si>
    <t>28653135</t>
  </si>
  <si>
    <t>nákružek lemový PE 100 SDR11 90mm</t>
  </si>
  <si>
    <t>236</t>
  </si>
  <si>
    <t>119</t>
  </si>
  <si>
    <t>28654368</t>
  </si>
  <si>
    <t>příruba volná k lemovému nákružku z polypropylénu 90</t>
  </si>
  <si>
    <t>238</t>
  </si>
  <si>
    <t>28614977</t>
  </si>
  <si>
    <t>elektroredukce PE 100 PN16 D 90-63mm</t>
  </si>
  <si>
    <t>240</t>
  </si>
  <si>
    <t>121</t>
  </si>
  <si>
    <t>877261901</t>
  </si>
  <si>
    <t>Výměna elektrospojek na vodovodním potrubí z PE trub d 110</t>
  </si>
  <si>
    <t>242</t>
  </si>
  <si>
    <t>244</t>
  </si>
  <si>
    <t>Poznámka k položce:_x000d_
Poznámka k položce: v napojení V0 ve Svobodově ul. a V1 a V1-1</t>
  </si>
  <si>
    <t>123</t>
  </si>
  <si>
    <t>246</t>
  </si>
  <si>
    <t>248</t>
  </si>
  <si>
    <t>125</t>
  </si>
  <si>
    <t>28614976R00</t>
  </si>
  <si>
    <t>elektroredukce PE 100 PN16 D 63-50mm</t>
  </si>
  <si>
    <t>250</t>
  </si>
  <si>
    <t>877321901</t>
  </si>
  <si>
    <t>Výměna elektrospojek na vodovodním potrubí z PE trub d 160</t>
  </si>
  <si>
    <t>252</t>
  </si>
  <si>
    <t>127</t>
  </si>
  <si>
    <t>254</t>
  </si>
  <si>
    <t>28614980</t>
  </si>
  <si>
    <t>elektroredukce PE 100 PN16 D 160-110mm</t>
  </si>
  <si>
    <t>256</t>
  </si>
  <si>
    <t>Poznámka k položce:_x000d_
Poznámka k položce: přechod na stáv. DN</t>
  </si>
  <si>
    <t>129</t>
  </si>
  <si>
    <t>258</t>
  </si>
  <si>
    <t>Poznámka k položce:_x000d_
Poznámka k položce: u napojení na stáv. zásob. řád</t>
  </si>
  <si>
    <t>28654410R01</t>
  </si>
  <si>
    <t>příruba volná k lemovému nákružku z polypropylénu d160/DN150 mm</t>
  </si>
  <si>
    <t>260</t>
  </si>
  <si>
    <t>131</t>
  </si>
  <si>
    <t>877321914</t>
  </si>
  <si>
    <t>Výměna elektro T-kusů redukovaných na vodovodním potrubí z PE trub d 160/63</t>
  </si>
  <si>
    <t>262</t>
  </si>
  <si>
    <t>28614968R00</t>
  </si>
  <si>
    <t>elektrotvarovka T-kus redukovaný PE 100 PN16 D 63-32-63mm</t>
  </si>
  <si>
    <t>264</t>
  </si>
  <si>
    <t>Poznámka k položce:_x000d_
Poznámka k položce: opakovaně použitý materiál - index ceny 0,2, max. počet v jednoho úseku 11 ks</t>
  </si>
  <si>
    <t>133</t>
  </si>
  <si>
    <t>877351902</t>
  </si>
  <si>
    <t>Výměna elektrospojek na vodovodním potrubí z PE trub d 225</t>
  </si>
  <si>
    <t>266</t>
  </si>
  <si>
    <t>Poznámka k položce:_x000d_
Poznámka k položce: příruba volná k lemovému nákružku z polypropylénu d160/DN150 mm</t>
  </si>
  <si>
    <t>28615981</t>
  </si>
  <si>
    <t>elektrospojka SDR11 PE 100 PN16 D 225mm</t>
  </si>
  <si>
    <t>268</t>
  </si>
  <si>
    <t>135</t>
  </si>
  <si>
    <t>28614954</t>
  </si>
  <si>
    <t>elektrokoleno 45° PE 100 PN16 D 225mm</t>
  </si>
  <si>
    <t>270</t>
  </si>
  <si>
    <t>877361901</t>
  </si>
  <si>
    <t>Výměna elektrospojek na vodovodním potrubí z PE trub d 250</t>
  </si>
  <si>
    <t>272</t>
  </si>
  <si>
    <t>137</t>
  </si>
  <si>
    <t>28615982</t>
  </si>
  <si>
    <t>elektrospojka SDR11 PE 100 PN16 D 250mm</t>
  </si>
  <si>
    <t>274</t>
  </si>
  <si>
    <t>28615322</t>
  </si>
  <si>
    <t>redukce svařovací na tupo potrubí PE 100 SDR11 250/225</t>
  </si>
  <si>
    <t>276</t>
  </si>
  <si>
    <t>139</t>
  </si>
  <si>
    <t>891163911</t>
  </si>
  <si>
    <t>Výměna vodovodního ventilu hlavního pro přípojky DN 25</t>
  </si>
  <si>
    <t>278</t>
  </si>
  <si>
    <t>48466561</t>
  </si>
  <si>
    <t>armatura uzavírací kulový kohout 5/4" PE</t>
  </si>
  <si>
    <t>280</t>
  </si>
  <si>
    <t>Poznámka k položce:_x000d_
Poznámka k položce: a vnějším závitem, opakovaně použitý materiál - index ceny 0,2, max. počet v 1 úseku je 7ks</t>
  </si>
  <si>
    <t>141</t>
  </si>
  <si>
    <t>282</t>
  </si>
  <si>
    <t>Poznámka k položce:_x000d_
Poznámka k položce: svěrná spojka z obou stran, opakovaně použitý materiál - index ceny 0,2, max. počet v 1 úseku je 11 ks</t>
  </si>
  <si>
    <t>898150101</t>
  </si>
  <si>
    <t>Sanace vodovodního potrubí berstlining PE 100 SDR11 potrubím DN 110</t>
  </si>
  <si>
    <t>284</t>
  </si>
  <si>
    <t>143</t>
  </si>
  <si>
    <t>898150104</t>
  </si>
  <si>
    <t>Sanace vodovodního potrubí berstlining PE 100 SDR11 potrubím DN 160</t>
  </si>
  <si>
    <t>286</t>
  </si>
  <si>
    <t>Poznámka k položce:_x000d_
Poznámka k položce: bezvýkopová výměna zásobovacího řadu pod parc. č. 1914/1</t>
  </si>
  <si>
    <t>898153024</t>
  </si>
  <si>
    <t>Sanace vodovodního potrubí berstlining litinovým potrubím DN 250 povrchová ochrana zinku s extrudovaným PE</t>
  </si>
  <si>
    <t>288</t>
  </si>
  <si>
    <t>145</t>
  </si>
  <si>
    <t>899911121</t>
  </si>
  <si>
    <t>Kluzná objímka výšky 41 mm vnějšího průměru potrubí do 183 mm</t>
  </si>
  <si>
    <t>290</t>
  </si>
  <si>
    <t>899911124</t>
  </si>
  <si>
    <t>Kluzná objímka výšky 41 mm vnějšího průměru potrubí do 267 mm</t>
  </si>
  <si>
    <t>292</t>
  </si>
  <si>
    <t>147</t>
  </si>
  <si>
    <t>898154102</t>
  </si>
  <si>
    <t>Připojení rozšiřovací hlavy a řezacích nožů vodovodního potrubí DN od 200 do DN 600</t>
  </si>
  <si>
    <t>294</t>
  </si>
  <si>
    <t>899401112</t>
  </si>
  <si>
    <t>Osazení poklopů litinových šoupátkových</t>
  </si>
  <si>
    <t>296</t>
  </si>
  <si>
    <t>149</t>
  </si>
  <si>
    <t>42291352</t>
  </si>
  <si>
    <t>poklop litinový šoupátkový pro zemní soupravy osazení do terénu a do vozovky</t>
  </si>
  <si>
    <t>298</t>
  </si>
  <si>
    <t>56230636</t>
  </si>
  <si>
    <t>deska podkladová uličního poklopu plastového ventilkového a šoupatového</t>
  </si>
  <si>
    <t>300</t>
  </si>
  <si>
    <t>151</t>
  </si>
  <si>
    <t>899401113</t>
  </si>
  <si>
    <t>Osazení poklopů litinových hydrantových</t>
  </si>
  <si>
    <t>302</t>
  </si>
  <si>
    <t>56230635</t>
  </si>
  <si>
    <t>poklop uliční hydrantový oválný plastový PA s litinovým víkem</t>
  </si>
  <si>
    <t>304</t>
  </si>
  <si>
    <t>153</t>
  </si>
  <si>
    <t>56230638</t>
  </si>
  <si>
    <t>deska podkladová uličního poklopu plastového hydrantového</t>
  </si>
  <si>
    <t>306</t>
  </si>
  <si>
    <t>899721112</t>
  </si>
  <si>
    <t>Signalizační vodič DN nad 150 mm na potrubí</t>
  </si>
  <si>
    <t>308</t>
  </si>
  <si>
    <t>155</t>
  </si>
  <si>
    <t>310</t>
  </si>
  <si>
    <t>312</t>
  </si>
  <si>
    <t>157</t>
  </si>
  <si>
    <t>916131213</t>
  </si>
  <si>
    <t>Osazení silničního obrubníku betonového stojatého s boční opěrou do lože z betonu prostého</t>
  </si>
  <si>
    <t>314</t>
  </si>
  <si>
    <t>919735111</t>
  </si>
  <si>
    <t>Řezání stávajícího živičného krytu hl do 50 mm</t>
  </si>
  <si>
    <t>316</t>
  </si>
  <si>
    <t>159</t>
  </si>
  <si>
    <t>979021113</t>
  </si>
  <si>
    <t>Očištění vybouraných obrubníků a krajníků silničních při překopech inženýrských sítí</t>
  </si>
  <si>
    <t>318</t>
  </si>
  <si>
    <t>320</t>
  </si>
  <si>
    <t>161</t>
  </si>
  <si>
    <t>322</t>
  </si>
  <si>
    <t>324</t>
  </si>
  <si>
    <t>120,892*5 "Přepočtené koeficientem množství</t>
  </si>
  <si>
    <t>163</t>
  </si>
  <si>
    <t>997013631</t>
  </si>
  <si>
    <t>Poplatek za uložení na skládce (skládkovné) stavebního odpadu směsného kód odpadu 17 09 04</t>
  </si>
  <si>
    <t>326</t>
  </si>
  <si>
    <t>997013645</t>
  </si>
  <si>
    <t>Poplatek za uložení na skládce (skládkovné) odpadu asfaltového bez dehtu kód odpadu 17 03 02</t>
  </si>
  <si>
    <t>328</t>
  </si>
  <si>
    <t>165</t>
  </si>
  <si>
    <t>330</t>
  </si>
  <si>
    <t>332</t>
  </si>
  <si>
    <t>167</t>
  </si>
  <si>
    <t>334</t>
  </si>
  <si>
    <t>336</t>
  </si>
  <si>
    <t>722</t>
  </si>
  <si>
    <t>Zdravotechnika - vnitřní vodovod</t>
  </si>
  <si>
    <t>169</t>
  </si>
  <si>
    <t>722290237</t>
  </si>
  <si>
    <t>Proplach a dezinfekce vodovodního potrubí do DN 200</t>
  </si>
  <si>
    <t>338</t>
  </si>
  <si>
    <t xml:space="preserve">Poznámka k položce:_x000d_
Poznámka k položce: - před uvedením provizorních vodovodů do provozu  - před uvedením nových vodovodů do provozu</t>
  </si>
  <si>
    <t>1356+42+261+260+676</t>
  </si>
  <si>
    <t>741</t>
  </si>
  <si>
    <t>Elektroinstalace - silnoproud</t>
  </si>
  <si>
    <t>741120201</t>
  </si>
  <si>
    <t>Montáž vodič Cu izolovaný plný a laněný s PVC pláštěm žíla 1,5-16 mm2 volně (CY, CHAH-R(V))</t>
  </si>
  <si>
    <t>340</t>
  </si>
  <si>
    <t>171</t>
  </si>
  <si>
    <t>34140826</t>
  </si>
  <si>
    <t>vodič silový s Cu jádrem 6mm2</t>
  </si>
  <si>
    <t>342</t>
  </si>
  <si>
    <t>1424*1,1 "Přepočtené koeficientem množství</t>
  </si>
  <si>
    <t>998741101</t>
  </si>
  <si>
    <t>Přesun hmot tonážní pro silnoproud v objektech v do 6 m</t>
  </si>
  <si>
    <t>344</t>
  </si>
  <si>
    <t>173</t>
  </si>
  <si>
    <t>043114000</t>
  </si>
  <si>
    <t>Zkoušky tlakové</t>
  </si>
  <si>
    <t>346</t>
  </si>
  <si>
    <t>043203003</t>
  </si>
  <si>
    <t>Rozbory celkem</t>
  </si>
  <si>
    <t>348</t>
  </si>
  <si>
    <t>175</t>
  </si>
  <si>
    <t>044002000</t>
  </si>
  <si>
    <t>Revize</t>
  </si>
  <si>
    <t>350</t>
  </si>
  <si>
    <t>Poznámka k položce:_x000d_
Poznámka k položce: revize hydrantů a signalizačního vedení</t>
  </si>
  <si>
    <t>SO 304 - Přípojky vodovodu</t>
  </si>
  <si>
    <t>132254204</t>
  </si>
  <si>
    <t>Hloubení zapažených rýh š do 2000 mm v hornině třídy těžitelnosti I, skupiny 3 objem do 500 m3</t>
  </si>
  <si>
    <t>"vedení vodovodní přípojek délka*šíře*prům.hloubka rýhy" 244,6*0,9*0,75</t>
  </si>
  <si>
    <t>132354203</t>
  </si>
  <si>
    <t>Hloubení zapažených rýh š do 2000 mm v hornině třídy těžitelnosti II, skupiny 4 objem do 100 m3</t>
  </si>
  <si>
    <t>"vedení vodovodní přípojek délka*šíře*prům.hloubka rýhy" 244,6*0,9*0,375</t>
  </si>
  <si>
    <t>132454203</t>
  </si>
  <si>
    <t>Hloubení zapažených rýh š do 2000 mm v hornině třídy těžitelnosti II, skupiny 5 objem do 100 m3</t>
  </si>
  <si>
    <t>"inž.sítě délka*šířka*hloubka"(42+21+46)*0,5*1</t>
  </si>
  <si>
    <t>"vedení vodovodních přípojek délka*výška" 244,6*2*1,5+53*2*1,5</t>
  </si>
  <si>
    <t>"zemina výkopu"(82,553+82,553)-70,005</t>
  </si>
  <si>
    <t>"zemina výkopu - zásypy vedení"(165,105+82,553+82,553)-22,014-73,086</t>
  </si>
  <si>
    <t>175112109</t>
  </si>
  <si>
    <t>Příplatek k obsypání potrubí při překopech inž sítí objemu do 10 m3 za prohození sypaniny</t>
  </si>
  <si>
    <t>235,11-165,105</t>
  </si>
  <si>
    <t>"vedení vodovodní délka*šířka*výška" 244,6*0,9*0,332</t>
  </si>
  <si>
    <t>73,086*1,8 "Přepočtené koeficientem množství</t>
  </si>
  <si>
    <t>"vedení vodovodní délka*šířka*výška" 244,6*0,9*0,1</t>
  </si>
  <si>
    <t>871161141</t>
  </si>
  <si>
    <t>Montáž potrubí z PE100 SDR 11 otevřený výkop svařovaných na tupo D 32 x 3,0 mm</t>
  </si>
  <si>
    <t>"délka vedení vod. přípojek-V0"2,6+2,8+7+3+6,9+2,5+7+2,7+6,5+2,7+2,7+6,5+2,8+6,5+3,5+2,2+7+2,4+ 5,5+5,5+6,2</t>
  </si>
  <si>
    <t>"délka vedení vod. přípojek-V1"5,5+5,6+3+6,4+3+6,7+6,8+2,7+6,5+4,2</t>
  </si>
  <si>
    <t>"délka vedení vod. přípojek-V5"7,1+1,7+1,4+2,2+3+6,7+7+2,7+6,5+2,7+6,7+6,9+6,9+2,4+6,6+2,9+5,9+5,7+3+5,9+5,8</t>
  </si>
  <si>
    <t>Poznámka k položce:_x000d_
Poznámka k položce: včetně elektrospojek</t>
  </si>
  <si>
    <t>244,6*1,015 "Přepočtené koeficientem množství</t>
  </si>
  <si>
    <t>871275811</t>
  </si>
  <si>
    <t>Bourání stávajícího potrubí z PVC nebo PP DN 150</t>
  </si>
  <si>
    <t>Poznámka k položce:_x000d_
Poznámka k položce: předpoklad všechny přípojky OC 32</t>
  </si>
  <si>
    <t>879171111</t>
  </si>
  <si>
    <t>Montáž vodovodní přípojky na potrubí DN 32</t>
  </si>
  <si>
    <t>879231191</t>
  </si>
  <si>
    <t>Příplatek za práce sklon nad 20 % při montáži jakéhokoli vodovodního potrubí DN 40 až 550</t>
  </si>
  <si>
    <t>28654346R00</t>
  </si>
  <si>
    <t>přechodka PPR kov s převlečnou maticí 32x3/4" hrdlová</t>
  </si>
  <si>
    <t>1,223*5 "Přepočtené koeficientem množství</t>
  </si>
  <si>
    <t>256,8*1,1 "Přepočtené koeficientem množství</t>
  </si>
  <si>
    <t>Poznámka k položce:_x000d_
Poznámka k položce: signalizačního vedení</t>
  </si>
  <si>
    <t>SO 305 - Jednotná kanalizace</t>
  </si>
  <si>
    <t>115001103</t>
  </si>
  <si>
    <t>Převedení vody potrubím DN do 250</t>
  </si>
  <si>
    <t>Poznámka k položce:_x000d_
Poznámka k položce: propoj nového a stáv. potrubí během realizace (potrubí žlabem), montáž, demontáž, vč. opotřebení a utěsnění</t>
  </si>
  <si>
    <t>Poznámka k položce:_x000d_
Poznámka k položce: část J0 K Sasiňáku</t>
  </si>
  <si>
    <t>"rýha výkopu délka*šířka"45*3</t>
  </si>
  <si>
    <t>131251103</t>
  </si>
  <si>
    <t>Hloubení jam nezapažených v hornině třídy těžitelnosti I, skupiny 3 objem do 100 m3 strojně</t>
  </si>
  <si>
    <t>"šachta ŠJ0.1-5 DN 1000 šířka*délka*hloubka"1,6*1,6*(1,5+1,75+2,25+2,2+2,31)</t>
  </si>
  <si>
    <t>"šachta ŠJ5.1-7 DN 1000 šířka*délka*hloubka"1,6*1,6*(1,6+2,83+3,1+2,58+2,68+2,25+2,31)</t>
  </si>
  <si>
    <t>"šachta ŠJ5.1-3 DN 1000 šířka*délka*hloubka"1,6*1,6*(2,24+2,22+2,12)</t>
  </si>
  <si>
    <t>"startovací jámy protlaku"2*2*2*3,7</t>
  </si>
  <si>
    <t>132254205</t>
  </si>
  <si>
    <t>Hloubení zapažených rýh š do 2000 mm v hornině třídy těžitelnosti I, skupiny 3 objem do 1000 m3</t>
  </si>
  <si>
    <t>"vedení kanalizační plocha profilu*šířka"(136+106)*1+(576+161)*0,5</t>
  </si>
  <si>
    <t>"vedení kanalizační plocha profilu*šířka J5 a J5.1"(576+161)*0,25</t>
  </si>
  <si>
    <t>"inž.sítě délka*šířka*hloubka"(32*1)*1*0,5</t>
  </si>
  <si>
    <t>"vedení kanalizační délka*hloubka" (136+106+576+161)*2</t>
  </si>
  <si>
    <t>"zemina výkopu"(184,25+184,25)-98,913</t>
  </si>
  <si>
    <t>269,587*2 "Přepočtené koeficientem množství</t>
  </si>
  <si>
    <t>"zemina výkopu vedení" (610,5+184,25+184,25)</t>
  </si>
  <si>
    <t>"-zásypy vedení"-(70,116+203,814)</t>
  </si>
  <si>
    <t>"- vedení"-(3,14*0,15*0,15*435,5)</t>
  </si>
  <si>
    <t>"zemina výkopu šachty" 86,887</t>
  </si>
  <si>
    <t>"- podkladní desky šachty" -6,75</t>
  </si>
  <si>
    <t>"šachta ŠJ0.1-5 DN 1000"-(3,14*0,65*0,65*(1,5+1,75+2,25+2,2+2,31))</t>
  </si>
  <si>
    <t>"šachta ŠJ5.1-7 DN 1000"-(3,14*0,65*0,65*(1,6+2,83+3,1+2,58+2,68+2,25+2,31))</t>
  </si>
  <si>
    <t>"šachta ŠJ5.1-3 DN 1000"-(3,14*0,65*0,65*(2,24+2,22+2,12))</t>
  </si>
  <si>
    <t>709,413-610,5</t>
  </si>
  <si>
    <t>"vedení kanalizační délka*plocha řezu" 435,5*0,468</t>
  </si>
  <si>
    <t>203,814*1,8 "Přepočtené koeficientem množství</t>
  </si>
  <si>
    <t>"vedení kanalizační délka*plocha řezu" 435,5*0,161</t>
  </si>
  <si>
    <t>"šachty šířka*délka*výška*počet" 1,5*1,5*0,2*15</t>
  </si>
  <si>
    <t>"stávající trasa BE 400" 270</t>
  </si>
  <si>
    <t>"stávající trasa BE 300"149</t>
  </si>
  <si>
    <t>Poznámka k položce:_x000d_
Poznámka k položce: včetně spojek či přesuvek</t>
  </si>
  <si>
    <t>435,5*1,015 "Přepočtené koeficientem množství</t>
  </si>
  <si>
    <t>899331111</t>
  </si>
  <si>
    <t>Výšková úprava uličního vstupu nebo vpusti do 200 mm zvýšením poklopu</t>
  </si>
  <si>
    <t>Poznámka k položce:_x000d_
Poznámka k položce: úprava u zachovaných stávajících šachet</t>
  </si>
  <si>
    <t>Poznámka k položce:_x000d_
Poznámka k položce: 2 pásky vedle sebe</t>
  </si>
  <si>
    <t>Poznámka k položce:_x000d_
Poznámka k položce: napojení J0 a J5.1 na stávající potrubi</t>
  </si>
  <si>
    <t>134,464*5 "Přepočtené koeficientem množství</t>
  </si>
  <si>
    <t>Poznámka k položce:_x000d_
Poznámka k položce: Kamerová zkouška kanalizace TV kamerou, před výstavbou stáv. potrubí v ul. J. z Poděbrad (lokalizace přípojek), po výstavbě pro kontrolu před předáním díla a před uplynutím záruční doby kvůli kontrole díla.</t>
  </si>
  <si>
    <t>SO 306 - Přípojky kanalizace</t>
  </si>
  <si>
    <t>"šachta DN 400 šířka*délka*hloubka*počet"0,6*0,6*2*53</t>
  </si>
  <si>
    <t>"vedení kanalizační přípojky délka*šířka*hloubka"253,5*0,9*1,1</t>
  </si>
  <si>
    <t>"vedení kanalizační přípojky délka*šířka*hloubka"253,5*0,9*0,55</t>
  </si>
  <si>
    <t>"inž.sítě délka*šířka*hloubka"(77+56)*1*0,5</t>
  </si>
  <si>
    <t>"vedení kanalizační délka*hloubka" 253,3*2*2,2+53*2*0,9</t>
  </si>
  <si>
    <t>"zemina výkopu"(125,483+125,483)-106,048</t>
  </si>
  <si>
    <t>144,918*2 "Přepočtené koeficientem množství</t>
  </si>
  <si>
    <t>"zemina výkopu vedení" (250,965+125,483+125,483)</t>
  </si>
  <si>
    <t>"-zásypy vedení"-(30,927+91,767)</t>
  </si>
  <si>
    <t>"- vedení"-(3,14*0,08*0,08*253,5)</t>
  </si>
  <si>
    <t>"zemina výkopu šachty" 38,16</t>
  </si>
  <si>
    <t>"- podkladní desky šachty" -3,816</t>
  </si>
  <si>
    <t>"šachta DN 425"-(3,14*0,2*0,2*2*53)</t>
  </si>
  <si>
    <t>395,173-289,125</t>
  </si>
  <si>
    <t>"vedení kanalizační délka*plocha řezu" 253,5*0,362</t>
  </si>
  <si>
    <t>91,767*1,8 "Přepočtené koeficientem množství</t>
  </si>
  <si>
    <t>"vedení kanalizační délka*plocha řezu" 253,5*0,122</t>
  </si>
  <si>
    <t>"šachty šířka*délka*výška*počet" 0,6*0,6*0,2*53</t>
  </si>
  <si>
    <t>810351811</t>
  </si>
  <si>
    <t>Bourání stávajícího potrubí z betonu DN do 200</t>
  </si>
  <si>
    <t>"stávající trasa BE 150" 254</t>
  </si>
  <si>
    <t>871310320</t>
  </si>
  <si>
    <t>Montáž kanalizačního potrubí hladkého plnostěnného SN 12 z polypropylenu DN 150</t>
  </si>
  <si>
    <t>28617025</t>
  </si>
  <si>
    <t>trubka kanalizační PP plnostěnná třívrstvá DN 150x1000mm SN12</t>
  </si>
  <si>
    <t>253,5*1,015 "Přepočtené koeficientem množství</t>
  </si>
  <si>
    <t>877310310</t>
  </si>
  <si>
    <t>Montáž kolen na kanalizačním potrubí z PP trub hladkých plnostěnných DN 150</t>
  </si>
  <si>
    <t>28617182</t>
  </si>
  <si>
    <t>koleno kanalizační PP SN16 45° DN 150</t>
  </si>
  <si>
    <t>877310330</t>
  </si>
  <si>
    <t>Montáž spojek na kanalizačním potrubí z PP trub hladkých plnostěnných DN 150</t>
  </si>
  <si>
    <t>28612016</t>
  </si>
  <si>
    <t>přechod kanalizační PP KG na kameninové hrdlo DN 160</t>
  </si>
  <si>
    <t>Poznámka k položce:_x000d_
Poznámka k položce: na betonové hrdlo DN 150</t>
  </si>
  <si>
    <t>894811135</t>
  </si>
  <si>
    <t>Revizní šachta z PVC typ přímý, DN 400/160 tlak 12,5 t hl od 1860 do 2230 mm</t>
  </si>
  <si>
    <t>46,488*5 "Přepočtené koeficientem množství</t>
  </si>
  <si>
    <t>Poznámka k položce:_x000d_
Poznámka k položce: Revize a proměření signalizačního vodiče.</t>
  </si>
  <si>
    <t>SO 101 - OZ Svobodova</t>
  </si>
  <si>
    <t xml:space="preserve">    2 - Zakládání</t>
  </si>
  <si>
    <t>113106185</t>
  </si>
  <si>
    <t>Rozebrání dlažeb vozovek z drobných kostek s ložem z kameniva strojně pl do 50 m2</t>
  </si>
  <si>
    <t xml:space="preserve">"plocha dle bilance zem. prací - sjezdy"  10,05</t>
  </si>
  <si>
    <t>113106211</t>
  </si>
  <si>
    <t>Rozebrání dlažeb vozovek z velkých kostek s ložem z kameniva strojně pl přes 50 do 200 m2</t>
  </si>
  <si>
    <t xml:space="preserve">"plocha dle bilance zem. prací - sjezdy"  128,66</t>
  </si>
  <si>
    <t>113107161</t>
  </si>
  <si>
    <t>Odstranění podkladu z kameniva drceného tl 100 mm strojně pl přes 50 do 200 m2</t>
  </si>
  <si>
    <t xml:space="preserve">"plocha dle bilance zem. prací - sjezdy"  128,66+10,05</t>
  </si>
  <si>
    <t>113107164</t>
  </si>
  <si>
    <t>Odstranění podkladu z kameniva drceného tl 400 mm strojně pl přes 50 do 200 m2</t>
  </si>
  <si>
    <t>"plocha dle bilance zem. prací - sjezdy" 138,71</t>
  </si>
  <si>
    <t>113107165</t>
  </si>
  <si>
    <t>Odstranění podkladu z kameniva drceného tl 500 mm strojně pl přes 50 do 200 m2</t>
  </si>
  <si>
    <t>"plocha dle bilance zem. prací - sjezdy" 180,74</t>
  </si>
  <si>
    <t>113107223</t>
  </si>
  <si>
    <t>Odstranění podkladu z kameniva drceného tl 300 mm strojně pl přes 200 m2</t>
  </si>
  <si>
    <t>"plocha dle bilance zem. prací" 1190,21</t>
  </si>
  <si>
    <t>113154332</t>
  </si>
  <si>
    <t>Frézování živičného krytu tl 40 mm pruh š 2 m pl do 10000 m2 bez překážek v trase</t>
  </si>
  <si>
    <t>"plocha dle bilance zem. prací" 1177</t>
  </si>
  <si>
    <t>"dle bilance zemních prací" 893,2</t>
  </si>
  <si>
    <t>"plocha dle bilance zem. prací" 551,67</t>
  </si>
  <si>
    <t>122251106</t>
  </si>
  <si>
    <t>Odkopávky a prokopávky nezapažené v hornině třídy těžitelnosti I, skupiny 3 objem do 5000 m3 strojně</t>
  </si>
  <si>
    <t>"dle bilance zemních prací"302,48</t>
  </si>
  <si>
    <t>"dle bilance zemních prací + rozšíření 30% - sanace podloží asf.vozovky z 50%*hloubka výkopu"1320,03*1,30*0,5</t>
  </si>
  <si>
    <t xml:space="preserve">"dle bilance zemních prací  + rozšíření 30%- sanace podloží dlaž. vozovky  50%*hloubka výkopu"175,70*1,30*0,3</t>
  </si>
  <si>
    <t>129001101</t>
  </si>
  <si>
    <t>Příplatek za ztížení odkopávky nebo prokopávky v blízkosti inženýrských sítí</t>
  </si>
  <si>
    <t>"vedení kanalizace délka*hloubka*šířka"654*1*0,5</t>
  </si>
  <si>
    <t>"vedení vodovod délka*hloubka*šířka"436*1*0,5</t>
  </si>
  <si>
    <t>"vedení sděl. kabelů délka*hloubka*šířka"247*1*0,5</t>
  </si>
  <si>
    <t>162351103</t>
  </si>
  <si>
    <t>Vodorovné přemístění do 500 m výkopku/sypaniny z horniny třídy těžitelnosti I, skupiny 1 až 3</t>
  </si>
  <si>
    <t>"ornice uložená na deponii" 47,35*2</t>
  </si>
  <si>
    <t>"zemina výkopu uložená na deponii" 142,82*2</t>
  </si>
  <si>
    <t>"ornice" 82,75-47,35</t>
  </si>
  <si>
    <t>"zemina výkopu" 1229,023-142,82</t>
  </si>
  <si>
    <t>167151111</t>
  </si>
  <si>
    <t>Nakládání výkopku z hornin třídy těžitelnosti I, skupiny 1 až 3 přes 100 m3</t>
  </si>
  <si>
    <t>"zemina násypů a ornice"142,82+47,35</t>
  </si>
  <si>
    <t>1121,603*2 "Přepočtené koeficientem množství</t>
  </si>
  <si>
    <t>171152101</t>
  </si>
  <si>
    <t>Uložení sypaniny z hornin soudržných do násypů zhutněných silnic a dálnic</t>
  </si>
  <si>
    <t>"dle bilance zemních prací" 142,82</t>
  </si>
  <si>
    <t>181152302</t>
  </si>
  <si>
    <t>Úprava pláně pro silnice a dálnice v zářezech se zhutněním</t>
  </si>
  <si>
    <t>Poznámka k položce:_x000d_
Poznámka k položce: Edef2 ≧ 45 MPa - vozovka; Edef2 ≧ 30 MPa - parkovací zálivy;</t>
  </si>
  <si>
    <t>"plocha asf. vozovka rozšířená o 30%" (295,51+290,64+237,14)*1,30</t>
  </si>
  <si>
    <t>Mezisoučet</t>
  </si>
  <si>
    <t>"plocha dlaž. vozovka rozšířená o 30%" (17,13+10,62+4,44+4,32+7,78+9,86+1,2+15,51+1,39+15,22+1,25+31,57+10,97+9,68)*1,30</t>
  </si>
  <si>
    <t>"plocha dlaž. vozovka rozšířená o 30%" (9,65+12,36+10,86+23,88+6,51)*1,30</t>
  </si>
  <si>
    <t>"plocha sjezdy rozšířená o 30%" (4,29+5,48+7,63+5,25+8,41+9,38+8,51)*1,30</t>
  </si>
  <si>
    <t>"plocha sjezdy rozšířená o 30%" (8,08+6,59+16,83+13,79+19,88+9,24+9,86+9,71+20,33+12,21)*1,30</t>
  </si>
  <si>
    <t>"plocha zvýšené vozovky rozšířené o 30%" (161,28+117,05)*1,30</t>
  </si>
  <si>
    <t>"plocha vozovky prvky pro nevidomé rozšířené o 30%" (8,38+5,98+2,08+1,6)*1,30</t>
  </si>
  <si>
    <t>"plocha parkov. zálivu rozšířené o 30%" (82,50+25,08+36,5)*1,30</t>
  </si>
  <si>
    <t>"plocha TDO rozšířené o 30%" (4,29+3,03+3,85)*1,30</t>
  </si>
  <si>
    <t>"plocha dočasné vozovky rozšířené o 30%" 9*1,30</t>
  </si>
  <si>
    <t>"dle bilance zemních prací" 315,60</t>
  </si>
  <si>
    <t>Zakládání</t>
  </si>
  <si>
    <t>279311116</t>
  </si>
  <si>
    <t>Postupné podbetonování základového zdiva prostým betonem tř. C 25/30</t>
  </si>
  <si>
    <t>Poznámka k položce:_x000d_
Poznámka k položce: položka bude použita dle skutečnosti na stavbě</t>
  </si>
  <si>
    <t>561121112</t>
  </si>
  <si>
    <t>Podklad z mechanicky zpevněné zeminy MZ tl 200 mm</t>
  </si>
  <si>
    <t>"dle bilance zemních prací + rozšíření 30% - sanace podloží asf.vozovky z 50%"1320,03*1,30</t>
  </si>
  <si>
    <t xml:space="preserve">"dle bilance zemních prací  + rozšíření 30%- sanace podloží dlaž. vozovky  50%"175,70*1,30</t>
  </si>
  <si>
    <t>58344197</t>
  </si>
  <si>
    <t>štěrkodrť frakce 0/63</t>
  </si>
  <si>
    <t>"plocha sanace podloží asf.vozovky*výška násypu" 1416,039*0,5</t>
  </si>
  <si>
    <t>"plocha sanace podloží dlaž. vozovky*výška násypu" 228,41*0,3</t>
  </si>
  <si>
    <t>776,543*2,2 "Přepočtené koeficientem množství</t>
  </si>
  <si>
    <t>Poznámka k položce:_x000d_
Poznámka k položce: třídy A; frakce 16-32; Edef2 ≧ 90 MPa</t>
  </si>
  <si>
    <t>"plocha parkov. zálivu rozšířené o 15%" (82,50+25,08+36,5)*1,15</t>
  </si>
  <si>
    <t>"plocha TDO rozšířené o 15%" (4,29+3,03+3,85)*1,15</t>
  </si>
  <si>
    <t>Poznámka k položce:_x000d_
Poznámka k položce: třídy B; frakce 0-32; Edef2 ≧ 45 MPa</t>
  </si>
  <si>
    <t>Poznámka k položce:_x000d_
Poznámka k položce: třídy B; frakce 0-63; Edef2 ≧ 60 MPa</t>
  </si>
  <si>
    <t>"plocha dlaž.vozovky rozšířená o 30%" (17,13+10,62+4,44+4,32+7,78+9,86+1,2+15,51+1,39+15,22+1,25+31,57+10,97+9,68)*1,30</t>
  </si>
  <si>
    <t xml:space="preserve">"plocha dlaž.vozovky rozšířená o 30%"  (9,65+12,36+10,86+23,88+6,51)*1,30</t>
  </si>
  <si>
    <t xml:space="preserve">"plocha sjezdy rozšířená o 30%"  (8,08+6,59+16,83+13,79+19,88+9,24+9,86+9,71+20,33+12,21)*1,30</t>
  </si>
  <si>
    <t xml:space="preserve">"plocha zvýšené vozovky rozšířené o 30%"  (161,28+117,05)*1,30</t>
  </si>
  <si>
    <t>Poznámka k položce:_x000d_
Poznámka k položce: třídy B; frakce 0-32</t>
  </si>
  <si>
    <t>"plocha dočasné vozovky rozšířené o 15%" 9*1,15</t>
  </si>
  <si>
    <t>Poznámka k položce:_x000d_
Poznámka k položce: třídy B; frakce 32-63; Edef2 ≧ 60 MPa</t>
  </si>
  <si>
    <t xml:space="preserve">"plocha parkov. zálivu rozšířené o 30%"  (82,50+25,08+36,5)*1,30</t>
  </si>
  <si>
    <t>564871111</t>
  </si>
  <si>
    <t>Podklad ze štěrkodrtě ŠD tl 250 mm</t>
  </si>
  <si>
    <t>Poznámka k položce:_x000d_
Poznámka k položce: třídy B; frakce 0-32; Edef2 ≧ 80 MPa</t>
  </si>
  <si>
    <t>564931412</t>
  </si>
  <si>
    <t>Podklad z asfaltového recyklátu tl 100 mm</t>
  </si>
  <si>
    <t>"plocha dočasné vozovky rozšířené o 8%" 9*1,08</t>
  </si>
  <si>
    <t>"plocha asf. vozovka rozšířená o 15%" (295,51+290,64+237,14)*1,15</t>
  </si>
  <si>
    <t>567132111</t>
  </si>
  <si>
    <t>Podklad ze směsi stmelené cementem SC C 8/10 (KSC I) tl 160 mm</t>
  </si>
  <si>
    <t>"plocha dlaž.vozovky rozšířená o 15%" (17,13+10,62+4,44+4,32+7,78+9,86+1,2+15,51+1,39+15,22+1,25+31,57+10,97+9,68)*1,15</t>
  </si>
  <si>
    <t xml:space="preserve">"plocha dlaž.vozovky rozšířená o 15%"  (9,65+12,36+10,86+23,88+6,51)*1,15</t>
  </si>
  <si>
    <t>"plocha sjezdy rozšířená o 15%" (4,29+5,48+7,63+5,25+8,41+9,38+8,51)*1,15</t>
  </si>
  <si>
    <t xml:space="preserve">"plocha sjezdy rozšířená o 15%"  (8,08+6,59+16,83+13,79+19,88+9,24+9,86+9,71+20,33+12,21)*1,15</t>
  </si>
  <si>
    <t xml:space="preserve">"plocha zvýšené vozovky rozšířené o 15%"  (161,28+117,05)*1,15</t>
  </si>
  <si>
    <t>"plocha vozovky prvky pro nevidomé rozšířené o 15%" (8,38+5,98+2,08+1,6)*1,15</t>
  </si>
  <si>
    <t>565145111</t>
  </si>
  <si>
    <t>Asfaltový beton vrstva podkladní ACP 16 (obalované kamenivo OKS) tl 60 mm š do 3 m</t>
  </si>
  <si>
    <t>"plocha asf. vozovka rozšířená o 8%" (295,51+290,64+237,14)*1,08</t>
  </si>
  <si>
    <t>573231108</t>
  </si>
  <si>
    <t>Postřik živičný spojovací ze silniční emulze v množství 0,50 kg/m2</t>
  </si>
  <si>
    <t>573451115</t>
  </si>
  <si>
    <t>Dvojitý nátěr z asfaltu v množství 2,7 kg/m2 s posypem</t>
  </si>
  <si>
    <t>"plocha dočasné vozovky" 9</t>
  </si>
  <si>
    <t>577134131</t>
  </si>
  <si>
    <t>Asfaltový beton vrstva obrusná ACO 11 (ABS) tř. I tl 40 mm š do 3 m z modifikovaného asfaltu</t>
  </si>
  <si>
    <t>"plocha asf. vozovky" (295,51+290,64+237,14)</t>
  </si>
  <si>
    <t>596212213</t>
  </si>
  <si>
    <t>Kladení zámkové dlažby pozemních komunikací tl 80 mm skupiny A pl přes 300 m2</t>
  </si>
  <si>
    <t>"plocha dlaž. vozovka" (17,13+10,62+4,44+4,32+7,78+9,86+1,2+15,51+1,39+15,22+1,25+31,57+10,97+9,68)</t>
  </si>
  <si>
    <t>"plocha dlaž. vozovka" (9,65+12,36+10,86+23,88+6,51)</t>
  </si>
  <si>
    <t>"plocha sjezdy" (4,29+5,48+7,63+5,25+8,41+9,38+8,51)</t>
  </si>
  <si>
    <t>"plocha sjezdy" (8,08+6,59+16,83+13,79+19,88+9,24+9,86+9,71+20,33+12,21)</t>
  </si>
  <si>
    <t>"plocha zvýšené vozovky" (161,28+117,05)</t>
  </si>
  <si>
    <t>"plocha vozovky prvky pro nevidomé" (8,38+5,98+2,08+1,6)</t>
  </si>
  <si>
    <t>"předláždění" 3,54</t>
  </si>
  <si>
    <t>59245213</t>
  </si>
  <si>
    <t>dlažba zámková tvaru I 196x161x80mm přírodní</t>
  </si>
  <si>
    <t>379,67*1,01 "Přepočtené koeficientem množství</t>
  </si>
  <si>
    <t>59245005</t>
  </si>
  <si>
    <t>dlažba tvar obdélník betonová 200x100x80mm barevná</t>
  </si>
  <si>
    <t>59245226</t>
  </si>
  <si>
    <t>dlažba tvar obdélník betonová pro nevidomé 200x100x80mm barevná</t>
  </si>
  <si>
    <t>596412212</t>
  </si>
  <si>
    <t>Kladení dlažby z vegetačních tvárnic pozemních komunikací tl 80 mm do 300 m2</t>
  </si>
  <si>
    <t>"plocha parkov. zálivu" (82,50+25,08+36,5)</t>
  </si>
  <si>
    <t>"plocha TDO" (4,29+3,03+3,85)</t>
  </si>
  <si>
    <t>59246015R01</t>
  </si>
  <si>
    <t>dlažba plošná betonová vegetační 140x200x80mm</t>
  </si>
  <si>
    <t>Poznámka k položce:_x000d_
Poznámka k položce: rozměr nálisků 30 mm</t>
  </si>
  <si>
    <t>59246016</t>
  </si>
  <si>
    <t>dlažba plošná betonová vegetační 600x400x80mm</t>
  </si>
  <si>
    <t>914111111</t>
  </si>
  <si>
    <t>Montáž svislé dopravní značky do velikosti 1 m2 objímkami na sloupek nebo konzolu</t>
  </si>
  <si>
    <t>"IZ5a" 2</t>
  </si>
  <si>
    <t>"IZ5b" 2</t>
  </si>
  <si>
    <t>40445643R02</t>
  </si>
  <si>
    <t>informativní značky jiné IZ5a, IZ5b 500x700mm</t>
  </si>
  <si>
    <t>914511112</t>
  </si>
  <si>
    <t>Montáž sloupku dopravních značek délky do 3,5 m s betonovým základem a patkou</t>
  </si>
  <si>
    <t>40445225</t>
  </si>
  <si>
    <t>sloupek pro dopravní značku Zn D 60mm v 3,5m</t>
  </si>
  <si>
    <t>40445240</t>
  </si>
  <si>
    <t>patka pro sloupek Al D 60mm</t>
  </si>
  <si>
    <t>915211112</t>
  </si>
  <si>
    <t>Vodorovné dopravní značení dělící čáry souvislé š 125 mm retroreflexní bílý plast</t>
  </si>
  <si>
    <t>"značení park. stání délka*počet" 2*15</t>
  </si>
  <si>
    <t>"délka obrubníku"(115,79+133,29)+(76,95+11,98)+(20+14)+(19,56+24,49)+(66,18+21,99)+78,07</t>
  </si>
  <si>
    <t>59217031</t>
  </si>
  <si>
    <t>obrubník betonový silniční 1000x150x250mm</t>
  </si>
  <si>
    <t>59217030</t>
  </si>
  <si>
    <t>obrubník betonový silniční přechodový 1000x150x150-250mm</t>
  </si>
  <si>
    <t>59217029</t>
  </si>
  <si>
    <t>obrubník betonový silniční nájezdový 1000x150x150mm</t>
  </si>
  <si>
    <t>916231213</t>
  </si>
  <si>
    <t>Osazení chodníkového obrubníku betonového stojatého s boční opěrou do lože z betonu prostého</t>
  </si>
  <si>
    <t>"délka obrubníku" 158,84+33,5</t>
  </si>
  <si>
    <t>59217018</t>
  </si>
  <si>
    <t>obrubník betonový chodníkový 1000x80x200mm</t>
  </si>
  <si>
    <t>192,34*1,05 "Přepočtené koeficientem množství</t>
  </si>
  <si>
    <t>919726123</t>
  </si>
  <si>
    <t>Geotextilie pro ochranu, separaci a filtraci netkaná měrná hmotnost do 500 g/m2</t>
  </si>
  <si>
    <t>"plocha parkov. zálivu rozšířené o 8%" (82,50+25,08+36,5)*1,08</t>
  </si>
  <si>
    <t>"plocha TDO rozšířené o 8%" (4,29+3,03+3,85)*1,08</t>
  </si>
  <si>
    <t>167,67*1,1 "Přepočtené koeficientem množství</t>
  </si>
  <si>
    <t>919726203</t>
  </si>
  <si>
    <t>Geotextilie pro vyztužení, separaci a filtraci tkaná z PP podélná pevnost v tahu do 80 kN/m</t>
  </si>
  <si>
    <t>2150,954*1,1 "Přepočtené koeficientem množství</t>
  </si>
  <si>
    <t>961022311</t>
  </si>
  <si>
    <t>Bourání základů ze zdiva smíšeného</t>
  </si>
  <si>
    <t>Poznámka k položce:_x000d_
Poznámka k položce: položka bude použita dle skutečnosti při realizaci</t>
  </si>
  <si>
    <t>966006132</t>
  </si>
  <si>
    <t>Odstranění značek dopravních nebo orientačních se sloupky s betonovými patkami</t>
  </si>
  <si>
    <t>Poznámka k položce:_x000d_
Poznámka k položce: P2+E2b-1x, P2-4x, P4-3x, P6-1x, IP 10a- 1x, A1a-1x</t>
  </si>
  <si>
    <t>997221571</t>
  </si>
  <si>
    <t>Vodorovná doprava vybouraných hmot do 1 km</t>
  </si>
  <si>
    <t>997221579</t>
  </si>
  <si>
    <t>Příplatek ZKD 1 km u vodorovné dopravy vybouraných hmot</t>
  </si>
  <si>
    <t>Poznámka k položce:_x000d_
Poznámka k položce: uložení na skládku Borek (4 km)</t>
  </si>
  <si>
    <t>1203,25*3 "Přepočtené koeficientem množství</t>
  </si>
  <si>
    <t>"dlažba" 53,651+3,216</t>
  </si>
  <si>
    <t>"obrubníky" 259,028</t>
  </si>
  <si>
    <t>997221645</t>
  </si>
  <si>
    <t>"asfalt" 121,231</t>
  </si>
  <si>
    <t>997221655</t>
  </si>
  <si>
    <t>"zemina" 23,581+80,452+1028,213</t>
  </si>
  <si>
    <t>998225111</t>
  </si>
  <si>
    <t>Přesun hmot pro pozemní komunikace s krytem z kamene, monolitickým betonovým nebo živičným</t>
  </si>
  <si>
    <t>998225191</t>
  </si>
  <si>
    <t>Příplatek k přesunu hmot pro pozemní komunikace s krytem z kamene, živičným, betonovým do 1000 m</t>
  </si>
  <si>
    <t>SO 102 - OZ Na Výhoně</t>
  </si>
  <si>
    <t>113106183</t>
  </si>
  <si>
    <t>Rozebrání dlažeb vozovek z velkých kostek s ložem z kameniva strojně pl do 50 m2</t>
  </si>
  <si>
    <t xml:space="preserve">"plocha dle bilance zem. prací - sjezdy"  5,06</t>
  </si>
  <si>
    <t>113106187</t>
  </si>
  <si>
    <t>Rozebrání dlažeb vozovek ze zámkové dlažby s ložem z kameniva strojně pl do 50 m2</t>
  </si>
  <si>
    <t>"plocha dle bilance zem. prací - sjezdy" 9,02</t>
  </si>
  <si>
    <t>113106521</t>
  </si>
  <si>
    <t>Rozebrání dlažeb vozovek z drobných kostek s ložem z kameniva strojně pl přes 200 m2</t>
  </si>
  <si>
    <t xml:space="preserve">"plocha dle bilance zem. prací - sjezdy"  64,52</t>
  </si>
  <si>
    <t xml:space="preserve">"plocha dle bilance zem. prací - rozebrání"  458,04</t>
  </si>
  <si>
    <t>113107162</t>
  </si>
  <si>
    <t>Odstranění podkladu z kameniva drceného tl 200 mm strojně pl přes 50 do 200 m2</t>
  </si>
  <si>
    <t>"plocha dle bilance zem. prací - sjezdy" 77,05+14,08</t>
  </si>
  <si>
    <t>113107221</t>
  </si>
  <si>
    <t>Odstranění podkladu z kameniva drceného tl 100 mm strojně pl přes 200 m2</t>
  </si>
  <si>
    <t>"plocha dle bilance zem. prací - sjezdy" 90,32</t>
  </si>
  <si>
    <t>"plocha dle bilance zem. prací - rozebrání" 488,58</t>
  </si>
  <si>
    <t>"plocha dle bilance zem. prací - sjezdy" 25,66</t>
  </si>
  <si>
    <t>"plocha dle bilance zem. prací " 1272,31</t>
  </si>
  <si>
    <t>113107330</t>
  </si>
  <si>
    <t>Odstranění podkladu z betonu prostého tl 100 mm strojně pl do 50 m2</t>
  </si>
  <si>
    <t xml:space="preserve">"plocha dle bilance zem. prací - sjezdy"  11,72</t>
  </si>
  <si>
    <t>113154331</t>
  </si>
  <si>
    <t>Frézování živičného krytu tl 30 mm pruh š 2 m pl do 10000 m2 bez překážek v trase</t>
  </si>
  <si>
    <t xml:space="preserve">"plocha dle bilance zem. prací - vozovka"  1099,33</t>
  </si>
  <si>
    <t>"dle bilance zemních prací" 610,72</t>
  </si>
  <si>
    <t>"plocha dle bilance zem. prací" 508,20</t>
  </si>
  <si>
    <t>122551105</t>
  </si>
  <si>
    <t>Odkopávky a prokopávky nezapažené v hornině třídy těžitelnosti III, skupiny 6 objem do 1000 m3 strojně</t>
  </si>
  <si>
    <t>"dle bilance zemních prací"249,86</t>
  </si>
  <si>
    <t>"dle bilance zemních prací - bourací práce"110,43</t>
  </si>
  <si>
    <t>"dle bilance zemních prací + rozšíření 30% - sanace podloží asf.vozovky z 50%*hloubka výkopu" 424,54*1,30*0,5</t>
  </si>
  <si>
    <t xml:space="preserve">"dle bilance zemních prací + rozšíření 30% - sanace podloží dlaž. vozovky  50%*hloubka výkopu" 116,72*1,30*0,3</t>
  </si>
  <si>
    <t>"vedení kanalizace délka*hloubka*šířka" 670*1*0,5</t>
  </si>
  <si>
    <t>"vedení vodovod délka*hloubka*šířka"552*1*0,5</t>
  </si>
  <si>
    <t>"vedení sděl. kabelů délka*hloubka*šířka"316*1*0,5</t>
  </si>
  <si>
    <t>"ornice uložená na deponii" 55,82*2</t>
  </si>
  <si>
    <t>"zemina výkopu uložená na deponii" 99,89*2</t>
  </si>
  <si>
    <t>"ornice" 76,23-55,82</t>
  </si>
  <si>
    <t>"zemina výkopu" 681,762-99,89</t>
  </si>
  <si>
    <t>167151113</t>
  </si>
  <si>
    <t>Nakládání výkopku z hornin třídy těžitelnosti III, skupiny 6 a 7 přes 100 m3</t>
  </si>
  <si>
    <t>"zemina násypů a ornice"99,89+55,82</t>
  </si>
  <si>
    <t>"dle bilance zemních prací" 99,89</t>
  </si>
  <si>
    <t>602,282*2 "Přepočtené koeficientem množství</t>
  </si>
  <si>
    <t>"plocha asf. vozovka rozšířená o 30%" (749,52+473,55)*1,30</t>
  </si>
  <si>
    <t>"plocha chodník rozšířená o 30%" (6,76+10,50+8,8+7,13+7,33+2,82+7,42+7,61+7,53+7,39+5,16+9,61)*1,30</t>
  </si>
  <si>
    <t xml:space="preserve">"plocha chodník  rozšířená o 30%" (24,81+1,13+1,71+1,03)*1,30</t>
  </si>
  <si>
    <t>"plocha sjezdy rozšířená o 30%" (12,57+25,44+10,91+9,64+21,62+10,32+9,54+9,85+10,30+16,25+8,89+15,87+11,14)*1,30</t>
  </si>
  <si>
    <t>"plocha sjezdy rozšířená o 30%" (8,54+7,7+12,76+18,25+8,82+10,26+1,68+3,51+6,47)*1,30</t>
  </si>
  <si>
    <t>"plocha parkov. zálivu rozšířené o 30%" 42,50*1,30</t>
  </si>
  <si>
    <t>"plocha parkov. zálivu rozšířené o 30%" (48+13+12,50+23+23)*1,30</t>
  </si>
  <si>
    <t>"plocha TDO rozšířené o 30%" 2,78*1,30</t>
  </si>
  <si>
    <t>"dle bilance zemních prací" 372,13</t>
  </si>
  <si>
    <t>271532212</t>
  </si>
  <si>
    <t>Podsyp pod základové konstrukce se zhutněním z hrubého kameniva frakce 16 až 32 mm</t>
  </si>
  <si>
    <t>"délka*šířka*výška pod základ železobet. zdi" 22,5*0,9*0,10</t>
  </si>
  <si>
    <t>274313811</t>
  </si>
  <si>
    <t>Základové pásy z betonu tř. C 25/30</t>
  </si>
  <si>
    <t>"délka*šířka*výška základu železobet. zdi" 22,5*0,9*0,15</t>
  </si>
  <si>
    <t>311113156</t>
  </si>
  <si>
    <t>Nosná zeď tl do 500 mm z hladkých tvárnic ztraceného bednění včetně výplně z betonu tř. C 25/30</t>
  </si>
  <si>
    <t>" délka*výška železobet. zdi" 22*2,25</t>
  </si>
  <si>
    <t>"5% výztuže z m3 zdi*" 49,5*1,05/1000</t>
  </si>
  <si>
    <t>348262424</t>
  </si>
  <si>
    <t>Plot z betonových bloků ukončení plotového sloupku zákrytovou deskou 500x500 mm přírodní</t>
  </si>
  <si>
    <t>" délka železobet. zdi/ délka prvku" 22/0,5</t>
  </si>
  <si>
    <t>"dle bilance zemních prací + rozšíření 30% - sanace podloží asf.vozovky z 50%" 424,54*1,30</t>
  </si>
  <si>
    <t xml:space="preserve">"dle bilance zemních prací + rozšíření 30% - sanace podloží chodník  50%" 116,72*1,30</t>
  </si>
  <si>
    <t>"plocha sanace podloží asf.vozovky*výška násypu" 551,902*0,5</t>
  </si>
  <si>
    <t>"plocha sanace podloží dlaž. vozovky´výška násypu" 151,736*0,3</t>
  </si>
  <si>
    <t>321,472*2,2 "Přepočtené koeficientem množství</t>
  </si>
  <si>
    <t>"plocha parkov. zálivu rozšířené o 15%" 42,50*1,15</t>
  </si>
  <si>
    <t>"plocha parkov. zálivu rozšířené o 15%" (48+13+12,50+23+23)*1,15</t>
  </si>
  <si>
    <t>"plocha TDO rozšířené o 15%" 2,78*1,15</t>
  </si>
  <si>
    <t>"plocha asf. vozovka rozšířená o 8%" (749,52+473,55)*1,08</t>
  </si>
  <si>
    <t>"plocha asf. vozovka rozšířená o 15%" (749,52+473,55)*1,15</t>
  </si>
  <si>
    <t>"plocha dlaž. vozovka rozšířená o 15%" (6,76+10,50+8,8+7,13+7,33+2,82+7,42+7,61+7,53+7,39+5,16+9,61)*1,15</t>
  </si>
  <si>
    <t xml:space="preserve">"plocha dlaž. vozovka  rozšířená o 30%" (24,81+1,13+1,71+1,03)*1,15</t>
  </si>
  <si>
    <t>"plocha sjezdy rozšířená o 15%" (12,57+25,44+10,91+9,64+21,62+10,32+9,54+9,85+10,30+16,25+8,89+15,87+11,14)*1,15</t>
  </si>
  <si>
    <t>"plocha sjezdy rozšířená o 30%" (8,54+7,7+12,76+18,25+8,82+10,26+1,68+3,51+6,47)*1,15</t>
  </si>
  <si>
    <t>"plocha asf. vozovka" 749,52+473,55</t>
  </si>
  <si>
    <t>"plocha chodník" 88,06+28,68</t>
  </si>
  <si>
    <t>"plocha sjezdy" 172,34+77,99</t>
  </si>
  <si>
    <t>367,07*1,01 "Přepočtené koeficientem množství</t>
  </si>
  <si>
    <t>"plocha parkov. zálivu" 42,50</t>
  </si>
  <si>
    <t>"plocha parkov. zálivu" (48+13+12,50+23+23)</t>
  </si>
  <si>
    <t>"plocha TDO" 2,78</t>
  </si>
  <si>
    <t>162*1,02 "Přepočtené koeficientem množství</t>
  </si>
  <si>
    <t>911111111</t>
  </si>
  <si>
    <t>Montáž zábradlí ocelového zabetonovaného</t>
  </si>
  <si>
    <t>55391532</t>
  </si>
  <si>
    <t>zábradelní systém Pz s výplní z vodorovných ocelových tyčí</t>
  </si>
  <si>
    <t xml:space="preserve">Poznámka k položce:_x000d_
Poznámka k položce: trubka ocelová podélně svařovaná konstrukční hladká jakost S235JR 60,3x4mm  trubka ocelová podélně svařovaná konstrukční hladká jakost S235JR 60,3x3mm ocelové prvky budou zinkovány a opatřeny barvou dle výběru investora celková hmotnost 790 kg</t>
  </si>
  <si>
    <t>"IP 4b" 1</t>
  </si>
  <si>
    <t>"B2" 1</t>
  </si>
  <si>
    <t>"IZ 5b" 1</t>
  </si>
  <si>
    <t>40445621</t>
  </si>
  <si>
    <t>informativní značky provozní IP1-IP3, IP4b-IP7, IP10a, b 500x500mm</t>
  </si>
  <si>
    <t>40445619</t>
  </si>
  <si>
    <t>zákazové, příkazové dopravní značky B1-B34, C1-15 500mm</t>
  </si>
  <si>
    <t>"značení park. stání délka*počet" 2*19</t>
  </si>
  <si>
    <t>"délka obrubníku"443,14+45,5+331,19</t>
  </si>
  <si>
    <t>919721131</t>
  </si>
  <si>
    <t>Geomříž pro stabilizaci podkladu tuhá trojosá z PP</t>
  </si>
  <si>
    <t xml:space="preserve">Poznámka k položce:_x000d_
Poznámka k položce: tahová pevnost min. 50kN/m, včetně uchycení ocel profilů  U délky 0,3 m (cca 288 ks)</t>
  </si>
  <si>
    <t>"svah ul. Na Výhoně délka*šířka rozšířená" 75,35*(3,5/2)*1,08</t>
  </si>
  <si>
    <t>"svah ul. Na Výhoně délka*šířka rozšířená" 75,35*(3,5/2)*1,15</t>
  </si>
  <si>
    <t>"svah ul. Na Výhoně délka*šířka rozšířená - vodorovná +svislá" (75,35*(3,5/2)*1,30)*2</t>
  </si>
  <si>
    <t>13021102</t>
  </si>
  <si>
    <t>tyč ocelová kruhová jakost 10 216.0 výztuž do betonu D 6mm</t>
  </si>
  <si>
    <t>288*0,3*0,00022</t>
  </si>
  <si>
    <t>214,214*1,1 "Přepočtené koeficientem množství</t>
  </si>
  <si>
    <t>"plocha chodník rozšířená o 30%" (24,81+1,13+1,71+1,03)*1,30</t>
  </si>
  <si>
    <t>2281,396*1,1 "Přepočtené koeficientem množství</t>
  </si>
  <si>
    <t>Poznámka k položce:_x000d_
Poznámka k položce: P4-1x, B1-1x</t>
  </si>
  <si>
    <t>1134,942*3 "Přepočtené koeficientem množství</t>
  </si>
  <si>
    <t>"dlažba" 2,11+2,661+167,219</t>
  </si>
  <si>
    <t>"obrubníky" 177,109</t>
  </si>
  <si>
    <t>"beton"2,813</t>
  </si>
  <si>
    <t>"asfalt" 84,648</t>
  </si>
  <si>
    <t>"zemina"26,428+98,413+571,107</t>
  </si>
  <si>
    <t>SO 103 - OZ Jiřího z Podě...</t>
  </si>
  <si>
    <t xml:space="preserve">"plocha dle bilance zem. prací - sjezdy"  7,69</t>
  </si>
  <si>
    <t xml:space="preserve">"plocha dle bilance zem. prací - sjezdy"  20,9</t>
  </si>
  <si>
    <t>113106271</t>
  </si>
  <si>
    <t>Rozebrání dlažeb vozovek ze zámkové dlažby s ložem z kameniva strojně pl přes 50 do 200 m2</t>
  </si>
  <si>
    <t>"plocha dle bilance zem. prací - sjezdy" 59,11</t>
  </si>
  <si>
    <t>"plocha dle bilance zem. prací - sjezdy" 103,46</t>
  </si>
  <si>
    <t>113107224</t>
  </si>
  <si>
    <t>Odstranění podkladu z kameniva drceného tl 400 mm strojně pl přes 200 m2</t>
  </si>
  <si>
    <t>"plocha dle bilance zem. prací - vozovka" 815,91</t>
  </si>
  <si>
    <t>"plocha dle bilance zem. prací - sjezdy" 80,63</t>
  </si>
  <si>
    <t xml:space="preserve">"plocha dle bilance zem. prací - sjezdy"  15,76</t>
  </si>
  <si>
    <t>113154234</t>
  </si>
  <si>
    <t>Frézování živičného krytu tl 100 mm pruh š 2 m pl do 1000 m2 bez překážek v trase</t>
  </si>
  <si>
    <t>"plocha dle bilance zem. prací - vozovka" 841,20</t>
  </si>
  <si>
    <t>"dle bilance zemních prací" 709,12</t>
  </si>
  <si>
    <t>"plocha dle bilance zem. prací" 360,01</t>
  </si>
  <si>
    <t>"dle bilance zemních prací - bourací práce" 35,94</t>
  </si>
  <si>
    <t>"dle bilance zemních prací " 255,04</t>
  </si>
  <si>
    <t>"dle bilance zemních prací + rozšíření 30% - sanace podloží asf.vozovky z 50%*hloubka výkopu" 1268,4*1,30*0,5</t>
  </si>
  <si>
    <t xml:space="preserve">"dle bilance zemních prací + rozšíření 30% - sanace podloží dlaž. vozovky  50%*hloubka výkopu" 251,3*1,30*0,3</t>
  </si>
  <si>
    <t>"vedení kanalizace délka*hloubka*šířka" 366*1*0,5</t>
  </si>
  <si>
    <t>"vedení vodovod délka*hloubka*šířka"366*1*0,5</t>
  </si>
  <si>
    <t>"vedení sděl. kabelů délka*hloubka*šířka"183*1*0,5</t>
  </si>
  <si>
    <t>"ornice uložená na deponii" 33,63*2</t>
  </si>
  <si>
    <t>"zemina výkopu uložená na deponii" 7,83*2</t>
  </si>
  <si>
    <t>"ornice" 54,02-33,63</t>
  </si>
  <si>
    <t>"zemina výkopu" 1213,447-7,38</t>
  </si>
  <si>
    <t>167151101</t>
  </si>
  <si>
    <t>Nakládání výkopku z hornin třídy těžitelnosti I, skupiny 1 až 3 do 100 m3</t>
  </si>
  <si>
    <t>"zemina násypů a ornice"7,38+33,63</t>
  </si>
  <si>
    <t>"dle bilance zemních prací" 7,38</t>
  </si>
  <si>
    <t>1226,457*2 "Přepočtené koeficientem množství</t>
  </si>
  <si>
    <t>"plocha asf. vozovka rozšířená o 30%" 965,14*1,30</t>
  </si>
  <si>
    <t>"plocha dlaž. vozovky rozšířená o 30%" (12,12+16,74+1,38+6,97+10,56+0,89+21,32+1,26+4,81+2,28+17,39+0,87+27,81)*1,30</t>
  </si>
  <si>
    <t>"plocha dlaž. vozovky rozšířená o 30%" (2,13+2,11)*1,30</t>
  </si>
  <si>
    <t>"plocha dlaž. vozovky rozšířená o 30%" (88,38+18,57)*1,30</t>
  </si>
  <si>
    <t>"plocha sjezdy rozšířená o 30%" (8,67+7,54+9,73+7,87+19,92+7,67+9,14+16,43+9,58+9,87)*1,30</t>
  </si>
  <si>
    <t>"plocha sjezdy rozšířená o 30%" (11,60+6,96+7,29+23,37+6,91+9,53+8,22+8,68+13,82+18,58)*1,30</t>
  </si>
  <si>
    <t>"plocha parkov. zálivu rozšířené o 30%" 14,50*1,30</t>
  </si>
  <si>
    <t>"plocha parkov. zálivu rozšířené o 30%" (12,5+23+23,5+23)*1,30</t>
  </si>
  <si>
    <t>"plocha TDO rozšířené o 30%" (4,18+11,5)*1,30</t>
  </si>
  <si>
    <t>"dle bilance zemních prací" 224,2</t>
  </si>
  <si>
    <t>"dle bilance zemních prací + rozšíření 30% - sanace podloží asf.vozovky z 50%" 1268,4*1,30</t>
  </si>
  <si>
    <t xml:space="preserve">"dle bilance zemních prací + rozšíření 30% - sanace podloží chodník  50%" 251,3*1,30</t>
  </si>
  <si>
    <t>"plocha sanace podloží asf.vozovky*výška násypu" 1648,92*0,5</t>
  </si>
  <si>
    <t>"plocha sanace podloží dlaž. vozovky´výška násypu" 326,69*0,3</t>
  </si>
  <si>
    <t>922,467*2,2 "Přepočtené koeficientem množství</t>
  </si>
  <si>
    <t>"plocha parkov. zálivu rozšířené o 15%" 14,50*1,15</t>
  </si>
  <si>
    <t>"plocha parkov. zálivu rozšířené o 15%" (12,5+23+23,5+23)*1,15</t>
  </si>
  <si>
    <t>"plocha TDO rozšířené o 15%" (4,18+11,5)*1,15</t>
  </si>
  <si>
    <t>"plocha asf. vozovka rozšířená o 8%" 965,14*1,08</t>
  </si>
  <si>
    <t>"plocha asf. vozovka rozšířená o 15%" 965,14*1,15</t>
  </si>
  <si>
    <t>"plocha dlaž. vozovky rozšířená o 15%" (12,12+16,74+1,38+6,97+10,56+0,89+21,32+1,26+4,81+2,28+17,39+0,87+27,81)*1,15</t>
  </si>
  <si>
    <t>"plocha dlaž. vozovky rozšířená o 15%" (2,13+2,11)*1,15</t>
  </si>
  <si>
    <t>"plocha sjezdy rozšířená o 15%" (8,67+7,54+9,73+7,87+19,92+7,67+9,14+16,43+9,58+9,87)*1,15</t>
  </si>
  <si>
    <t>"plocha sjezdy rozšířená o 15%" (11,60+6,96+7,29+23,37+6,91+9,53+8,22+8,68+13,82+18,58)*1,15</t>
  </si>
  <si>
    <t>"plocha asf. vozovka" 965,14</t>
  </si>
  <si>
    <t>"plocha dlážd. vozovka" 124,4+4,24+88,38+18,21</t>
  </si>
  <si>
    <t>"plocha sjezdy" 106,42+114,96</t>
  </si>
  <si>
    <t>"plocha dlaž. vozovky"124,4+4,24+88,38</t>
  </si>
  <si>
    <t>438,4*1,01 "Přepočtené koeficientem množství</t>
  </si>
  <si>
    <t>"plocha parkov. zálivu" 14,50</t>
  </si>
  <si>
    <t>"plocha parkov. zálivu" (12,5+23+23,5+23)</t>
  </si>
  <si>
    <t>"plocha TDO" 4,18+11,5</t>
  </si>
  <si>
    <t>"plocha parkov. zálivu"14,5</t>
  </si>
  <si>
    <t>"plocha parkov. zálivu" 12,5+23+23,5+23</t>
  </si>
  <si>
    <t>96,5*1,02 "Přepočtené koeficientem množství</t>
  </si>
  <si>
    <t>"IP 22" 1</t>
  </si>
  <si>
    <t>"B 24a" 1</t>
  </si>
  <si>
    <t>"IZ 5a" 1</t>
  </si>
  <si>
    <t>Poznámka k položce:_x000d_
Poznámka k položce: IZ 5a -1x</t>
  </si>
  <si>
    <t>40445626</t>
  </si>
  <si>
    <t>informativní značky provozní IP14-IP29, IP31 750x1000mm</t>
  </si>
  <si>
    <t>914431112</t>
  </si>
  <si>
    <t>Montáž dopravního zrcadla o velikosti do 1m2 na sloupek nebo konzolu</t>
  </si>
  <si>
    <t>40445201</t>
  </si>
  <si>
    <t>zrcadlo dopravní kruhové D 800mm</t>
  </si>
  <si>
    <t>"značení park. stání délka*počet" 2*13</t>
  </si>
  <si>
    <t>"délka obrubníku"294,75+41+273,6</t>
  </si>
  <si>
    <t>145,834*1,1 "Přepočtené koeficientem množství</t>
  </si>
  <si>
    <t>1994,577*1,1 "Přepočtené koeficientem množství</t>
  </si>
  <si>
    <t>Poznámka k položce:_x000d_
Poznámka k položce: P4-2x, B1-1x, B4-1x</t>
  </si>
  <si>
    <t>1022,289*3 "Přepočtené koeficientem množství</t>
  </si>
  <si>
    <t>"dlažba" 3,207+6,688+17,437</t>
  </si>
  <si>
    <t>"obrubníky" 205,645</t>
  </si>
  <si>
    <t>"beton"3,782</t>
  </si>
  <si>
    <t>"asfalt" 215,37</t>
  </si>
  <si>
    <t>"zemina" 17,588+30,003+519,993</t>
  </si>
  <si>
    <t>SO 301 - Odvodnění komuni...</t>
  </si>
  <si>
    <t>131251202</t>
  </si>
  <si>
    <t>Hloubení jam zapažených v hornině třídy těžitelnosti I, skupiny 3 objem do 50 m3 strojně</t>
  </si>
  <si>
    <t>"Svobodova ul. vpusti šířka*délka*hloubka"0,85*0,85*(2,15+1,94+2,19+2,45+2,49+2,08+2,31+2,39+2,05)</t>
  </si>
  <si>
    <t>"Jiřího z Poděbrad ul. vpusti šířka*délka*hloubka"0,85*0,85*(2,17+2,16+2,18+2,16+2,12+2,15+2,25)</t>
  </si>
  <si>
    <t>131551202</t>
  </si>
  <si>
    <t>Hloubení jam zapažených v hornině třídy těžitelnosti III, skupiny 6 objem do 50 m3 strojně</t>
  </si>
  <si>
    <t>"Na Výhoně ul. vpusti šířka*délka*hloubka"0,85*0,85*(2,07+2,09+2,56+2,77+2,53+2,28+2,06+2,19+2,74+2,05+2,03+2,36)</t>
  </si>
  <si>
    <t>132251252</t>
  </si>
  <si>
    <t>Hloubení rýh nezapažených š do 2000 mm v hornině třídy těžitelnosti I, skupiny 3 objem do 50 m3 strojně</t>
  </si>
  <si>
    <t>"vedení kanalizačních přípojek délka*šířka*hloubka" 48,09*0,8*1,4</t>
  </si>
  <si>
    <t>132551252</t>
  </si>
  <si>
    <t>Hloubení rýh nezapažených š do 2000 mm v hornině třídy těžitelnosti III, skupiny 6 objem do 50 m3 strojně</t>
  </si>
  <si>
    <t>"vedení kanalizačních přípojek délka*šířka*hloubka" 43,75*0,8*1,4</t>
  </si>
  <si>
    <t>"Svobodova ul. vpusti šířka*délka*hloubka"0,85*4*(2,15+1,94+2,19+2,45+2,49+2,08+2,31+2,39+2,05)</t>
  </si>
  <si>
    <t>"Jiřího z Poděbrad ul. vpusti šířka*délka*hloubka"0,85*4*(2,17+2,16+2,18+2,16+2,12+2,15+2,25)</t>
  </si>
  <si>
    <t>"Na Výhoně ul. vpusti šířka*délka*hloubka"0,85*4*(2,07+2,09+2,56+2,77+2,53+2,28+2,06+2,19+2,74+2,05+2,03+2,36)</t>
  </si>
  <si>
    <t>"zemina výkopů-zásyp" (25,461+53,861)-47,635</t>
  </si>
  <si>
    <t>162651152</t>
  </si>
  <si>
    <t>Vodorovné přemístění do 5000 m výkopku/sypaniny z horniny třídy těžitelnosti III, skupiny 6 a 7</t>
  </si>
  <si>
    <t>"zemina výkopů-zásyp" (20,035+49)-41,312</t>
  </si>
  <si>
    <t>171201231</t>
  </si>
  <si>
    <t>Poplatek za uložení zeminy a kamení na recyklační skládce (skládkovné) kód odpadu 17 05 04</t>
  </si>
  <si>
    <t>"zemina výkopu- zásypy vedení" (53,861+49)-(7,347+31,44)</t>
  </si>
  <si>
    <t>"zemina výkopu- zásypy šachty" (25,461+20,035)-1,575</t>
  </si>
  <si>
    <t>"-Svobodova ul. vpusti šířka*délka*hloubka"-(0,55*0,55*(2,15+1,94+2,19+2,45+2,49+2,08+2,31+2,39+2,05))</t>
  </si>
  <si>
    <t>"-Jiřího z Poděbrad ul. vpusti šířka*délka*hloubka"-(0,55*0,55*(2,17+2,16+2,18+2,16+2,12+2,15+2,25))</t>
  </si>
  <si>
    <t>"- Na Výhoně ul. vpusti šířka*délka*hloubka"-(0,55*0,55*(2,07+2,09+2,56+2,77+2,53+2,28+2,06+2,19+2,74+2,05+2,03+2,36))</t>
  </si>
  <si>
    <t>"vedení kanalizační přípojky délka*šířka*výška"(91,84*0,8*(0,15+0,3))-(3,14*0,075*0,075*91,84)</t>
  </si>
  <si>
    <t>31,44*1,8 "Přepočtené koeficientem množství</t>
  </si>
  <si>
    <t>"vedení kanalizační přípojky délka*šířka*výška" 91,84*0,8*0,10</t>
  </si>
  <si>
    <t>"vpusti uliční délka*šířka*výška*počet" 0,75*0,75*0,10*28</t>
  </si>
  <si>
    <t>871310310</t>
  </si>
  <si>
    <t>Montáž kanalizačního potrubí hladkého plnostěnného SN 10 z polypropylenu DN 150</t>
  </si>
  <si>
    <t>"vedení kanalizační přípojky délka"91,84</t>
  </si>
  <si>
    <t>28617003</t>
  </si>
  <si>
    <t>trubka kanalizační PP plnostěnná třívrstvá DN 150x1000mm SN10</t>
  </si>
  <si>
    <t>91,84*1,015 "Přepočtené koeficientem množství</t>
  </si>
  <si>
    <t>28611361R00</t>
  </si>
  <si>
    <t>koleno kanalizační PVC KG 160x15-45°</t>
  </si>
  <si>
    <t>Poznámka k položce:_x000d_
Poznámka k položce: viz. D.II. 2 tabulka přípojek</t>
  </si>
  <si>
    <t>"2ks na kanalizační přípojku"2*29</t>
  </si>
  <si>
    <t>895941111</t>
  </si>
  <si>
    <t>Zřízení vpusti kanalizační uliční z betonových dílců typ UV-50 normální</t>
  </si>
  <si>
    <t>Poznámka k položce:_x000d_
Poznámka k položce: Poznámka k položce: popř. polypropylenu</t>
  </si>
  <si>
    <t>59223852</t>
  </si>
  <si>
    <t>dno pro uliční vpusť s kalovou prohlubní betonové 450x300x50mm</t>
  </si>
  <si>
    <t>59223854</t>
  </si>
  <si>
    <t>skruž pro uliční vpusť s výtokovým otvorem PVC betonová 450x350x50mm</t>
  </si>
  <si>
    <t>59223862</t>
  </si>
  <si>
    <t>skruž pro uliční vpusť středová betonová 450x295x50mm</t>
  </si>
  <si>
    <t>59223862R00</t>
  </si>
  <si>
    <t>skruž pro uliční vpusť středová betonová 450x570x50mm</t>
  </si>
  <si>
    <t>59223858</t>
  </si>
  <si>
    <t>skruž pro uliční vpusť horní betonová 450x570x50mm</t>
  </si>
  <si>
    <t>28661784</t>
  </si>
  <si>
    <t>revizní šachty D 400-kalový koš pro D 315</t>
  </si>
  <si>
    <t>59223864</t>
  </si>
  <si>
    <t>prstenec pro uliční vpusť vyrovnávací betonový 390x60x130mm</t>
  </si>
  <si>
    <t>895941311</t>
  </si>
  <si>
    <t>Zřízení vpusti kanalizační uliční z betonových dílců typ UVB-50</t>
  </si>
  <si>
    <t>59228430</t>
  </si>
  <si>
    <t>žlab štěrbinový betonový s průběžnou štěrbinou 400x500x2000mm</t>
  </si>
  <si>
    <t>899204112</t>
  </si>
  <si>
    <t>Osazení mříží litinových včetně rámů a košů na bahno pro třídu zatížení D400, E600</t>
  </si>
  <si>
    <t>28661787</t>
  </si>
  <si>
    <t>mříž šachtová dešťová litinová dešťová dno DN 425 pro třídu zatížení D400 čtverec</t>
  </si>
  <si>
    <t>28661787R00</t>
  </si>
  <si>
    <t>rošt do štěrbinového žlabu velkého a malého, 500x120 mm</t>
  </si>
  <si>
    <t>899721111</t>
  </si>
  <si>
    <t>Signalizační vodič DN do 150 mm na potrubí</t>
  </si>
  <si>
    <t>Poznámka k položce:_x000d_
Poznámka k položce: Kamerová zkouška s vyhotvením protokolu a výškového profilu (před uvedením do provozu a před koncem záruky)</t>
  </si>
  <si>
    <t>SO 401 - Veřejné osvětlení</t>
  </si>
  <si>
    <t xml:space="preserve">    742 - Elektroinstalace - slaboproud</t>
  </si>
  <si>
    <t>HZS - Hodinové zúčtovací sazby</t>
  </si>
  <si>
    <t>131251201</t>
  </si>
  <si>
    <t>Hloubení jam zapažených v hornině třídy těžitelnosti I, skupiny 3 objem do 20 m3 strojně</t>
  </si>
  <si>
    <t>"stožár"1*1*1*22</t>
  </si>
  <si>
    <t>132351104</t>
  </si>
  <si>
    <t xml:space="preserve">Hloubení rýh nezapažených  š do 800 mm v hornině třídy těžitelnosti II, skupiny 4 objem přes 100 m3 strojně</t>
  </si>
  <si>
    <t>"délka*šířka*hloubka vedení"850*0,4*1</t>
  </si>
  <si>
    <t>"zemina výkopu- zásyp" 340+22-204</t>
  </si>
  <si>
    <t>174,16*2 "Přepočtené koeficientem množství</t>
  </si>
  <si>
    <t>174101101</t>
  </si>
  <si>
    <t>"délka*šířka*výška zásypu" 850*0,4*0,6</t>
  </si>
  <si>
    <t>"délka*šířka*výška zásypu" 850*0,4*0,4</t>
  </si>
  <si>
    <t>58331200</t>
  </si>
  <si>
    <t>štěrkopísek netříděný zásypový</t>
  </si>
  <si>
    <t>136*2 "Přepočtené koeficientem množství</t>
  </si>
  <si>
    <t>275313611</t>
  </si>
  <si>
    <t>Základové patky z betonu tř. C 16/20</t>
  </si>
  <si>
    <t>945421110</t>
  </si>
  <si>
    <t>Hydraulická zvedací plošina na automobilovém podvozku výška zdvihu do 18 m včetně obsluhy</t>
  </si>
  <si>
    <t>741110143</t>
  </si>
  <si>
    <t>Montáž trubka pancéřová kovová tuhá závitová D přes 29 do 42 mm uložená pevně</t>
  </si>
  <si>
    <t>34571126</t>
  </si>
  <si>
    <t>trubka elektroinstalační ocelová lakovaná závitová D 36mm</t>
  </si>
  <si>
    <t>3*1,05 "Přepočtené koeficientem množství</t>
  </si>
  <si>
    <t>741110302</t>
  </si>
  <si>
    <t>Montáž trubka ochranná do krabic plastová tuhá D přes 40 do 90 mm uložená pevně</t>
  </si>
  <si>
    <t>34571361</t>
  </si>
  <si>
    <t>trubka elektroinstalační HDPE tuhá dvouplášťová korugovaná D 41/50mm</t>
  </si>
  <si>
    <t>840*1,05 "Přepočtené koeficientem množství</t>
  </si>
  <si>
    <t>741110304</t>
  </si>
  <si>
    <t>Montáž trubka ochranná do krabic plastová tuhá D přes 133 do 152 mm uložená pevně</t>
  </si>
  <si>
    <t>28611140</t>
  </si>
  <si>
    <t>trubka kanalizační PVC DN 250x1000mm SN4</t>
  </si>
  <si>
    <t>22*1,05 "Přepočtené koeficientem množství</t>
  </si>
  <si>
    <t>741122611</t>
  </si>
  <si>
    <t>Montáž kabel Cu plný kulatý žíla 3x1,5 až 6 mm2 uložený pevně (CYKY)</t>
  </si>
  <si>
    <t>34111030</t>
  </si>
  <si>
    <t>kabel silový s Cu jádrem 1kV 3x1,5mm2</t>
  </si>
  <si>
    <t>132*1,05 "Přepočtené koeficientem množství</t>
  </si>
  <si>
    <t>741123225</t>
  </si>
  <si>
    <t>Montáž kabel Al plný nebo laněný kulatý žíla 4x25 mm2 uložený volně (AYKY)</t>
  </si>
  <si>
    <t>34113120</t>
  </si>
  <si>
    <t>kabel silový s Al jádrem 1kV 4x25mm2</t>
  </si>
  <si>
    <t>928*1,05 "Přepočtené koeficientem množství</t>
  </si>
  <si>
    <t>741130021</t>
  </si>
  <si>
    <t>Ukončení vodič izolovaný do 2,5 mm2 na svorkovnici</t>
  </si>
  <si>
    <t>741130026</t>
  </si>
  <si>
    <t>Ukončení vodič izolovaný do 25 mm2 na svorkovnici</t>
  </si>
  <si>
    <t>741127156</t>
  </si>
  <si>
    <t>Montáž přípojnicový rozvod Al průmyslový upevňovací část - ocelový stožár</t>
  </si>
  <si>
    <t>Poznámka k položce:_x000d_
Poznámka k položce: Poznámka k položce: elektrovýzbroj stožárů osvětlení</t>
  </si>
  <si>
    <t>1138445</t>
  </si>
  <si>
    <t>výzbroj stožárová</t>
  </si>
  <si>
    <t>741210001</t>
  </si>
  <si>
    <t>Montáž rozvodnice oceloplechová nebo plastová běžná do 20 kg</t>
  </si>
  <si>
    <t>1136641</t>
  </si>
  <si>
    <t>stožárová svorkovnice SR</t>
  </si>
  <si>
    <t>741231013</t>
  </si>
  <si>
    <t>Montáž svorkovnice do rozvaděčů - jistící</t>
  </si>
  <si>
    <t>34571544R02</t>
  </si>
  <si>
    <t>skříň rozvodná jistící SP 100</t>
  </si>
  <si>
    <t>Poznámka k položce:_x000d_
Poznámka k položce: včetně vnitřního vybavení</t>
  </si>
  <si>
    <t>741372833</t>
  </si>
  <si>
    <t>Demontáž svítidla průmyslového výbojkového venkovního na stožáru přes 3 m bez zachováním funkčnosti</t>
  </si>
  <si>
    <t>Poznámka k položce:_x000d_
Poznámka k položce: Poznámka k položce: včetně demontáže stožáru a likvidace</t>
  </si>
  <si>
    <t>741373002</t>
  </si>
  <si>
    <t>Montáž svítidlo výbojkové průmyslové stropní na výložník</t>
  </si>
  <si>
    <t>34774200</t>
  </si>
  <si>
    <t>LED svítidlo pro osvětlení komunikace, 2640lm, 25W, 3000K</t>
  </si>
  <si>
    <t>741910514</t>
  </si>
  <si>
    <t>Montáž se zhotovením konstrukce pro upevnění přístrojů do 100 kg</t>
  </si>
  <si>
    <t>31674113</t>
  </si>
  <si>
    <t>stožár osvětlovací uliční Pz 133/89/60 v 6,2m</t>
  </si>
  <si>
    <t>741410021</t>
  </si>
  <si>
    <t>Montáž vodič uzemňovací pásek průřezu do 120 mm2 v městské zástavbě v zemi</t>
  </si>
  <si>
    <t>35442062</t>
  </si>
  <si>
    <t>pás zemnící 30x4mm FeZn</t>
  </si>
  <si>
    <t>"délka*hmotnost kg/1bm" 884*0,95</t>
  </si>
  <si>
    <t>741810001</t>
  </si>
  <si>
    <t>Celková prohlídka elektrického rozvodu a zařízení do 100 000,- Kč</t>
  </si>
  <si>
    <t>741810002</t>
  </si>
  <si>
    <t>Celková prohlídka elektrického rozvodu a zařízení do 500 000,- Kč</t>
  </si>
  <si>
    <t>741820101</t>
  </si>
  <si>
    <t>Měření izolačního stavu svítidel</t>
  </si>
  <si>
    <t>soubor</t>
  </si>
  <si>
    <t>998741101R00</t>
  </si>
  <si>
    <t>Spojovací a pomocný materiál</t>
  </si>
  <si>
    <t>998741201</t>
  </si>
  <si>
    <t>Přesun hmot procentní pro silnoproud v objektech v do 6 m</t>
  </si>
  <si>
    <t>%</t>
  </si>
  <si>
    <t>998741293</t>
  </si>
  <si>
    <t>Příplatek k přesunu hmot procentní 741 za zvětšený přesun do 500 m</t>
  </si>
  <si>
    <t>742</t>
  </si>
  <si>
    <t>Elektroinstalace - slaboproud</t>
  </si>
  <si>
    <t>742122001R00</t>
  </si>
  <si>
    <t>Montáž kabelové spojky nebo svorkovnice pro slaboproud do 15 žil</t>
  </si>
  <si>
    <t>Poznámka k položce:_x000d_
Poznámka k položce: Poznámka k položce: napojení nového rozvodu VO ve stávající lampě či rozvaděči, včetně seřízení a uvedení do provozu</t>
  </si>
  <si>
    <t>HZS</t>
  </si>
  <si>
    <t>Hodinové zúčtovací sazby</t>
  </si>
  <si>
    <t>HZS2221</t>
  </si>
  <si>
    <t>Hodinová zúčtovací sazba elektrikář</t>
  </si>
  <si>
    <t>262144</t>
  </si>
  <si>
    <t>SO 402 - Chráničky pro me...</t>
  </si>
  <si>
    <t>"délka*šířka*hloubka vedení"640*0,4*0,6</t>
  </si>
  <si>
    <t>"zemina výkopu- zásyp" 153,6-51,2</t>
  </si>
  <si>
    <t>102,4*2 "Přepočtené koeficientem množství</t>
  </si>
  <si>
    <t>"délka*šířka*výška zásypu" 640*0,4*0,2</t>
  </si>
  <si>
    <t>"délka*šířka*výška zásypu"640*0,4*0,4</t>
  </si>
  <si>
    <t>65,6*2 "Přepočtené koeficientem množství</t>
  </si>
  <si>
    <t>1480*1,05 "Přepočtené koeficientem množství</t>
  </si>
  <si>
    <t>742110021</t>
  </si>
  <si>
    <t>Montáž trubek pro slaboproud plastových tuhých pro vnější rozvody uložených volně na příchytky</t>
  </si>
  <si>
    <t>34571050R01</t>
  </si>
  <si>
    <t>tlustostěnná mikrotrubička 10/6 mm z HDPE materiálu pro přímé položení do země (pískového lože)</t>
  </si>
  <si>
    <t>Poznámka k položce:_x000d_
Poznámka k položce: Hlavní vlastnosti: Vnější průměr: 10 mm Vnitřní průměr: 6 mm Vnitřní povrch: drážkovaný Barva: růžová Maximální kapacita: 24 optických vláken</t>
  </si>
  <si>
    <t>1844*1,05 "Přepočtené koeficientem množství</t>
  </si>
  <si>
    <t>742110502R02</t>
  </si>
  <si>
    <t>Montáž podzemní kabelové komory ze 100 % recyklovatelného polypropylenu (PP) o rozměru 580x580 mm, určená pro vytvoření přístupu ke kabelovým trasám.</t>
  </si>
  <si>
    <t>34573218R03</t>
  </si>
  <si>
    <t>komora kabelová z PP s PP víkem 580x580x600 mm</t>
  </si>
  <si>
    <t>998741101R04</t>
  </si>
  <si>
    <t>998742201</t>
  </si>
  <si>
    <t>Přesun hmot procentní pro slaboproud v objektech v do 6 m</t>
  </si>
  <si>
    <t>998742293</t>
  </si>
  <si>
    <t>Příplatek k přesunu hmot procentní 742 za zvětšený přesun do 500 m</t>
  </si>
  <si>
    <t>SO 801 - Kácení, výsadba ...</t>
  </si>
  <si>
    <t>111251101</t>
  </si>
  <si>
    <t>Odstranění křovin a stromů průměru kmene do 100 mm i s kořeny sklonu terénu do 1:5 z celkové plochy do 100 m2 strojně</t>
  </si>
  <si>
    <t>"ul. Na Výhoně p.č. 2728"1</t>
  </si>
  <si>
    <t>"ul. J. Poděbrad p.č. 1791"1</t>
  </si>
  <si>
    <t>112101101</t>
  </si>
  <si>
    <t>Odstranění stromů listnatých průměru kmene do 300 mm</t>
  </si>
  <si>
    <t>"ul. Na Výhoně p.č. 2729/1"3</t>
  </si>
  <si>
    <t>112111111</t>
  </si>
  <si>
    <t>Spálení větví všech druhů stromů</t>
  </si>
  <si>
    <t>112211111</t>
  </si>
  <si>
    <t>Spálení pařezu D do 0,3 m</t>
  </si>
  <si>
    <t>112251101</t>
  </si>
  <si>
    <t>Odstranění pařezů D do 300 mm</t>
  </si>
  <si>
    <t>181151331</t>
  </si>
  <si>
    <t>Plošná úprava terénu přes 500 m2 zemina tř 1 až 4 nerovnosti do 200 mm v rovinně a svahu do 1:5</t>
  </si>
  <si>
    <t>Poznámka k položce:_x000d_
Poznámka k položce: nově vznikající plochy zeleně</t>
  </si>
  <si>
    <t>"plocha ul. Svobodova"280,97+184,05</t>
  </si>
  <si>
    <t>"plocha ul. Na Výhoně" 241,27+346,75</t>
  </si>
  <si>
    <t>"plocha ul. J. z Poděbrad" 127,88+258,42</t>
  </si>
  <si>
    <t>183402131</t>
  </si>
  <si>
    <t>Rozrušení půdy souvislé plochy přes 500 m2 hloubky do 150 mm v rovině a svahu do 1:5</t>
  </si>
  <si>
    <t>183403153</t>
  </si>
  <si>
    <t>Obdělání půdy hrabáním v rovině a svahu do 1:5</t>
  </si>
  <si>
    <t>Poznámka k položce:_x000d_
Poznámka k položce:</t>
  </si>
  <si>
    <t>1439,34*0,015 "Přepočtené koeficientem množství</t>
  </si>
  <si>
    <t>183101221</t>
  </si>
  <si>
    <t>Jamky pro výsadbu s výměnou 50 % půdy zeminy tř 1 až 4 objem do 1 m3 v rovině a svahu do 1:5</t>
  </si>
  <si>
    <t>10321100</t>
  </si>
  <si>
    <t>zahradní substrát pro výsadbu VL</t>
  </si>
  <si>
    <t>1*1*0,6*0,50*51</t>
  </si>
  <si>
    <t>58154421</t>
  </si>
  <si>
    <t>křemičitý písek sušený pytlovaný 1-2mm</t>
  </si>
  <si>
    <t>184102112</t>
  </si>
  <si>
    <t>Výsadba dřeviny s balem D do 0,3 m do jamky se zalitím v rovině a svahu do 1:5</t>
  </si>
  <si>
    <t>02650300R01</t>
  </si>
  <si>
    <t>buk lesní /Fagus sylvatica/ 80-100cm</t>
  </si>
  <si>
    <t>02652026R02</t>
  </si>
  <si>
    <t>líska turecká /Corylus colurna/ 60-80cm</t>
  </si>
  <si>
    <t>02652026R03</t>
  </si>
  <si>
    <t>meruzalka alpinská /Ribes alpinum/ 20-30cm</t>
  </si>
  <si>
    <t>02650300R02</t>
  </si>
  <si>
    <t>javor babyka /Acer campestre/ 20-50cm</t>
  </si>
  <si>
    <t>184215133</t>
  </si>
  <si>
    <t>Ukotvení kmene dřevin třemi kůly D do 0,1 m délky do 3 m</t>
  </si>
  <si>
    <t>60591255</t>
  </si>
  <si>
    <t>kůl vyvazovací dřevěný impregnovaný D 8cm dl 2,5m</t>
  </si>
  <si>
    <t>184215412</t>
  </si>
  <si>
    <t>Zhotovení závlahové mísy dřevin D do 1,0 m v rovině nebo na svahu do 1:5</t>
  </si>
  <si>
    <t>10391100</t>
  </si>
  <si>
    <t>kůra mulčovací VL</t>
  </si>
  <si>
    <t>185802113</t>
  </si>
  <si>
    <t>Hnojení půdy umělým hnojivem na široko v rovině a svahu do 1:5</t>
  </si>
  <si>
    <t>25191155</t>
  </si>
  <si>
    <t>hnojivo průmyslové</t>
  </si>
  <si>
    <t>"trávník" 0,25*1439,34</t>
  </si>
  <si>
    <t>185851121</t>
  </si>
  <si>
    <t>Dovoz vody pro zálivku rostlin za vzdálenost do 1000 m</t>
  </si>
  <si>
    <t>"plocha" 1440/1000</t>
  </si>
  <si>
    <t>"výsadba"51/2</t>
  </si>
  <si>
    <t>26,94*3 "Přepočtené koeficientem množství</t>
  </si>
  <si>
    <t>185851129</t>
  </si>
  <si>
    <t>Příplatek k dovozu vody pro zálivku rostlin do 1000 m ZKD 1000 m</t>
  </si>
  <si>
    <t>80,82*2 "Přepočtené koeficientem množství</t>
  </si>
  <si>
    <t>231</t>
  </si>
  <si>
    <t>Povýsadbová péče - 48 měsíců</t>
  </si>
  <si>
    <t xml:space="preserve">Poznámka k položce:_x000d_
Poznámka k položce: Povýsadbová péče Po dobu 4 let bude zajišťována povýsadbová péče dodavatelskou firmou. Nově založeným výsadbám je nutno zajistit udržovací a rozvojovou péči. Založené záhonové výsadby a kořenovou mísu stromů a keřů je nezbytné odplevelovat. Současně je nutné odstranit suché a poškozené části rostlin a výmladky z podnoží. Součástí péče je kontrola funkční účinnosti ukotvení a ochrany před slunečním zářením a kontrola napadení chorobami a škůdci. Je-li potřeba zavlažovat, musí se množství zálivkové vody přizpůsobit stavu výsadby. Především listnaté stromy vyžadují v následujících 4 letech po výsadbě v období sucha vydatnou zálivku. Jejich kořenový systém není ještě dostatečně vyvinutý a mohlo by dojít k uschnutí stromku. Při provádění řezu je nutno dbát na druhové zvláštnosti a na přirozené růstové formy rostlin. Místa řezu s průměrem nad 3 cm je nutno ošetřit. Více viz. tech. dokumentace  D.1.9 Vegetační úpravy.</t>
  </si>
  <si>
    <t>998231311</t>
  </si>
  <si>
    <t>Přesun hmot pro sadovnické a krajinářské úpravy vodorovně do 5000 m</t>
  </si>
  <si>
    <t>VON - Vedlejší a ostatní ...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</si>
  <si>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</si>
  <si>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</si>
  <si>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</si>
  <si>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VRN5 - Finanční náklady</t>
  </si>
  <si>
    <t xml:space="preserve">    VRN7 - Provozní vlivy</t>
  </si>
  <si>
    <t xml:space="preserve">    VRN9 - Ostatní náklady</t>
  </si>
  <si>
    <t>938908411</t>
  </si>
  <si>
    <t>Čištění vozovek splachováním vodou</t>
  </si>
  <si>
    <t>Poznámka k položce:_x000d_
Poznámka k položce: Čištění bude prováděno při znečištění přiléhlých komunikací.</t>
  </si>
  <si>
    <t>VRN1</t>
  </si>
  <si>
    <t>Průzkumné, geodetické a projektové práce</t>
  </si>
  <si>
    <t>011002000.1</t>
  </si>
  <si>
    <t xml:space="preserve">Průzkumné práce -  geotechnický, hydrogeologický průzkum</t>
  </si>
  <si>
    <t xml:space="preserve">Poznámka k položce:_x000d_
Poznámka k položce: Součástí položky je zejména:  - náklady na geotechnický, hydrogeologický průzkum</t>
  </si>
  <si>
    <t>011002000.2</t>
  </si>
  <si>
    <t xml:space="preserve">Průzkumné práce -  korozní průzkum</t>
  </si>
  <si>
    <t>Poznámka k položce:_x000d_
Poznámka k položce: Součástí položky je zejména: - náklady korozní průzkum</t>
  </si>
  <si>
    <t>011002000.3</t>
  </si>
  <si>
    <t>Průzkumné práce - geotechnicý průzkum materiálových nalezišť (zemníků)</t>
  </si>
  <si>
    <t>Poznámka k položce:_x000d_
Poznámka k položce: Součástí položky je zejména: - náklady na geotechnicý průzkum materiálových nalezišť (zemníků)</t>
  </si>
  <si>
    <t>012103000</t>
  </si>
  <si>
    <t>Geodetické práce před výstavbou</t>
  </si>
  <si>
    <t>Poznámka k položce:_x000d_
Poznámka k položce: Veškeré geodetické činnosti spojené s vytýčením stavebních objektů, inženýrských objektů a inženýrských sítí (vč. úhrady za jejich vytýčení) před zahájením stavby. Geodetické vytýčení staveniště v terénu před zahájením stavebních prací (směrově, výškově).</t>
  </si>
  <si>
    <t>012203000</t>
  </si>
  <si>
    <t>Geodetické práce při provádění stavby</t>
  </si>
  <si>
    <t>Poznámka k položce:_x000d_
Poznámka k položce: Veškeré geodetické činnosti spojené s vytýčením stavebních objektů, inženýrských objektů a inženýrských sítí při provádění stavby.</t>
  </si>
  <si>
    <t>012303000</t>
  </si>
  <si>
    <t>Geodetické práce po výstavbě</t>
  </si>
  <si>
    <t>Poznámka k položce:_x000d_
Poznámka k položce: Veškeré geodetické činnosti spojené se zdokumentováním skutečného provedení stavby stavebních objektů, inženýrských objektů a inženýrských sítí. Geodetické zaměření provést ve III. třídě přesnosti ve formátu .dgn V7 (Microstation). Výstupy za jednotlivé sítě budou v samostatných souborech (různí správci sítí jednotlivých sítí) + ke každé síti bude ještě tištěný formát ve 3 paré.</t>
  </si>
  <si>
    <t>012403000</t>
  </si>
  <si>
    <t>Kartografické práce</t>
  </si>
  <si>
    <t>Poznámka k položce:_x000d_
Poznámka k položce: Vypracování geometrického plánu pro katastrální úřad.</t>
  </si>
  <si>
    <t>013254000</t>
  </si>
  <si>
    <t>Dokumentace skutečného provedení stavby</t>
  </si>
  <si>
    <t>Poznámka k položce:_x000d_
Poznámka k položce: 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</si>
  <si>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013274000</t>
  </si>
  <si>
    <t>Pasportizace objektu před započetím a po ukončení prací</t>
  </si>
  <si>
    <t>Poznámka k položce:_x000d_
Poznámka k položce: Před zahájením a po ukončení stavby provede zhotovitel pasportizaci nemovitostí, vč. fotografické dokumentace.</t>
  </si>
  <si>
    <t>013294000</t>
  </si>
  <si>
    <t>Ostatní dokumentace - doklady pro kolaudaci</t>
  </si>
  <si>
    <t xml:space="preserve">Poznámka k položce:_x000d_
Poznámka k položce: Veškeré jiné administrativní a správní úkony vyplývající ze zadávací dokumentace veřejné zakázky nutné k řádnému dokončení  a předání díla.</t>
  </si>
  <si>
    <t>VRN2</t>
  </si>
  <si>
    <t>Příprava staveniště</t>
  </si>
  <si>
    <t>020001000</t>
  </si>
  <si>
    <t xml:space="preserve">Poznámka k položce:_x000d_
Poznámka k položce: Položka obsahuje zejména: -  pasportizace stávajících objektů komunikací (objízdných tras)</t>
  </si>
  <si>
    <t>022002000</t>
  </si>
  <si>
    <t>Ochrana stávajících inženýrských sítí před poškozením</t>
  </si>
  <si>
    <t xml:space="preserve">Poznámka k položce:_x000d_
Poznámka k položce: Jedná se o sitě vlastníků či správců:  Součástí položky jsou: - náklady na zajištění vytýčení jednotlivých sítí od správců sítí          - popřípadě náklady na koordinaci přeložení či ochrany sítí se správci jednotlivých sítí  - náklady na zřízení ochrany dřevin.</t>
  </si>
  <si>
    <t>VRN3</t>
  </si>
  <si>
    <t>Zařízení staveniště</t>
  </si>
  <si>
    <t>031203000</t>
  </si>
  <si>
    <t>Terénní úpravy pro zařízení staveniště</t>
  </si>
  <si>
    <t xml:space="preserve">Poznámka k položce:_x000d_
Poznámka k položce: Součástí položky je zejména:   - vybudování zpevněné plochy pro zařízení staveniště.</t>
  </si>
  <si>
    <t>032103000</t>
  </si>
  <si>
    <t>Zařízení staveniště - náklady na vybavení staveniště</t>
  </si>
  <si>
    <t xml:space="preserve">Poznámka k položce:_x000d_
Poznámka k položce: Součástí položky je zejména:  - náklady na stavební buňky (kanceláře, stavební sklady, mobilní WC atd.)                                  - náklady na provoz a údržbu staveniště (připojení energií, pravidelný úklid apod.)     - zřízení provozorních komunikací (lávky, můstky, zábrany atd.)  - kontejnery na odpad - skládky na staveništi (vyhrazení, přesun apod.).</t>
  </si>
  <si>
    <t>033103000</t>
  </si>
  <si>
    <t>Zařízení staveniště - připojení energií a spotřeba ener. pro zařízení staveniště</t>
  </si>
  <si>
    <t>Poznámka k položce:_x000d_
Poznámka k položce: Součástí položky jsou zejména náklady na: - připojení jednotlivých energií (voda, elektrika, WIFI apod.) - energie jako takové.</t>
  </si>
  <si>
    <t>034103000</t>
  </si>
  <si>
    <t>Zařízení staveniště - zabezpečení staveniště</t>
  </si>
  <si>
    <t xml:space="preserve">Poznámka k položce:_x000d_
Poznámka k položce: Součástí položky jsou zejména náklady na: - oplocení staveniště a ohrazení prováděných objektů - ochranna okolních pozemků - dopravní značení staveniště -  osvětlení staveniště -  informační tabule apod.</t>
  </si>
  <si>
    <t>035103001</t>
  </si>
  <si>
    <t>Zařízení staveniště - pronájem ploch</t>
  </si>
  <si>
    <t xml:space="preserve">Poznámka k položce:_x000d_
Poznámka k položce: Součástí položky jsou zejména náklady na: -  nájem ploch či objektů pro staveniště.</t>
  </si>
  <si>
    <t>039103000</t>
  </si>
  <si>
    <t xml:space="preserve">Zařízení staveniště -  zrušení zařízení staveniště</t>
  </si>
  <si>
    <t xml:space="preserve">Poznámka k položce:_x000d_
Poznámka k položce: Součástí položky jsou zejména náklady na:  - rozebrání, bourání a odvoz zařízení staveniště - úpravu terénu po staveništi.</t>
  </si>
  <si>
    <t>042503000</t>
  </si>
  <si>
    <t>Plán BOZP na staveništi</t>
  </si>
  <si>
    <t xml:space="preserve">Poznámka k položce:_x000d_
Poznámka k položce: Součástí položky jsou zejména náklady na:  - vypracování plánu BOZP dodavatelem stavby - koordinace s pracovníkem BOZP investora.</t>
  </si>
  <si>
    <t>043103000R00</t>
  </si>
  <si>
    <t>Zkoušky bez rozlišení - zkouška modulu přetvárnosti</t>
  </si>
  <si>
    <t>Poznámka k položce:_x000d_
Poznámka k položce: Jedná se o kontrolní zkoušku pro potřebu objednatele. Povinné zkoušky k jednotlivým konstrukčním vrstvám, včetně zemního tělesa komunikace v rozsahu dle platných ČSN. ČSN jsou zahrnuty v příslušných položkách.</t>
  </si>
  <si>
    <t>043103000R01</t>
  </si>
  <si>
    <t>Zkoušky bez rozlišení - zkouška míry zhutnění</t>
  </si>
  <si>
    <t>043103000R02</t>
  </si>
  <si>
    <t>Zkoušky bez rozlišení - zkouška vlhkosti</t>
  </si>
  <si>
    <t>043103000R03</t>
  </si>
  <si>
    <t>Zkoušky bez rozlišení - zkouška únosnosti zemní pláně</t>
  </si>
  <si>
    <t>043103000R04</t>
  </si>
  <si>
    <t>Zkoušky bez rozlišení - zkouška nivelační</t>
  </si>
  <si>
    <t>VRN5</t>
  </si>
  <si>
    <t>Finanční náklady</t>
  </si>
  <si>
    <t>051002000</t>
  </si>
  <si>
    <t>Pojistné</t>
  </si>
  <si>
    <t>Poznámka k položce:_x000d_
Poznámka k položce: Součástí položky jsou zejména náklady na: - pojištění dodavatele a pojištění díla</t>
  </si>
  <si>
    <t>VRN7</t>
  </si>
  <si>
    <t>Provozní vlivy</t>
  </si>
  <si>
    <t>071203000</t>
  </si>
  <si>
    <t>Provoz dalšího subjektu</t>
  </si>
  <si>
    <t xml:space="preserve">Poznámka k položce:_x000d_
Poznámka k položce: Součástí položky jsou zejména náklady na:  - zajištění vjezdu místních obyvatel - zajištění vjezdu IZS - zajištění dočasné autobusové zastávky apod - zajištění asisitence správce sítí.</t>
  </si>
  <si>
    <t>072103001</t>
  </si>
  <si>
    <t>Projednání DIO a zajištění DIR komunikace II.a III. třídy</t>
  </si>
  <si>
    <t xml:space="preserve">Poznámka k položce:_x000d_
Poznámka k položce: Součástí položky jsou zejména náklady na:  - zpracování realizačního DIO - zajištění vydání všech potřebných rozhodnutí a stanovení pro přechodnou úpravu provozu na pozemních komunikacích dle zpracované PD a dle vyjádření dotčených orgánů.   Stavba je rozdělena na 4. etapy - viz. C4 - etapizace výstavby.</t>
  </si>
  <si>
    <t>072103011</t>
  </si>
  <si>
    <t>Zajištění DIO komunikace II. a III. třídy - jednoduché el. vedení</t>
  </si>
  <si>
    <t xml:space="preserve">Poznámka k položce:_x000d_
Poznámka k položce: Součástí položky jsou zejména náklady na:  - montáž, pronájem  a demontáž dočasných dopravních značek kompletních. Stavba je rozdělena na 4. etapy - viz. C4 - etapizace výstavby.  1. etapa - 	                       SO 101 OZ Svobodova, severní část (od ul. Jana Žižky), včetně sítí technické 			infrastruktury a vegetačních úprav, včetně napojení vodovodního a                                 kanalizačního řadu pro novou výstavbu, napojení vodovodní řadu k ul.                                 Jemnická  SO 102 OZ Na Výhoně, včetně sítí technické infrastruktury a vegetačních                                 úprav  SO 103 OZ Jiřího z Poděbrad, včetně sítí technické infrastruktury a                                 vegetačních úprav, stavebních úprav propustku pod železniční tratí  SO 107 III/4086 Berky z Dubé, včetně vybudování sítí technické infrastruktury</t>
  </si>
  <si>
    <t>VRN9</t>
  </si>
  <si>
    <t>Ostatní náklady</t>
  </si>
  <si>
    <t>092103001</t>
  </si>
  <si>
    <t>Náklady na zkušební provoz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</si>
</sst>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36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36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38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47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48</v>
      </c>
      <c r="E29" s="48"/>
      <c r="F29" s="32" t="s">
        <v>49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1"/>
    </row>
    <row r="35" s="2" customFormat="1" ht="25.92" customHeight="1">
      <c r="A35" s="39"/>
      <c r="B35" s="40"/>
      <c r="C35" s="53"/>
      <c r="D35" s="54" t="s">
        <v>54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55</v>
      </c>
      <c r="U35" s="55"/>
      <c r="V35" s="55"/>
      <c r="W35" s="55"/>
      <c r="X35" s="57" t="s">
        <v>56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57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9"/>
      <c r="B60" s="40"/>
      <c r="C60" s="41"/>
      <c r="D60" s="65" t="s">
        <v>59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60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59</v>
      </c>
      <c r="AI60" s="43"/>
      <c r="AJ60" s="43"/>
      <c r="AK60" s="43"/>
      <c r="AL60" s="43"/>
      <c r="AM60" s="65" t="s">
        <v>60</v>
      </c>
      <c r="AN60" s="43"/>
      <c r="AO60" s="43"/>
      <c r="AP60" s="41"/>
      <c r="AQ60" s="41"/>
      <c r="AR60" s="45"/>
      <c r="BE60" s="39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9"/>
      <c r="B64" s="40"/>
      <c r="C64" s="41"/>
      <c r="D64" s="62" t="s">
        <v>61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9"/>
      <c r="B75" s="40"/>
      <c r="C75" s="41"/>
      <c r="D75" s="65" t="s">
        <v>59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60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59</v>
      </c>
      <c r="AI75" s="43"/>
      <c r="AJ75" s="43"/>
      <c r="AK75" s="43"/>
      <c r="AL75" s="43"/>
      <c r="AM75" s="65" t="s">
        <v>60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3" t="s">
        <v>63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2021-5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místních komunikací v sídlišti K Hradišťku v Dačicích - I. Etapa (zadání)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2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Dačice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2" t="s">
        <v>24</v>
      </c>
      <c r="AJ87" s="41"/>
      <c r="AK87" s="41"/>
      <c r="AL87" s="41"/>
      <c r="AM87" s="80" t="str">
        <f>IF(AN8= "","",AN8)</f>
        <v>21. 10. 2021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2" t="s">
        <v>30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Dačice, Krajířova 27, 380 13 Dačice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2" t="s">
        <v>37</v>
      </c>
      <c r="AJ89" s="41"/>
      <c r="AK89" s="41"/>
      <c r="AL89" s="41"/>
      <c r="AM89" s="81" t="str">
        <f>IF(E17="","",E17)</f>
        <v>Ing. arch. Martin Jirovský Ph.D., MBA</v>
      </c>
      <c r="AN89" s="72"/>
      <c r="AO89" s="72"/>
      <c r="AP89" s="72"/>
      <c r="AQ89" s="41"/>
      <c r="AR89" s="45"/>
      <c r="AS89" s="82" t="s">
        <v>64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2" t="s">
        <v>35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2" t="s">
        <v>41</v>
      </c>
      <c r="AJ90" s="41"/>
      <c r="AK90" s="41"/>
      <c r="AL90" s="41"/>
      <c r="AM90" s="81" t="str">
        <f>IF(E20="","",E20)</f>
        <v>Centrum služeb Staré město; Petra Stejskalová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65</v>
      </c>
      <c r="D92" s="95"/>
      <c r="E92" s="95"/>
      <c r="F92" s="95"/>
      <c r="G92" s="95"/>
      <c r="H92" s="96"/>
      <c r="I92" s="97" t="s">
        <v>66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67</v>
      </c>
      <c r="AH92" s="95"/>
      <c r="AI92" s="95"/>
      <c r="AJ92" s="95"/>
      <c r="AK92" s="95"/>
      <c r="AL92" s="95"/>
      <c r="AM92" s="95"/>
      <c r="AN92" s="97" t="s">
        <v>68</v>
      </c>
      <c r="AO92" s="95"/>
      <c r="AP92" s="99"/>
      <c r="AQ92" s="100" t="s">
        <v>69</v>
      </c>
      <c r="AR92" s="45"/>
      <c r="AS92" s="101" t="s">
        <v>70</v>
      </c>
      <c r="AT92" s="102" t="s">
        <v>71</v>
      </c>
      <c r="AU92" s="102" t="s">
        <v>72</v>
      </c>
      <c r="AV92" s="102" t="s">
        <v>73</v>
      </c>
      <c r="AW92" s="102" t="s">
        <v>74</v>
      </c>
      <c r="AX92" s="102" t="s">
        <v>75</v>
      </c>
      <c r="AY92" s="102" t="s">
        <v>76</v>
      </c>
      <c r="AZ92" s="102" t="s">
        <v>77</v>
      </c>
      <c r="BA92" s="102" t="s">
        <v>78</v>
      </c>
      <c r="BB92" s="102" t="s">
        <v>79</v>
      </c>
      <c r="BC92" s="102" t="s">
        <v>80</v>
      </c>
      <c r="BD92" s="103" t="s">
        <v>81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ROUND(SUM(AS95:AS107),2)</f>
        <v>0</v>
      </c>
      <c r="AT94" s="115">
        <f>ROUND(SUM(AV94:AW94),2)</f>
        <v>0</v>
      </c>
      <c r="AU94" s="116">
        <f>ROUND(SUM(AU95:AU107),5)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ROUND(SUM(AZ95:AZ107),2)</f>
        <v>0</v>
      </c>
      <c r="BA94" s="115">
        <f>ROUND(SUM(BA95:BA107),2)</f>
        <v>0</v>
      </c>
      <c r="BB94" s="115">
        <f>ROUND(SUM(BB95:BB107),2)</f>
        <v>0</v>
      </c>
      <c r="BC94" s="115">
        <f>ROUND(SUM(BC95:BC107),2)</f>
        <v>0</v>
      </c>
      <c r="BD94" s="117">
        <f>ROUND(SUM(BD95:BD107),2)</f>
        <v>0</v>
      </c>
      <c r="BE94" s="6"/>
      <c r="BS94" s="118" t="s">
        <v>83</v>
      </c>
      <c r="BT94" s="118" t="s">
        <v>84</v>
      </c>
      <c r="BU94" s="119" t="s">
        <v>85</v>
      </c>
      <c r="BV94" s="118" t="s">
        <v>86</v>
      </c>
      <c r="BW94" s="118" t="s">
        <v>5</v>
      </c>
      <c r="BX94" s="118" t="s">
        <v>87</v>
      </c>
      <c r="CL94" s="118" t="s">
        <v>19</v>
      </c>
    </row>
    <row r="95" s="7" customFormat="1" ht="16.5" customHeight="1">
      <c r="A95" s="120" t="s">
        <v>88</v>
      </c>
      <c r="B95" s="121"/>
      <c r="C95" s="122"/>
      <c r="D95" s="123" t="s">
        <v>89</v>
      </c>
      <c r="E95" s="123"/>
      <c r="F95" s="123"/>
      <c r="G95" s="123"/>
      <c r="H95" s="123"/>
      <c r="I95" s="124"/>
      <c r="J95" s="123" t="s">
        <v>90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302 - Dešťová kanalizace'!J30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91</v>
      </c>
      <c r="AR95" s="127"/>
      <c r="AS95" s="128">
        <v>0</v>
      </c>
      <c r="AT95" s="129">
        <f>ROUND(SUM(AV95:AW95),2)</f>
        <v>0</v>
      </c>
      <c r="AU95" s="130">
        <f>'SO 302 - Dešťová kanalizace'!P129</f>
        <v>0</v>
      </c>
      <c r="AV95" s="129">
        <f>'SO 302 - Dešťová kanalizace'!J33</f>
        <v>0</v>
      </c>
      <c r="AW95" s="129">
        <f>'SO 302 - Dešťová kanalizace'!J34</f>
        <v>0</v>
      </c>
      <c r="AX95" s="129">
        <f>'SO 302 - Dešťová kanalizace'!J35</f>
        <v>0</v>
      </c>
      <c r="AY95" s="129">
        <f>'SO 302 - Dešťová kanalizace'!J36</f>
        <v>0</v>
      </c>
      <c r="AZ95" s="129">
        <f>'SO 302 - Dešťová kanalizace'!F33</f>
        <v>0</v>
      </c>
      <c r="BA95" s="129">
        <f>'SO 302 - Dešťová kanalizace'!F34</f>
        <v>0</v>
      </c>
      <c r="BB95" s="129">
        <f>'SO 302 - Dešťová kanalizace'!F35</f>
        <v>0</v>
      </c>
      <c r="BC95" s="129">
        <f>'SO 302 - Dešťová kanalizace'!F36</f>
        <v>0</v>
      </c>
      <c r="BD95" s="131">
        <f>'SO 302 - Dešťová kanalizace'!F37</f>
        <v>0</v>
      </c>
      <c r="BE95" s="7"/>
      <c r="BT95" s="132" t="s">
        <v>92</v>
      </c>
      <c r="BV95" s="132" t="s">
        <v>86</v>
      </c>
      <c r="BW95" s="132" t="s">
        <v>93</v>
      </c>
      <c r="BX95" s="132" t="s">
        <v>5</v>
      </c>
      <c r="CL95" s="132" t="s">
        <v>1</v>
      </c>
      <c r="CM95" s="132" t="s">
        <v>21</v>
      </c>
    </row>
    <row r="96" s="7" customFormat="1" ht="16.5" customHeight="1">
      <c r="A96" s="120" t="s">
        <v>88</v>
      </c>
      <c r="B96" s="121"/>
      <c r="C96" s="122"/>
      <c r="D96" s="123" t="s">
        <v>94</v>
      </c>
      <c r="E96" s="123"/>
      <c r="F96" s="123"/>
      <c r="G96" s="123"/>
      <c r="H96" s="123"/>
      <c r="I96" s="124"/>
      <c r="J96" s="123" t="s">
        <v>95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303 - Vodovodní řad'!J30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91</v>
      </c>
      <c r="AR96" s="127"/>
      <c r="AS96" s="128">
        <v>0</v>
      </c>
      <c r="AT96" s="129">
        <f>ROUND(SUM(AV96:AW96),2)</f>
        <v>0</v>
      </c>
      <c r="AU96" s="130">
        <f>'SO 303 - Vodovodní řad'!P129</f>
        <v>0</v>
      </c>
      <c r="AV96" s="129">
        <f>'SO 303 - Vodovodní řad'!J33</f>
        <v>0</v>
      </c>
      <c r="AW96" s="129">
        <f>'SO 303 - Vodovodní řad'!J34</f>
        <v>0</v>
      </c>
      <c r="AX96" s="129">
        <f>'SO 303 - Vodovodní řad'!J35</f>
        <v>0</v>
      </c>
      <c r="AY96" s="129">
        <f>'SO 303 - Vodovodní řad'!J36</f>
        <v>0</v>
      </c>
      <c r="AZ96" s="129">
        <f>'SO 303 - Vodovodní řad'!F33</f>
        <v>0</v>
      </c>
      <c r="BA96" s="129">
        <f>'SO 303 - Vodovodní řad'!F34</f>
        <v>0</v>
      </c>
      <c r="BB96" s="129">
        <f>'SO 303 - Vodovodní řad'!F35</f>
        <v>0</v>
      </c>
      <c r="BC96" s="129">
        <f>'SO 303 - Vodovodní řad'!F36</f>
        <v>0</v>
      </c>
      <c r="BD96" s="131">
        <f>'SO 303 - Vodovodní řad'!F37</f>
        <v>0</v>
      </c>
      <c r="BE96" s="7"/>
      <c r="BT96" s="132" t="s">
        <v>92</v>
      </c>
      <c r="BV96" s="132" t="s">
        <v>86</v>
      </c>
      <c r="BW96" s="132" t="s">
        <v>96</v>
      </c>
      <c r="BX96" s="132" t="s">
        <v>5</v>
      </c>
      <c r="CL96" s="132" t="s">
        <v>1</v>
      </c>
      <c r="CM96" s="132" t="s">
        <v>21</v>
      </c>
    </row>
    <row r="97" s="7" customFormat="1" ht="16.5" customHeight="1">
      <c r="A97" s="120" t="s">
        <v>88</v>
      </c>
      <c r="B97" s="121"/>
      <c r="C97" s="122"/>
      <c r="D97" s="123" t="s">
        <v>97</v>
      </c>
      <c r="E97" s="123"/>
      <c r="F97" s="123"/>
      <c r="G97" s="123"/>
      <c r="H97" s="123"/>
      <c r="I97" s="124"/>
      <c r="J97" s="123" t="s">
        <v>98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304 - Přípojky vodovodu'!J30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91</v>
      </c>
      <c r="AR97" s="127"/>
      <c r="AS97" s="128">
        <v>0</v>
      </c>
      <c r="AT97" s="129">
        <f>ROUND(SUM(AV97:AW97),2)</f>
        <v>0</v>
      </c>
      <c r="AU97" s="130">
        <f>'SO 304 - Přípojky vodovodu'!P127</f>
        <v>0</v>
      </c>
      <c r="AV97" s="129">
        <f>'SO 304 - Přípojky vodovodu'!J33</f>
        <v>0</v>
      </c>
      <c r="AW97" s="129">
        <f>'SO 304 - Přípojky vodovodu'!J34</f>
        <v>0</v>
      </c>
      <c r="AX97" s="129">
        <f>'SO 304 - Přípojky vodovodu'!J35</f>
        <v>0</v>
      </c>
      <c r="AY97" s="129">
        <f>'SO 304 - Přípojky vodovodu'!J36</f>
        <v>0</v>
      </c>
      <c r="AZ97" s="129">
        <f>'SO 304 - Přípojky vodovodu'!F33</f>
        <v>0</v>
      </c>
      <c r="BA97" s="129">
        <f>'SO 304 - Přípojky vodovodu'!F34</f>
        <v>0</v>
      </c>
      <c r="BB97" s="129">
        <f>'SO 304 - Přípojky vodovodu'!F35</f>
        <v>0</v>
      </c>
      <c r="BC97" s="129">
        <f>'SO 304 - Přípojky vodovodu'!F36</f>
        <v>0</v>
      </c>
      <c r="BD97" s="131">
        <f>'SO 304 - Přípojky vodovodu'!F37</f>
        <v>0</v>
      </c>
      <c r="BE97" s="7"/>
      <c r="BT97" s="132" t="s">
        <v>92</v>
      </c>
      <c r="BV97" s="132" t="s">
        <v>86</v>
      </c>
      <c r="BW97" s="132" t="s">
        <v>99</v>
      </c>
      <c r="BX97" s="132" t="s">
        <v>5</v>
      </c>
      <c r="CL97" s="132" t="s">
        <v>1</v>
      </c>
      <c r="CM97" s="132" t="s">
        <v>21</v>
      </c>
    </row>
    <row r="98" s="7" customFormat="1" ht="16.5" customHeight="1">
      <c r="A98" s="120" t="s">
        <v>88</v>
      </c>
      <c r="B98" s="121"/>
      <c r="C98" s="122"/>
      <c r="D98" s="123" t="s">
        <v>100</v>
      </c>
      <c r="E98" s="123"/>
      <c r="F98" s="123"/>
      <c r="G98" s="123"/>
      <c r="H98" s="123"/>
      <c r="I98" s="124"/>
      <c r="J98" s="123" t="s">
        <v>101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305 - Jednotná kanalizace'!J30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91</v>
      </c>
      <c r="AR98" s="127"/>
      <c r="AS98" s="128">
        <v>0</v>
      </c>
      <c r="AT98" s="129">
        <f>ROUND(SUM(AV98:AW98),2)</f>
        <v>0</v>
      </c>
      <c r="AU98" s="130">
        <f>'SO 305 - Jednotná kanalizace'!P125</f>
        <v>0</v>
      </c>
      <c r="AV98" s="129">
        <f>'SO 305 - Jednotná kanalizace'!J33</f>
        <v>0</v>
      </c>
      <c r="AW98" s="129">
        <f>'SO 305 - Jednotná kanalizace'!J34</f>
        <v>0</v>
      </c>
      <c r="AX98" s="129">
        <f>'SO 305 - Jednotná kanalizace'!J35</f>
        <v>0</v>
      </c>
      <c r="AY98" s="129">
        <f>'SO 305 - Jednotná kanalizace'!J36</f>
        <v>0</v>
      </c>
      <c r="AZ98" s="129">
        <f>'SO 305 - Jednotná kanalizace'!F33</f>
        <v>0</v>
      </c>
      <c r="BA98" s="129">
        <f>'SO 305 - Jednotná kanalizace'!F34</f>
        <v>0</v>
      </c>
      <c r="BB98" s="129">
        <f>'SO 305 - Jednotná kanalizace'!F35</f>
        <v>0</v>
      </c>
      <c r="BC98" s="129">
        <f>'SO 305 - Jednotná kanalizace'!F36</f>
        <v>0</v>
      </c>
      <c r="BD98" s="131">
        <f>'SO 305 - Jednotná kanalizace'!F37</f>
        <v>0</v>
      </c>
      <c r="BE98" s="7"/>
      <c r="BT98" s="132" t="s">
        <v>92</v>
      </c>
      <c r="BV98" s="132" t="s">
        <v>86</v>
      </c>
      <c r="BW98" s="132" t="s">
        <v>102</v>
      </c>
      <c r="BX98" s="132" t="s">
        <v>5</v>
      </c>
      <c r="CL98" s="132" t="s">
        <v>1</v>
      </c>
      <c r="CM98" s="132" t="s">
        <v>21</v>
      </c>
    </row>
    <row r="99" s="7" customFormat="1" ht="16.5" customHeight="1">
      <c r="A99" s="120" t="s">
        <v>88</v>
      </c>
      <c r="B99" s="121"/>
      <c r="C99" s="122"/>
      <c r="D99" s="123" t="s">
        <v>103</v>
      </c>
      <c r="E99" s="123"/>
      <c r="F99" s="123"/>
      <c r="G99" s="123"/>
      <c r="H99" s="123"/>
      <c r="I99" s="124"/>
      <c r="J99" s="123" t="s">
        <v>104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306 - Přípojky kanalizace'!J30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91</v>
      </c>
      <c r="AR99" s="127"/>
      <c r="AS99" s="128">
        <v>0</v>
      </c>
      <c r="AT99" s="129">
        <f>ROUND(SUM(AV99:AW99),2)</f>
        <v>0</v>
      </c>
      <c r="AU99" s="130">
        <f>'SO 306 - Přípojky kanalizace'!P125</f>
        <v>0</v>
      </c>
      <c r="AV99" s="129">
        <f>'SO 306 - Přípojky kanalizace'!J33</f>
        <v>0</v>
      </c>
      <c r="AW99" s="129">
        <f>'SO 306 - Přípojky kanalizace'!J34</f>
        <v>0</v>
      </c>
      <c r="AX99" s="129">
        <f>'SO 306 - Přípojky kanalizace'!J35</f>
        <v>0</v>
      </c>
      <c r="AY99" s="129">
        <f>'SO 306 - Přípojky kanalizace'!J36</f>
        <v>0</v>
      </c>
      <c r="AZ99" s="129">
        <f>'SO 306 - Přípojky kanalizace'!F33</f>
        <v>0</v>
      </c>
      <c r="BA99" s="129">
        <f>'SO 306 - Přípojky kanalizace'!F34</f>
        <v>0</v>
      </c>
      <c r="BB99" s="129">
        <f>'SO 306 - Přípojky kanalizace'!F35</f>
        <v>0</v>
      </c>
      <c r="BC99" s="129">
        <f>'SO 306 - Přípojky kanalizace'!F36</f>
        <v>0</v>
      </c>
      <c r="BD99" s="131">
        <f>'SO 306 - Přípojky kanalizace'!F37</f>
        <v>0</v>
      </c>
      <c r="BE99" s="7"/>
      <c r="BT99" s="132" t="s">
        <v>92</v>
      </c>
      <c r="BV99" s="132" t="s">
        <v>86</v>
      </c>
      <c r="BW99" s="132" t="s">
        <v>105</v>
      </c>
      <c r="BX99" s="132" t="s">
        <v>5</v>
      </c>
      <c r="CL99" s="132" t="s">
        <v>1</v>
      </c>
      <c r="CM99" s="132" t="s">
        <v>21</v>
      </c>
    </row>
    <row r="100" s="7" customFormat="1" ht="16.5" customHeight="1">
      <c r="A100" s="120" t="s">
        <v>88</v>
      </c>
      <c r="B100" s="121"/>
      <c r="C100" s="122"/>
      <c r="D100" s="123" t="s">
        <v>106</v>
      </c>
      <c r="E100" s="123"/>
      <c r="F100" s="123"/>
      <c r="G100" s="123"/>
      <c r="H100" s="123"/>
      <c r="I100" s="124"/>
      <c r="J100" s="123" t="s">
        <v>107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101 - OZ Svobodova'!J30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91</v>
      </c>
      <c r="AR100" s="127"/>
      <c r="AS100" s="128">
        <v>0</v>
      </c>
      <c r="AT100" s="129">
        <f>ROUND(SUM(AV100:AW100),2)</f>
        <v>0</v>
      </c>
      <c r="AU100" s="130">
        <f>'SO 101 - OZ Svobodova'!P123</f>
        <v>0</v>
      </c>
      <c r="AV100" s="129">
        <f>'SO 101 - OZ Svobodova'!J33</f>
        <v>0</v>
      </c>
      <c r="AW100" s="129">
        <f>'SO 101 - OZ Svobodova'!J34</f>
        <v>0</v>
      </c>
      <c r="AX100" s="129">
        <f>'SO 101 - OZ Svobodova'!J35</f>
        <v>0</v>
      </c>
      <c r="AY100" s="129">
        <f>'SO 101 - OZ Svobodova'!J36</f>
        <v>0</v>
      </c>
      <c r="AZ100" s="129">
        <f>'SO 101 - OZ Svobodova'!F33</f>
        <v>0</v>
      </c>
      <c r="BA100" s="129">
        <f>'SO 101 - OZ Svobodova'!F34</f>
        <v>0</v>
      </c>
      <c r="BB100" s="129">
        <f>'SO 101 - OZ Svobodova'!F35</f>
        <v>0</v>
      </c>
      <c r="BC100" s="129">
        <f>'SO 101 - OZ Svobodova'!F36</f>
        <v>0</v>
      </c>
      <c r="BD100" s="131">
        <f>'SO 101 - OZ Svobodova'!F37</f>
        <v>0</v>
      </c>
      <c r="BE100" s="7"/>
      <c r="BT100" s="132" t="s">
        <v>92</v>
      </c>
      <c r="BV100" s="132" t="s">
        <v>86</v>
      </c>
      <c r="BW100" s="132" t="s">
        <v>108</v>
      </c>
      <c r="BX100" s="132" t="s">
        <v>5</v>
      </c>
      <c r="CL100" s="132" t="s">
        <v>1</v>
      </c>
      <c r="CM100" s="132" t="s">
        <v>21</v>
      </c>
    </row>
    <row r="101" s="7" customFormat="1" ht="16.5" customHeight="1">
      <c r="A101" s="120" t="s">
        <v>88</v>
      </c>
      <c r="B101" s="121"/>
      <c r="C101" s="122"/>
      <c r="D101" s="123" t="s">
        <v>109</v>
      </c>
      <c r="E101" s="123"/>
      <c r="F101" s="123"/>
      <c r="G101" s="123"/>
      <c r="H101" s="123"/>
      <c r="I101" s="124"/>
      <c r="J101" s="123" t="s">
        <v>110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102 - OZ Na Výhoně'!J30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91</v>
      </c>
      <c r="AR101" s="127"/>
      <c r="AS101" s="128">
        <v>0</v>
      </c>
      <c r="AT101" s="129">
        <f>ROUND(SUM(AV101:AW101),2)</f>
        <v>0</v>
      </c>
      <c r="AU101" s="130">
        <f>'SO 102 - OZ Na Výhoně'!P124</f>
        <v>0</v>
      </c>
      <c r="AV101" s="129">
        <f>'SO 102 - OZ Na Výhoně'!J33</f>
        <v>0</v>
      </c>
      <c r="AW101" s="129">
        <f>'SO 102 - OZ Na Výhoně'!J34</f>
        <v>0</v>
      </c>
      <c r="AX101" s="129">
        <f>'SO 102 - OZ Na Výhoně'!J35</f>
        <v>0</v>
      </c>
      <c r="AY101" s="129">
        <f>'SO 102 - OZ Na Výhoně'!J36</f>
        <v>0</v>
      </c>
      <c r="AZ101" s="129">
        <f>'SO 102 - OZ Na Výhoně'!F33</f>
        <v>0</v>
      </c>
      <c r="BA101" s="129">
        <f>'SO 102 - OZ Na Výhoně'!F34</f>
        <v>0</v>
      </c>
      <c r="BB101" s="129">
        <f>'SO 102 - OZ Na Výhoně'!F35</f>
        <v>0</v>
      </c>
      <c r="BC101" s="129">
        <f>'SO 102 - OZ Na Výhoně'!F36</f>
        <v>0</v>
      </c>
      <c r="BD101" s="131">
        <f>'SO 102 - OZ Na Výhoně'!F37</f>
        <v>0</v>
      </c>
      <c r="BE101" s="7"/>
      <c r="BT101" s="132" t="s">
        <v>92</v>
      </c>
      <c r="BV101" s="132" t="s">
        <v>86</v>
      </c>
      <c r="BW101" s="132" t="s">
        <v>111</v>
      </c>
      <c r="BX101" s="132" t="s">
        <v>5</v>
      </c>
      <c r="CL101" s="132" t="s">
        <v>1</v>
      </c>
      <c r="CM101" s="132" t="s">
        <v>21</v>
      </c>
    </row>
    <row r="102" s="7" customFormat="1" ht="16.5" customHeight="1">
      <c r="A102" s="120" t="s">
        <v>88</v>
      </c>
      <c r="B102" s="121"/>
      <c r="C102" s="122"/>
      <c r="D102" s="123" t="s">
        <v>112</v>
      </c>
      <c r="E102" s="123"/>
      <c r="F102" s="123"/>
      <c r="G102" s="123"/>
      <c r="H102" s="123"/>
      <c r="I102" s="124"/>
      <c r="J102" s="123" t="s">
        <v>113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103 - OZ Jiřího z Podě...'!J30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91</v>
      </c>
      <c r="AR102" s="127"/>
      <c r="AS102" s="128">
        <v>0</v>
      </c>
      <c r="AT102" s="129">
        <f>ROUND(SUM(AV102:AW102),2)</f>
        <v>0</v>
      </c>
      <c r="AU102" s="130">
        <f>'SO 103 - OZ Jiřího z Podě...'!P123</f>
        <v>0</v>
      </c>
      <c r="AV102" s="129">
        <f>'SO 103 - OZ Jiřího z Podě...'!J33</f>
        <v>0</v>
      </c>
      <c r="AW102" s="129">
        <f>'SO 103 - OZ Jiřího z Podě...'!J34</f>
        <v>0</v>
      </c>
      <c r="AX102" s="129">
        <f>'SO 103 - OZ Jiřího z Podě...'!J35</f>
        <v>0</v>
      </c>
      <c r="AY102" s="129">
        <f>'SO 103 - OZ Jiřího z Podě...'!J36</f>
        <v>0</v>
      </c>
      <c r="AZ102" s="129">
        <f>'SO 103 - OZ Jiřího z Podě...'!F33</f>
        <v>0</v>
      </c>
      <c r="BA102" s="129">
        <f>'SO 103 - OZ Jiřího z Podě...'!F34</f>
        <v>0</v>
      </c>
      <c r="BB102" s="129">
        <f>'SO 103 - OZ Jiřího z Podě...'!F35</f>
        <v>0</v>
      </c>
      <c r="BC102" s="129">
        <f>'SO 103 - OZ Jiřího z Podě...'!F36</f>
        <v>0</v>
      </c>
      <c r="BD102" s="131">
        <f>'SO 103 - OZ Jiřího z Podě...'!F37</f>
        <v>0</v>
      </c>
      <c r="BE102" s="7"/>
      <c r="BT102" s="132" t="s">
        <v>92</v>
      </c>
      <c r="BV102" s="132" t="s">
        <v>86</v>
      </c>
      <c r="BW102" s="132" t="s">
        <v>114</v>
      </c>
      <c r="BX102" s="132" t="s">
        <v>5</v>
      </c>
      <c r="CL102" s="132" t="s">
        <v>1</v>
      </c>
      <c r="CM102" s="132" t="s">
        <v>21</v>
      </c>
    </row>
    <row r="103" s="7" customFormat="1" ht="16.5" customHeight="1">
      <c r="A103" s="120" t="s">
        <v>88</v>
      </c>
      <c r="B103" s="121"/>
      <c r="C103" s="122"/>
      <c r="D103" s="123" t="s">
        <v>115</v>
      </c>
      <c r="E103" s="123"/>
      <c r="F103" s="123"/>
      <c r="G103" s="123"/>
      <c r="H103" s="123"/>
      <c r="I103" s="124"/>
      <c r="J103" s="123" t="s">
        <v>116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 301 - Odvodnění komuni...'!J30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91</v>
      </c>
      <c r="AR103" s="127"/>
      <c r="AS103" s="128">
        <v>0</v>
      </c>
      <c r="AT103" s="129">
        <f>ROUND(SUM(AV103:AW103),2)</f>
        <v>0</v>
      </c>
      <c r="AU103" s="130">
        <f>'SO 301 - Odvodnění komuni...'!P123</f>
        <v>0</v>
      </c>
      <c r="AV103" s="129">
        <f>'SO 301 - Odvodnění komuni...'!J33</f>
        <v>0</v>
      </c>
      <c r="AW103" s="129">
        <f>'SO 301 - Odvodnění komuni...'!J34</f>
        <v>0</v>
      </c>
      <c r="AX103" s="129">
        <f>'SO 301 - Odvodnění komuni...'!J35</f>
        <v>0</v>
      </c>
      <c r="AY103" s="129">
        <f>'SO 301 - Odvodnění komuni...'!J36</f>
        <v>0</v>
      </c>
      <c r="AZ103" s="129">
        <f>'SO 301 - Odvodnění komuni...'!F33</f>
        <v>0</v>
      </c>
      <c r="BA103" s="129">
        <f>'SO 301 - Odvodnění komuni...'!F34</f>
        <v>0</v>
      </c>
      <c r="BB103" s="129">
        <f>'SO 301 - Odvodnění komuni...'!F35</f>
        <v>0</v>
      </c>
      <c r="BC103" s="129">
        <f>'SO 301 - Odvodnění komuni...'!F36</f>
        <v>0</v>
      </c>
      <c r="BD103" s="131">
        <f>'SO 301 - Odvodnění komuni...'!F37</f>
        <v>0</v>
      </c>
      <c r="BE103" s="7"/>
      <c r="BT103" s="132" t="s">
        <v>92</v>
      </c>
      <c r="BV103" s="132" t="s">
        <v>86</v>
      </c>
      <c r="BW103" s="132" t="s">
        <v>117</v>
      </c>
      <c r="BX103" s="132" t="s">
        <v>5</v>
      </c>
      <c r="CL103" s="132" t="s">
        <v>1</v>
      </c>
      <c r="CM103" s="132" t="s">
        <v>21</v>
      </c>
    </row>
    <row r="104" s="7" customFormat="1" ht="16.5" customHeight="1">
      <c r="A104" s="120" t="s">
        <v>88</v>
      </c>
      <c r="B104" s="121"/>
      <c r="C104" s="122"/>
      <c r="D104" s="123" t="s">
        <v>118</v>
      </c>
      <c r="E104" s="123"/>
      <c r="F104" s="123"/>
      <c r="G104" s="123"/>
      <c r="H104" s="123"/>
      <c r="I104" s="124"/>
      <c r="J104" s="123" t="s">
        <v>119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 401 - Veřejné osvětlení'!J30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91</v>
      </c>
      <c r="AR104" s="127"/>
      <c r="AS104" s="128">
        <v>0</v>
      </c>
      <c r="AT104" s="129">
        <f>ROUND(SUM(AV104:AW104),2)</f>
        <v>0</v>
      </c>
      <c r="AU104" s="130">
        <f>'SO 401 - Veřejné osvětlení'!P126</f>
        <v>0</v>
      </c>
      <c r="AV104" s="129">
        <f>'SO 401 - Veřejné osvětlení'!J33</f>
        <v>0</v>
      </c>
      <c r="AW104" s="129">
        <f>'SO 401 - Veřejné osvětlení'!J34</f>
        <v>0</v>
      </c>
      <c r="AX104" s="129">
        <f>'SO 401 - Veřejné osvětlení'!J35</f>
        <v>0</v>
      </c>
      <c r="AY104" s="129">
        <f>'SO 401 - Veřejné osvětlení'!J36</f>
        <v>0</v>
      </c>
      <c r="AZ104" s="129">
        <f>'SO 401 - Veřejné osvětlení'!F33</f>
        <v>0</v>
      </c>
      <c r="BA104" s="129">
        <f>'SO 401 - Veřejné osvětlení'!F34</f>
        <v>0</v>
      </c>
      <c r="BB104" s="129">
        <f>'SO 401 - Veřejné osvětlení'!F35</f>
        <v>0</v>
      </c>
      <c r="BC104" s="129">
        <f>'SO 401 - Veřejné osvětlení'!F36</f>
        <v>0</v>
      </c>
      <c r="BD104" s="131">
        <f>'SO 401 - Veřejné osvětlení'!F37</f>
        <v>0</v>
      </c>
      <c r="BE104" s="7"/>
      <c r="BT104" s="132" t="s">
        <v>92</v>
      </c>
      <c r="BV104" s="132" t="s">
        <v>86</v>
      </c>
      <c r="BW104" s="132" t="s">
        <v>120</v>
      </c>
      <c r="BX104" s="132" t="s">
        <v>5</v>
      </c>
      <c r="CL104" s="132" t="s">
        <v>1</v>
      </c>
      <c r="CM104" s="132" t="s">
        <v>21</v>
      </c>
    </row>
    <row r="105" s="7" customFormat="1" ht="16.5" customHeight="1">
      <c r="A105" s="120" t="s">
        <v>88</v>
      </c>
      <c r="B105" s="121"/>
      <c r="C105" s="122"/>
      <c r="D105" s="123" t="s">
        <v>121</v>
      </c>
      <c r="E105" s="123"/>
      <c r="F105" s="123"/>
      <c r="G105" s="123"/>
      <c r="H105" s="123"/>
      <c r="I105" s="124"/>
      <c r="J105" s="123" t="s">
        <v>122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'SO 402 - Chráničky pro me...'!J30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91</v>
      </c>
      <c r="AR105" s="127"/>
      <c r="AS105" s="128">
        <v>0</v>
      </c>
      <c r="AT105" s="129">
        <f>ROUND(SUM(AV105:AW105),2)</f>
        <v>0</v>
      </c>
      <c r="AU105" s="130">
        <f>'SO 402 - Chráničky pro me...'!P124</f>
        <v>0</v>
      </c>
      <c r="AV105" s="129">
        <f>'SO 402 - Chráničky pro me...'!J33</f>
        <v>0</v>
      </c>
      <c r="AW105" s="129">
        <f>'SO 402 - Chráničky pro me...'!J34</f>
        <v>0</v>
      </c>
      <c r="AX105" s="129">
        <f>'SO 402 - Chráničky pro me...'!J35</f>
        <v>0</v>
      </c>
      <c r="AY105" s="129">
        <f>'SO 402 - Chráničky pro me...'!J36</f>
        <v>0</v>
      </c>
      <c r="AZ105" s="129">
        <f>'SO 402 - Chráničky pro me...'!F33</f>
        <v>0</v>
      </c>
      <c r="BA105" s="129">
        <f>'SO 402 - Chráničky pro me...'!F34</f>
        <v>0</v>
      </c>
      <c r="BB105" s="129">
        <f>'SO 402 - Chráničky pro me...'!F35</f>
        <v>0</v>
      </c>
      <c r="BC105" s="129">
        <f>'SO 402 - Chráničky pro me...'!F36</f>
        <v>0</v>
      </c>
      <c r="BD105" s="131">
        <f>'SO 402 - Chráničky pro me...'!F37</f>
        <v>0</v>
      </c>
      <c r="BE105" s="7"/>
      <c r="BT105" s="132" t="s">
        <v>92</v>
      </c>
      <c r="BV105" s="132" t="s">
        <v>86</v>
      </c>
      <c r="BW105" s="132" t="s">
        <v>123</v>
      </c>
      <c r="BX105" s="132" t="s">
        <v>5</v>
      </c>
      <c r="CL105" s="132" t="s">
        <v>1</v>
      </c>
      <c r="CM105" s="132" t="s">
        <v>21</v>
      </c>
    </row>
    <row r="106" s="7" customFormat="1" ht="16.5" customHeight="1">
      <c r="A106" s="120" t="s">
        <v>88</v>
      </c>
      <c r="B106" s="121"/>
      <c r="C106" s="122"/>
      <c r="D106" s="123" t="s">
        <v>124</v>
      </c>
      <c r="E106" s="123"/>
      <c r="F106" s="123"/>
      <c r="G106" s="123"/>
      <c r="H106" s="123"/>
      <c r="I106" s="124"/>
      <c r="J106" s="123" t="s">
        <v>125</v>
      </c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5">
        <f>'SO 801 - Kácení, výsadba ...'!J30</f>
        <v>0</v>
      </c>
      <c r="AH106" s="124"/>
      <c r="AI106" s="124"/>
      <c r="AJ106" s="124"/>
      <c r="AK106" s="124"/>
      <c r="AL106" s="124"/>
      <c r="AM106" s="124"/>
      <c r="AN106" s="125">
        <f>SUM(AG106,AT106)</f>
        <v>0</v>
      </c>
      <c r="AO106" s="124"/>
      <c r="AP106" s="124"/>
      <c r="AQ106" s="126" t="s">
        <v>91</v>
      </c>
      <c r="AR106" s="127"/>
      <c r="AS106" s="128">
        <v>0</v>
      </c>
      <c r="AT106" s="129">
        <f>ROUND(SUM(AV106:AW106),2)</f>
        <v>0</v>
      </c>
      <c r="AU106" s="130">
        <f>'SO 801 - Kácení, výsadba ...'!P119</f>
        <v>0</v>
      </c>
      <c r="AV106" s="129">
        <f>'SO 801 - Kácení, výsadba ...'!J33</f>
        <v>0</v>
      </c>
      <c r="AW106" s="129">
        <f>'SO 801 - Kácení, výsadba ...'!J34</f>
        <v>0</v>
      </c>
      <c r="AX106" s="129">
        <f>'SO 801 - Kácení, výsadba ...'!J35</f>
        <v>0</v>
      </c>
      <c r="AY106" s="129">
        <f>'SO 801 - Kácení, výsadba ...'!J36</f>
        <v>0</v>
      </c>
      <c r="AZ106" s="129">
        <f>'SO 801 - Kácení, výsadba ...'!F33</f>
        <v>0</v>
      </c>
      <c r="BA106" s="129">
        <f>'SO 801 - Kácení, výsadba ...'!F34</f>
        <v>0</v>
      </c>
      <c r="BB106" s="129">
        <f>'SO 801 - Kácení, výsadba ...'!F35</f>
        <v>0</v>
      </c>
      <c r="BC106" s="129">
        <f>'SO 801 - Kácení, výsadba ...'!F36</f>
        <v>0</v>
      </c>
      <c r="BD106" s="131">
        <f>'SO 801 - Kácení, výsadba ...'!F37</f>
        <v>0</v>
      </c>
      <c r="BE106" s="7"/>
      <c r="BT106" s="132" t="s">
        <v>92</v>
      </c>
      <c r="BV106" s="132" t="s">
        <v>86</v>
      </c>
      <c r="BW106" s="132" t="s">
        <v>126</v>
      </c>
      <c r="BX106" s="132" t="s">
        <v>5</v>
      </c>
      <c r="CL106" s="132" t="s">
        <v>1</v>
      </c>
      <c r="CM106" s="132" t="s">
        <v>21</v>
      </c>
    </row>
    <row r="107" s="7" customFormat="1" ht="16.5" customHeight="1">
      <c r="A107" s="120" t="s">
        <v>88</v>
      </c>
      <c r="B107" s="121"/>
      <c r="C107" s="122"/>
      <c r="D107" s="123" t="s">
        <v>127</v>
      </c>
      <c r="E107" s="123"/>
      <c r="F107" s="123"/>
      <c r="G107" s="123"/>
      <c r="H107" s="123"/>
      <c r="I107" s="124"/>
      <c r="J107" s="123" t="s">
        <v>128</v>
      </c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3"/>
      <c r="AG107" s="125">
        <f>'VON - Vedlejší a ostatní ...'!J30</f>
        <v>0</v>
      </c>
      <c r="AH107" s="124"/>
      <c r="AI107" s="124"/>
      <c r="AJ107" s="124"/>
      <c r="AK107" s="124"/>
      <c r="AL107" s="124"/>
      <c r="AM107" s="124"/>
      <c r="AN107" s="125">
        <f>SUM(AG107,AT107)</f>
        <v>0</v>
      </c>
      <c r="AO107" s="124"/>
      <c r="AP107" s="124"/>
      <c r="AQ107" s="126" t="s">
        <v>91</v>
      </c>
      <c r="AR107" s="127"/>
      <c r="AS107" s="133">
        <v>0</v>
      </c>
      <c r="AT107" s="134">
        <f>ROUND(SUM(AV107:AW107),2)</f>
        <v>0</v>
      </c>
      <c r="AU107" s="135">
        <f>'VON - Vedlejší a ostatní ...'!P126</f>
        <v>0</v>
      </c>
      <c r="AV107" s="134">
        <f>'VON - Vedlejší a ostatní ...'!J33</f>
        <v>0</v>
      </c>
      <c r="AW107" s="134">
        <f>'VON - Vedlejší a ostatní ...'!J34</f>
        <v>0</v>
      </c>
      <c r="AX107" s="134">
        <f>'VON - Vedlejší a ostatní ...'!J35</f>
        <v>0</v>
      </c>
      <c r="AY107" s="134">
        <f>'VON - Vedlejší a ostatní ...'!J36</f>
        <v>0</v>
      </c>
      <c r="AZ107" s="134">
        <f>'VON - Vedlejší a ostatní ...'!F33</f>
        <v>0</v>
      </c>
      <c r="BA107" s="134">
        <f>'VON - Vedlejší a ostatní ...'!F34</f>
        <v>0</v>
      </c>
      <c r="BB107" s="134">
        <f>'VON - Vedlejší a ostatní ...'!F35</f>
        <v>0</v>
      </c>
      <c r="BC107" s="134">
        <f>'VON - Vedlejší a ostatní ...'!F36</f>
        <v>0</v>
      </c>
      <c r="BD107" s="136">
        <f>'VON - Vedlejší a ostatní ...'!F37</f>
        <v>0</v>
      </c>
      <c r="BE107" s="7"/>
      <c r="BT107" s="132" t="s">
        <v>92</v>
      </c>
      <c r="BV107" s="132" t="s">
        <v>86</v>
      </c>
      <c r="BW107" s="132" t="s">
        <v>129</v>
      </c>
      <c r="BX107" s="132" t="s">
        <v>5</v>
      </c>
      <c r="CL107" s="132" t="s">
        <v>1</v>
      </c>
      <c r="CM107" s="132" t="s">
        <v>21</v>
      </c>
    </row>
    <row r="108" s="2" customFormat="1" ht="30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45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</row>
  </sheetData>
  <sheetProtection sheet="1" formatColumns="0" formatRows="0" objects="1" scenarios="1" spinCount="100000" saltValue="75epa4tyZkknU3SvRiVdouyr58wTQksFYfmgSytxOd3AM1MHzpCw1Jwxwqu3HZ6WEHb/Eznwalr/xaR0FfyAWg==" hashValue="LwdgM3ustxyiYr08VH4VTnUN6TzArCVvRXj/Xn86Mg3GHbUq1ikVqRXZsMlky5ulN4b4qn+QfNKREy3gnEeh/A==" algorithmName="SHA-512" password="CC35"/>
  <mergeCells count="9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5" location="'SO 302 - Dešťová kanalizace'!C2" display="/"/>
    <hyperlink ref="A96" location="'SO 303 - Vodovodní řad'!C2" display="/"/>
    <hyperlink ref="A97" location="'SO 304 - Přípojky vodovodu'!C2" display="/"/>
    <hyperlink ref="A98" location="'SO 305 - Jednotná kanalizace'!C2" display="/"/>
    <hyperlink ref="A99" location="'SO 306 - Přípojky kanalizace'!C2" display="/"/>
    <hyperlink ref="A100" location="'SO 101 - OZ Svobodova'!C2" display="/"/>
    <hyperlink ref="A101" location="'SO 102 - OZ Na Výhoně'!C2" display="/"/>
    <hyperlink ref="A102" location="'SO 103 - OZ Jiřího z Podě...'!C2" display="/"/>
    <hyperlink ref="A103" location="'SO 301 - Odvodnění komuni...'!C2" display="/"/>
    <hyperlink ref="A104" location="'SO 401 - Veřejné osvětlení'!C2" display="/"/>
    <hyperlink ref="A105" location="'SO 402 - Chráničky pro me...'!C2" display="/"/>
    <hyperlink ref="A106" location="'SO 801 - Kácení, výsadba ...'!C2" display="/"/>
    <hyperlink ref="A10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1607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ROUND((SUM(BE123:BE208)),  2)</f>
        <v>0</v>
      </c>
      <c r="G33" s="39"/>
      <c r="H33" s="39"/>
      <c r="I33" s="156">
        <v>0.20999999999999999</v>
      </c>
      <c r="J33" s="155">
        <f>ROUND(((SUM(BE123:BE208))*I33),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ROUND((SUM(BF123:BF208)),  2)</f>
        <v>0</v>
      </c>
      <c r="G34" s="39"/>
      <c r="H34" s="39"/>
      <c r="I34" s="156">
        <v>0.14999999999999999</v>
      </c>
      <c r="J34" s="155">
        <f>ROUND(((SUM(BF123:BF208))*I34),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ROUND((SUM(BG123:BG208)),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ROUND((SUM(BH123:BH208)),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ROUND((SUM(BI123:BI208)),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301 - Odvodnění komuni...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142</v>
      </c>
      <c r="E99" s="189"/>
      <c r="F99" s="189"/>
      <c r="G99" s="189"/>
      <c r="H99" s="189"/>
      <c r="I99" s="189"/>
      <c r="J99" s="190">
        <f>J165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144</v>
      </c>
      <c r="E100" s="189"/>
      <c r="F100" s="189"/>
      <c r="G100" s="189"/>
      <c r="H100" s="189"/>
      <c r="I100" s="189"/>
      <c r="J100" s="190">
        <f>J172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147</v>
      </c>
      <c r="E101" s="189"/>
      <c r="F101" s="189"/>
      <c r="G101" s="189"/>
      <c r="H101" s="189"/>
      <c r="I101" s="189"/>
      <c r="J101" s="190">
        <f>J200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150</v>
      </c>
      <c r="E102" s="183"/>
      <c r="F102" s="183"/>
      <c r="G102" s="183"/>
      <c r="H102" s="183"/>
      <c r="I102" s="183"/>
      <c r="J102" s="184">
        <f>J203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151</v>
      </c>
      <c r="E103" s="189"/>
      <c r="F103" s="189"/>
      <c r="G103" s="189"/>
      <c r="H103" s="189"/>
      <c r="I103" s="189"/>
      <c r="J103" s="190">
        <f>J204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3" t="s">
        <v>152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75" t="str">
        <f>E7</f>
        <v>Rekonstrukce místních komunikací v sídlišti K Hradišťku v Dačicích - I. Etapa (zadání)</v>
      </c>
      <c r="F113" s="32"/>
      <c r="G113" s="32"/>
      <c r="H113" s="32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131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301 - Odvodnění komuni...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2" t="s">
        <v>22</v>
      </c>
      <c r="D117" s="41"/>
      <c r="E117" s="41"/>
      <c r="F117" s="27" t="str">
        <f>F12</f>
        <v xml:space="preserve"> </v>
      </c>
      <c r="G117" s="41"/>
      <c r="H117" s="41"/>
      <c r="I117" s="32" t="s">
        <v>24</v>
      </c>
      <c r="J117" s="80" t="str">
        <f>IF(J12="","",J12)</f>
        <v>21. 10. 2021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2" t="s">
        <v>30</v>
      </c>
      <c r="D119" s="41"/>
      <c r="E119" s="41"/>
      <c r="F119" s="27" t="str">
        <f>E15</f>
        <v>Město Dačice, Krajířova 27, 380 13 Dačice</v>
      </c>
      <c r="G119" s="41"/>
      <c r="H119" s="41"/>
      <c r="I119" s="32" t="s">
        <v>37</v>
      </c>
      <c r="J119" s="37" t="str">
        <f>E21</f>
        <v>Ing. arch. Martin Jirovský Ph.D., MBA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2" t="s">
        <v>35</v>
      </c>
      <c r="D120" s="41"/>
      <c r="E120" s="41"/>
      <c r="F120" s="27" t="str">
        <f>IF(E18="","",E18)</f>
        <v>Vyplň údaj</v>
      </c>
      <c r="G120" s="41"/>
      <c r="H120" s="41"/>
      <c r="I120" s="32" t="s">
        <v>41</v>
      </c>
      <c r="J120" s="37" t="str">
        <f>E24</f>
        <v>Centrum služeb Staré město; Petra Stejskalová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153</v>
      </c>
      <c r="D122" s="195" t="s">
        <v>69</v>
      </c>
      <c r="E122" s="195" t="s">
        <v>65</v>
      </c>
      <c r="F122" s="195" t="s">
        <v>66</v>
      </c>
      <c r="G122" s="195" t="s">
        <v>154</v>
      </c>
      <c r="H122" s="195" t="s">
        <v>155</v>
      </c>
      <c r="I122" s="195" t="s">
        <v>156</v>
      </c>
      <c r="J122" s="195" t="s">
        <v>136</v>
      </c>
      <c r="K122" s="196" t="s">
        <v>157</v>
      </c>
      <c r="L122" s="197"/>
      <c r="M122" s="101" t="s">
        <v>1</v>
      </c>
      <c r="N122" s="102" t="s">
        <v>48</v>
      </c>
      <c r="O122" s="102" t="s">
        <v>158</v>
      </c>
      <c r="P122" s="102" t="s">
        <v>159</v>
      </c>
      <c r="Q122" s="102" t="s">
        <v>160</v>
      </c>
      <c r="R122" s="102" t="s">
        <v>161</v>
      </c>
      <c r="S122" s="102" t="s">
        <v>162</v>
      </c>
      <c r="T122" s="103" t="s">
        <v>163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164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P124+P203</f>
        <v>0</v>
      </c>
      <c r="Q123" s="105"/>
      <c r="R123" s="200">
        <f>R124+R203</f>
        <v>0</v>
      </c>
      <c r="S123" s="105"/>
      <c r="T123" s="201">
        <f>T124+T203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7" t="s">
        <v>83</v>
      </c>
      <c r="AU123" s="17" t="s">
        <v>138</v>
      </c>
      <c r="BK123" s="202">
        <f>BK124+BK203</f>
        <v>0</v>
      </c>
    </row>
    <row r="124" s="12" customFormat="1" ht="25.92" customHeight="1">
      <c r="A124" s="12"/>
      <c r="B124" s="203"/>
      <c r="C124" s="204"/>
      <c r="D124" s="205" t="s">
        <v>83</v>
      </c>
      <c r="E124" s="206" t="s">
        <v>165</v>
      </c>
      <c r="F124" s="206" t="s">
        <v>166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P125+P165+P172+P200</f>
        <v>0</v>
      </c>
      <c r="Q124" s="211"/>
      <c r="R124" s="212">
        <f>R125+R165+R172+R200</f>
        <v>0</v>
      </c>
      <c r="S124" s="211"/>
      <c r="T124" s="213">
        <f>T125+T165+T172+T200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92</v>
      </c>
      <c r="AT124" s="215" t="s">
        <v>83</v>
      </c>
      <c r="AU124" s="215" t="s">
        <v>84</v>
      </c>
      <c r="AY124" s="214" t="s">
        <v>167</v>
      </c>
      <c r="BK124" s="216">
        <f>BK125+BK165+BK172+BK200</f>
        <v>0</v>
      </c>
    </row>
    <row r="125" s="12" customFormat="1" ht="22.8" customHeight="1">
      <c r="A125" s="12"/>
      <c r="B125" s="203"/>
      <c r="C125" s="204"/>
      <c r="D125" s="205" t="s">
        <v>83</v>
      </c>
      <c r="E125" s="217" t="s">
        <v>92</v>
      </c>
      <c r="F125" s="217" t="s">
        <v>168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SUM(P126:P164)</f>
        <v>0</v>
      </c>
      <c r="Q125" s="211"/>
      <c r="R125" s="212">
        <f>SUM(R126:R164)</f>
        <v>0</v>
      </c>
      <c r="S125" s="211"/>
      <c r="T125" s="213">
        <f>SUM(T126:T164)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92</v>
      </c>
      <c r="AT125" s="215" t="s">
        <v>83</v>
      </c>
      <c r="AU125" s="215" t="s">
        <v>92</v>
      </c>
      <c r="AY125" s="214" t="s">
        <v>167</v>
      </c>
      <c r="BK125" s="216">
        <f>SUM(BK126:BK164)</f>
        <v>0</v>
      </c>
    </row>
    <row r="126" s="2" customFormat="1" ht="33" customHeight="1">
      <c r="A126" s="39"/>
      <c r="B126" s="40"/>
      <c r="C126" s="219" t="s">
        <v>92</v>
      </c>
      <c r="D126" s="219" t="s">
        <v>169</v>
      </c>
      <c r="E126" s="220" t="s">
        <v>1608</v>
      </c>
      <c r="F126" s="221" t="s">
        <v>1609</v>
      </c>
      <c r="G126" s="222" t="s">
        <v>206</v>
      </c>
      <c r="H126" s="223">
        <v>25.460999999999999</v>
      </c>
      <c r="I126" s="224"/>
      <c r="J126" s="225">
        <f>ROUND(I126*H126,2)</f>
        <v>0</v>
      </c>
      <c r="K126" s="221" t="s">
        <v>173</v>
      </c>
      <c r="L126" s="45"/>
      <c r="M126" s="226" t="s">
        <v>1</v>
      </c>
      <c r="N126" s="227" t="s">
        <v>51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174</v>
      </c>
      <c r="AT126" s="230" t="s">
        <v>169</v>
      </c>
      <c r="AU126" s="230" t="s">
        <v>21</v>
      </c>
      <c r="AY126" s="17" t="s">
        <v>167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174</v>
      </c>
      <c r="BK126" s="231">
        <f>ROUND(I126*H126,2)</f>
        <v>0</v>
      </c>
      <c r="BL126" s="17" t="s">
        <v>174</v>
      </c>
      <c r="BM126" s="230" t="s">
        <v>21</v>
      </c>
    </row>
    <row r="127" s="13" customFormat="1">
      <c r="A127" s="13"/>
      <c r="B127" s="232"/>
      <c r="C127" s="233"/>
      <c r="D127" s="234" t="s">
        <v>175</v>
      </c>
      <c r="E127" s="235" t="s">
        <v>1</v>
      </c>
      <c r="F127" s="236" t="s">
        <v>1610</v>
      </c>
      <c r="G127" s="233"/>
      <c r="H127" s="237">
        <v>14.486000000000001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175</v>
      </c>
      <c r="AU127" s="243" t="s">
        <v>21</v>
      </c>
      <c r="AV127" s="13" t="s">
        <v>21</v>
      </c>
      <c r="AW127" s="13" t="s">
        <v>40</v>
      </c>
      <c r="AX127" s="13" t="s">
        <v>84</v>
      </c>
      <c r="AY127" s="243" t="s">
        <v>167</v>
      </c>
    </row>
    <row r="128" s="13" customFormat="1">
      <c r="A128" s="13"/>
      <c r="B128" s="232"/>
      <c r="C128" s="233"/>
      <c r="D128" s="234" t="s">
        <v>175</v>
      </c>
      <c r="E128" s="235" t="s">
        <v>1</v>
      </c>
      <c r="F128" s="236" t="s">
        <v>1611</v>
      </c>
      <c r="G128" s="233"/>
      <c r="H128" s="237">
        <v>10.975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175</v>
      </c>
      <c r="AU128" s="243" t="s">
        <v>21</v>
      </c>
      <c r="AV128" s="13" t="s">
        <v>21</v>
      </c>
      <c r="AW128" s="13" t="s">
        <v>40</v>
      </c>
      <c r="AX128" s="13" t="s">
        <v>84</v>
      </c>
      <c r="AY128" s="243" t="s">
        <v>167</v>
      </c>
    </row>
    <row r="129" s="14" customFormat="1">
      <c r="A129" s="14"/>
      <c r="B129" s="244"/>
      <c r="C129" s="245"/>
      <c r="D129" s="234" t="s">
        <v>175</v>
      </c>
      <c r="E129" s="246" t="s">
        <v>1</v>
      </c>
      <c r="F129" s="247" t="s">
        <v>177</v>
      </c>
      <c r="G129" s="245"/>
      <c r="H129" s="248">
        <v>25.460999999999999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175</v>
      </c>
      <c r="AU129" s="254" t="s">
        <v>21</v>
      </c>
      <c r="AV129" s="14" t="s">
        <v>174</v>
      </c>
      <c r="AW129" s="14" t="s">
        <v>40</v>
      </c>
      <c r="AX129" s="14" t="s">
        <v>92</v>
      </c>
      <c r="AY129" s="254" t="s">
        <v>167</v>
      </c>
    </row>
    <row r="130" s="2" customFormat="1" ht="33" customHeight="1">
      <c r="A130" s="39"/>
      <c r="B130" s="40"/>
      <c r="C130" s="219" t="s">
        <v>21</v>
      </c>
      <c r="D130" s="219" t="s">
        <v>169</v>
      </c>
      <c r="E130" s="220" t="s">
        <v>1612</v>
      </c>
      <c r="F130" s="221" t="s">
        <v>1613</v>
      </c>
      <c r="G130" s="222" t="s">
        <v>206</v>
      </c>
      <c r="H130" s="223">
        <v>20.035</v>
      </c>
      <c r="I130" s="224"/>
      <c r="J130" s="225">
        <f>ROUND(I130*H130,2)</f>
        <v>0</v>
      </c>
      <c r="K130" s="221" t="s">
        <v>173</v>
      </c>
      <c r="L130" s="45"/>
      <c r="M130" s="226" t="s">
        <v>1</v>
      </c>
      <c r="N130" s="227" t="s">
        <v>51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174</v>
      </c>
      <c r="AT130" s="230" t="s">
        <v>169</v>
      </c>
      <c r="AU130" s="230" t="s">
        <v>21</v>
      </c>
      <c r="AY130" s="17" t="s">
        <v>167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174</v>
      </c>
      <c r="BK130" s="231">
        <f>ROUND(I130*H130,2)</f>
        <v>0</v>
      </c>
      <c r="BL130" s="17" t="s">
        <v>174</v>
      </c>
      <c r="BM130" s="230" t="s">
        <v>174</v>
      </c>
    </row>
    <row r="131" s="13" customFormat="1">
      <c r="A131" s="13"/>
      <c r="B131" s="232"/>
      <c r="C131" s="233"/>
      <c r="D131" s="234" t="s">
        <v>175</v>
      </c>
      <c r="E131" s="235" t="s">
        <v>1</v>
      </c>
      <c r="F131" s="236" t="s">
        <v>1614</v>
      </c>
      <c r="G131" s="233"/>
      <c r="H131" s="237">
        <v>20.035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175</v>
      </c>
      <c r="AU131" s="243" t="s">
        <v>21</v>
      </c>
      <c r="AV131" s="13" t="s">
        <v>21</v>
      </c>
      <c r="AW131" s="13" t="s">
        <v>40</v>
      </c>
      <c r="AX131" s="13" t="s">
        <v>84</v>
      </c>
      <c r="AY131" s="243" t="s">
        <v>167</v>
      </c>
    </row>
    <row r="132" s="14" customFormat="1">
      <c r="A132" s="14"/>
      <c r="B132" s="244"/>
      <c r="C132" s="245"/>
      <c r="D132" s="234" t="s">
        <v>175</v>
      </c>
      <c r="E132" s="246" t="s">
        <v>1</v>
      </c>
      <c r="F132" s="247" t="s">
        <v>177</v>
      </c>
      <c r="G132" s="245"/>
      <c r="H132" s="248">
        <v>20.035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175</v>
      </c>
      <c r="AU132" s="254" t="s">
        <v>21</v>
      </c>
      <c r="AV132" s="14" t="s">
        <v>174</v>
      </c>
      <c r="AW132" s="14" t="s">
        <v>40</v>
      </c>
      <c r="AX132" s="14" t="s">
        <v>92</v>
      </c>
      <c r="AY132" s="254" t="s">
        <v>167</v>
      </c>
    </row>
    <row r="133" s="2" customFormat="1" ht="33" customHeight="1">
      <c r="A133" s="39"/>
      <c r="B133" s="40"/>
      <c r="C133" s="219" t="s">
        <v>180</v>
      </c>
      <c r="D133" s="219" t="s">
        <v>169</v>
      </c>
      <c r="E133" s="220" t="s">
        <v>1615</v>
      </c>
      <c r="F133" s="221" t="s">
        <v>1616</v>
      </c>
      <c r="G133" s="222" t="s">
        <v>206</v>
      </c>
      <c r="H133" s="223">
        <v>53.860999999999997</v>
      </c>
      <c r="I133" s="224"/>
      <c r="J133" s="225">
        <f>ROUND(I133*H133,2)</f>
        <v>0</v>
      </c>
      <c r="K133" s="221" t="s">
        <v>173</v>
      </c>
      <c r="L133" s="45"/>
      <c r="M133" s="226" t="s">
        <v>1</v>
      </c>
      <c r="N133" s="227" t="s">
        <v>51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174</v>
      </c>
      <c r="AT133" s="230" t="s">
        <v>169</v>
      </c>
      <c r="AU133" s="230" t="s">
        <v>21</v>
      </c>
      <c r="AY133" s="17" t="s">
        <v>167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174</v>
      </c>
      <c r="BK133" s="231">
        <f>ROUND(I133*H133,2)</f>
        <v>0</v>
      </c>
      <c r="BL133" s="17" t="s">
        <v>174</v>
      </c>
      <c r="BM133" s="230" t="s">
        <v>184</v>
      </c>
    </row>
    <row r="134" s="13" customFormat="1">
      <c r="A134" s="13"/>
      <c r="B134" s="232"/>
      <c r="C134" s="233"/>
      <c r="D134" s="234" t="s">
        <v>175</v>
      </c>
      <c r="E134" s="235" t="s">
        <v>1</v>
      </c>
      <c r="F134" s="236" t="s">
        <v>1617</v>
      </c>
      <c r="G134" s="233"/>
      <c r="H134" s="237">
        <v>53.860999999999997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175</v>
      </c>
      <c r="AU134" s="243" t="s">
        <v>21</v>
      </c>
      <c r="AV134" s="13" t="s">
        <v>21</v>
      </c>
      <c r="AW134" s="13" t="s">
        <v>40</v>
      </c>
      <c r="AX134" s="13" t="s">
        <v>84</v>
      </c>
      <c r="AY134" s="243" t="s">
        <v>167</v>
      </c>
    </row>
    <row r="135" s="14" customFormat="1">
      <c r="A135" s="14"/>
      <c r="B135" s="244"/>
      <c r="C135" s="245"/>
      <c r="D135" s="234" t="s">
        <v>175</v>
      </c>
      <c r="E135" s="246" t="s">
        <v>1</v>
      </c>
      <c r="F135" s="247" t="s">
        <v>177</v>
      </c>
      <c r="G135" s="245"/>
      <c r="H135" s="248">
        <v>53.860999999999997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175</v>
      </c>
      <c r="AU135" s="254" t="s">
        <v>21</v>
      </c>
      <c r="AV135" s="14" t="s">
        <v>174</v>
      </c>
      <c r="AW135" s="14" t="s">
        <v>40</v>
      </c>
      <c r="AX135" s="14" t="s">
        <v>92</v>
      </c>
      <c r="AY135" s="254" t="s">
        <v>167</v>
      </c>
    </row>
    <row r="136" s="2" customFormat="1" ht="33" customHeight="1">
      <c r="A136" s="39"/>
      <c r="B136" s="40"/>
      <c r="C136" s="219" t="s">
        <v>174</v>
      </c>
      <c r="D136" s="219" t="s">
        <v>169</v>
      </c>
      <c r="E136" s="220" t="s">
        <v>1618</v>
      </c>
      <c r="F136" s="221" t="s">
        <v>1619</v>
      </c>
      <c r="G136" s="222" t="s">
        <v>206</v>
      </c>
      <c r="H136" s="223">
        <v>49</v>
      </c>
      <c r="I136" s="224"/>
      <c r="J136" s="225">
        <f>ROUND(I136*H136,2)</f>
        <v>0</v>
      </c>
      <c r="K136" s="221" t="s">
        <v>173</v>
      </c>
      <c r="L136" s="45"/>
      <c r="M136" s="226" t="s">
        <v>1</v>
      </c>
      <c r="N136" s="227" t="s">
        <v>51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174</v>
      </c>
      <c r="AT136" s="230" t="s">
        <v>169</v>
      </c>
      <c r="AU136" s="230" t="s">
        <v>21</v>
      </c>
      <c r="AY136" s="17" t="s">
        <v>167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174</v>
      </c>
      <c r="BK136" s="231">
        <f>ROUND(I136*H136,2)</f>
        <v>0</v>
      </c>
      <c r="BL136" s="17" t="s">
        <v>174</v>
      </c>
      <c r="BM136" s="230" t="s">
        <v>190</v>
      </c>
    </row>
    <row r="137" s="13" customFormat="1">
      <c r="A137" s="13"/>
      <c r="B137" s="232"/>
      <c r="C137" s="233"/>
      <c r="D137" s="234" t="s">
        <v>175</v>
      </c>
      <c r="E137" s="235" t="s">
        <v>1</v>
      </c>
      <c r="F137" s="236" t="s">
        <v>1620</v>
      </c>
      <c r="G137" s="233"/>
      <c r="H137" s="237">
        <v>49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175</v>
      </c>
      <c r="AU137" s="243" t="s">
        <v>21</v>
      </c>
      <c r="AV137" s="13" t="s">
        <v>21</v>
      </c>
      <c r="AW137" s="13" t="s">
        <v>40</v>
      </c>
      <c r="AX137" s="13" t="s">
        <v>84</v>
      </c>
      <c r="AY137" s="243" t="s">
        <v>167</v>
      </c>
    </row>
    <row r="138" s="14" customFormat="1">
      <c r="A138" s="14"/>
      <c r="B138" s="244"/>
      <c r="C138" s="245"/>
      <c r="D138" s="234" t="s">
        <v>175</v>
      </c>
      <c r="E138" s="246" t="s">
        <v>1</v>
      </c>
      <c r="F138" s="247" t="s">
        <v>177</v>
      </c>
      <c r="G138" s="245"/>
      <c r="H138" s="248">
        <v>49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175</v>
      </c>
      <c r="AU138" s="254" t="s">
        <v>21</v>
      </c>
      <c r="AV138" s="14" t="s">
        <v>174</v>
      </c>
      <c r="AW138" s="14" t="s">
        <v>40</v>
      </c>
      <c r="AX138" s="14" t="s">
        <v>92</v>
      </c>
      <c r="AY138" s="254" t="s">
        <v>167</v>
      </c>
    </row>
    <row r="139" s="2" customFormat="1" ht="21.75" customHeight="1">
      <c r="A139" s="39"/>
      <c r="B139" s="40"/>
      <c r="C139" s="219" t="s">
        <v>191</v>
      </c>
      <c r="D139" s="219" t="s">
        <v>169</v>
      </c>
      <c r="E139" s="220" t="s">
        <v>617</v>
      </c>
      <c r="F139" s="221" t="s">
        <v>618</v>
      </c>
      <c r="G139" s="222" t="s">
        <v>172</v>
      </c>
      <c r="H139" s="223">
        <v>214.09800000000001</v>
      </c>
      <c r="I139" s="224"/>
      <c r="J139" s="225">
        <f>ROUND(I139*H139,2)</f>
        <v>0</v>
      </c>
      <c r="K139" s="221" t="s">
        <v>173</v>
      </c>
      <c r="L139" s="45"/>
      <c r="M139" s="226" t="s">
        <v>1</v>
      </c>
      <c r="N139" s="227" t="s">
        <v>51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174</v>
      </c>
      <c r="AT139" s="230" t="s">
        <v>169</v>
      </c>
      <c r="AU139" s="230" t="s">
        <v>21</v>
      </c>
      <c r="AY139" s="17" t="s">
        <v>167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174</v>
      </c>
      <c r="BK139" s="231">
        <f>ROUND(I139*H139,2)</f>
        <v>0</v>
      </c>
      <c r="BL139" s="17" t="s">
        <v>174</v>
      </c>
      <c r="BM139" s="230" t="s">
        <v>195</v>
      </c>
    </row>
    <row r="140" s="13" customFormat="1">
      <c r="A140" s="13"/>
      <c r="B140" s="232"/>
      <c r="C140" s="233"/>
      <c r="D140" s="234" t="s">
        <v>175</v>
      </c>
      <c r="E140" s="235" t="s">
        <v>1</v>
      </c>
      <c r="F140" s="236" t="s">
        <v>1621</v>
      </c>
      <c r="G140" s="233"/>
      <c r="H140" s="237">
        <v>68.170000000000002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175</v>
      </c>
      <c r="AU140" s="243" t="s">
        <v>21</v>
      </c>
      <c r="AV140" s="13" t="s">
        <v>21</v>
      </c>
      <c r="AW140" s="13" t="s">
        <v>40</v>
      </c>
      <c r="AX140" s="13" t="s">
        <v>84</v>
      </c>
      <c r="AY140" s="243" t="s">
        <v>167</v>
      </c>
    </row>
    <row r="141" s="13" customFormat="1">
      <c r="A141" s="13"/>
      <c r="B141" s="232"/>
      <c r="C141" s="233"/>
      <c r="D141" s="234" t="s">
        <v>175</v>
      </c>
      <c r="E141" s="235" t="s">
        <v>1</v>
      </c>
      <c r="F141" s="236" t="s">
        <v>1622</v>
      </c>
      <c r="G141" s="233"/>
      <c r="H141" s="237">
        <v>51.646000000000001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175</v>
      </c>
      <c r="AU141" s="243" t="s">
        <v>21</v>
      </c>
      <c r="AV141" s="13" t="s">
        <v>21</v>
      </c>
      <c r="AW141" s="13" t="s">
        <v>40</v>
      </c>
      <c r="AX141" s="13" t="s">
        <v>84</v>
      </c>
      <c r="AY141" s="243" t="s">
        <v>167</v>
      </c>
    </row>
    <row r="142" s="13" customFormat="1">
      <c r="A142" s="13"/>
      <c r="B142" s="232"/>
      <c r="C142" s="233"/>
      <c r="D142" s="234" t="s">
        <v>175</v>
      </c>
      <c r="E142" s="235" t="s">
        <v>1</v>
      </c>
      <c r="F142" s="236" t="s">
        <v>1623</v>
      </c>
      <c r="G142" s="233"/>
      <c r="H142" s="237">
        <v>94.281999999999996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175</v>
      </c>
      <c r="AU142" s="243" t="s">
        <v>21</v>
      </c>
      <c r="AV142" s="13" t="s">
        <v>21</v>
      </c>
      <c r="AW142" s="13" t="s">
        <v>40</v>
      </c>
      <c r="AX142" s="13" t="s">
        <v>84</v>
      </c>
      <c r="AY142" s="243" t="s">
        <v>167</v>
      </c>
    </row>
    <row r="143" s="14" customFormat="1">
      <c r="A143" s="14"/>
      <c r="B143" s="244"/>
      <c r="C143" s="245"/>
      <c r="D143" s="234" t="s">
        <v>175</v>
      </c>
      <c r="E143" s="246" t="s">
        <v>1</v>
      </c>
      <c r="F143" s="247" t="s">
        <v>177</v>
      </c>
      <c r="G143" s="245"/>
      <c r="H143" s="248">
        <v>214.09800000000001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175</v>
      </c>
      <c r="AU143" s="254" t="s">
        <v>21</v>
      </c>
      <c r="AV143" s="14" t="s">
        <v>174</v>
      </c>
      <c r="AW143" s="14" t="s">
        <v>40</v>
      </c>
      <c r="AX143" s="14" t="s">
        <v>92</v>
      </c>
      <c r="AY143" s="254" t="s">
        <v>167</v>
      </c>
    </row>
    <row r="144" s="2" customFormat="1" ht="24.15" customHeight="1">
      <c r="A144" s="39"/>
      <c r="B144" s="40"/>
      <c r="C144" s="219" t="s">
        <v>184</v>
      </c>
      <c r="D144" s="219" t="s">
        <v>169</v>
      </c>
      <c r="E144" s="220" t="s">
        <v>622</v>
      </c>
      <c r="F144" s="221" t="s">
        <v>623</v>
      </c>
      <c r="G144" s="222" t="s">
        <v>172</v>
      </c>
      <c r="H144" s="223">
        <v>214.09800000000001</v>
      </c>
      <c r="I144" s="224"/>
      <c r="J144" s="225">
        <f>ROUND(I144*H144,2)</f>
        <v>0</v>
      </c>
      <c r="K144" s="221" t="s">
        <v>173</v>
      </c>
      <c r="L144" s="45"/>
      <c r="M144" s="226" t="s">
        <v>1</v>
      </c>
      <c r="N144" s="227" t="s">
        <v>51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174</v>
      </c>
      <c r="AT144" s="230" t="s">
        <v>169</v>
      </c>
      <c r="AU144" s="230" t="s">
        <v>21</v>
      </c>
      <c r="AY144" s="17" t="s">
        <v>167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174</v>
      </c>
      <c r="BK144" s="231">
        <f>ROUND(I144*H144,2)</f>
        <v>0</v>
      </c>
      <c r="BL144" s="17" t="s">
        <v>174</v>
      </c>
      <c r="BM144" s="230" t="s">
        <v>198</v>
      </c>
    </row>
    <row r="145" s="2" customFormat="1" ht="33" customHeight="1">
      <c r="A145" s="39"/>
      <c r="B145" s="40"/>
      <c r="C145" s="219" t="s">
        <v>199</v>
      </c>
      <c r="D145" s="219" t="s">
        <v>169</v>
      </c>
      <c r="E145" s="220" t="s">
        <v>267</v>
      </c>
      <c r="F145" s="221" t="s">
        <v>268</v>
      </c>
      <c r="G145" s="222" t="s">
        <v>206</v>
      </c>
      <c r="H145" s="223">
        <v>31.687000000000001</v>
      </c>
      <c r="I145" s="224"/>
      <c r="J145" s="225">
        <f>ROUND(I145*H145,2)</f>
        <v>0</v>
      </c>
      <c r="K145" s="221" t="s">
        <v>173</v>
      </c>
      <c r="L145" s="45"/>
      <c r="M145" s="226" t="s">
        <v>1</v>
      </c>
      <c r="N145" s="227" t="s">
        <v>51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174</v>
      </c>
      <c r="AT145" s="230" t="s">
        <v>169</v>
      </c>
      <c r="AU145" s="230" t="s">
        <v>21</v>
      </c>
      <c r="AY145" s="17" t="s">
        <v>167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174</v>
      </c>
      <c r="BK145" s="231">
        <f>ROUND(I145*H145,2)</f>
        <v>0</v>
      </c>
      <c r="BL145" s="17" t="s">
        <v>174</v>
      </c>
      <c r="BM145" s="230" t="s">
        <v>202</v>
      </c>
    </row>
    <row r="146" s="13" customFormat="1">
      <c r="A146" s="13"/>
      <c r="B146" s="232"/>
      <c r="C146" s="233"/>
      <c r="D146" s="234" t="s">
        <v>175</v>
      </c>
      <c r="E146" s="235" t="s">
        <v>1</v>
      </c>
      <c r="F146" s="236" t="s">
        <v>1624</v>
      </c>
      <c r="G146" s="233"/>
      <c r="H146" s="237">
        <v>31.687000000000001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175</v>
      </c>
      <c r="AU146" s="243" t="s">
        <v>21</v>
      </c>
      <c r="AV146" s="13" t="s">
        <v>21</v>
      </c>
      <c r="AW146" s="13" t="s">
        <v>40</v>
      </c>
      <c r="AX146" s="13" t="s">
        <v>84</v>
      </c>
      <c r="AY146" s="243" t="s">
        <v>167</v>
      </c>
    </row>
    <row r="147" s="14" customFormat="1">
      <c r="A147" s="14"/>
      <c r="B147" s="244"/>
      <c r="C147" s="245"/>
      <c r="D147" s="234" t="s">
        <v>175</v>
      </c>
      <c r="E147" s="246" t="s">
        <v>1</v>
      </c>
      <c r="F147" s="247" t="s">
        <v>177</v>
      </c>
      <c r="G147" s="245"/>
      <c r="H147" s="248">
        <v>31.687000000000001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175</v>
      </c>
      <c r="AU147" s="254" t="s">
        <v>21</v>
      </c>
      <c r="AV147" s="14" t="s">
        <v>174</v>
      </c>
      <c r="AW147" s="14" t="s">
        <v>40</v>
      </c>
      <c r="AX147" s="14" t="s">
        <v>92</v>
      </c>
      <c r="AY147" s="254" t="s">
        <v>167</v>
      </c>
    </row>
    <row r="148" s="2" customFormat="1" ht="33" customHeight="1">
      <c r="A148" s="39"/>
      <c r="B148" s="40"/>
      <c r="C148" s="219" t="s">
        <v>190</v>
      </c>
      <c r="D148" s="219" t="s">
        <v>169</v>
      </c>
      <c r="E148" s="220" t="s">
        <v>1625</v>
      </c>
      <c r="F148" s="221" t="s">
        <v>1626</v>
      </c>
      <c r="G148" s="222" t="s">
        <v>206</v>
      </c>
      <c r="H148" s="223">
        <v>27.722999999999999</v>
      </c>
      <c r="I148" s="224"/>
      <c r="J148" s="225">
        <f>ROUND(I148*H148,2)</f>
        <v>0</v>
      </c>
      <c r="K148" s="221" t="s">
        <v>173</v>
      </c>
      <c r="L148" s="45"/>
      <c r="M148" s="226" t="s">
        <v>1</v>
      </c>
      <c r="N148" s="227" t="s">
        <v>51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174</v>
      </c>
      <c r="AT148" s="230" t="s">
        <v>169</v>
      </c>
      <c r="AU148" s="230" t="s">
        <v>21</v>
      </c>
      <c r="AY148" s="17" t="s">
        <v>167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174</v>
      </c>
      <c r="BK148" s="231">
        <f>ROUND(I148*H148,2)</f>
        <v>0</v>
      </c>
      <c r="BL148" s="17" t="s">
        <v>174</v>
      </c>
      <c r="BM148" s="230" t="s">
        <v>207</v>
      </c>
    </row>
    <row r="149" s="13" customFormat="1">
      <c r="A149" s="13"/>
      <c r="B149" s="232"/>
      <c r="C149" s="233"/>
      <c r="D149" s="234" t="s">
        <v>175</v>
      </c>
      <c r="E149" s="235" t="s">
        <v>1</v>
      </c>
      <c r="F149" s="236" t="s">
        <v>1627</v>
      </c>
      <c r="G149" s="233"/>
      <c r="H149" s="237">
        <v>27.722999999999999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175</v>
      </c>
      <c r="AU149" s="243" t="s">
        <v>21</v>
      </c>
      <c r="AV149" s="13" t="s">
        <v>21</v>
      </c>
      <c r="AW149" s="13" t="s">
        <v>40</v>
      </c>
      <c r="AX149" s="13" t="s">
        <v>84</v>
      </c>
      <c r="AY149" s="243" t="s">
        <v>167</v>
      </c>
    </row>
    <row r="150" s="14" customFormat="1">
      <c r="A150" s="14"/>
      <c r="B150" s="244"/>
      <c r="C150" s="245"/>
      <c r="D150" s="234" t="s">
        <v>175</v>
      </c>
      <c r="E150" s="246" t="s">
        <v>1</v>
      </c>
      <c r="F150" s="247" t="s">
        <v>177</v>
      </c>
      <c r="G150" s="245"/>
      <c r="H150" s="248">
        <v>27.722999999999999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175</v>
      </c>
      <c r="AU150" s="254" t="s">
        <v>21</v>
      </c>
      <c r="AV150" s="14" t="s">
        <v>174</v>
      </c>
      <c r="AW150" s="14" t="s">
        <v>40</v>
      </c>
      <c r="AX150" s="14" t="s">
        <v>92</v>
      </c>
      <c r="AY150" s="254" t="s">
        <v>167</v>
      </c>
    </row>
    <row r="151" s="2" customFormat="1" ht="33" customHeight="1">
      <c r="A151" s="39"/>
      <c r="B151" s="40"/>
      <c r="C151" s="219" t="s">
        <v>213</v>
      </c>
      <c r="D151" s="219" t="s">
        <v>169</v>
      </c>
      <c r="E151" s="220" t="s">
        <v>1628</v>
      </c>
      <c r="F151" s="221" t="s">
        <v>1629</v>
      </c>
      <c r="G151" s="222" t="s">
        <v>277</v>
      </c>
      <c r="H151" s="223">
        <v>118.81999999999999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51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174</v>
      </c>
      <c r="AT151" s="230" t="s">
        <v>169</v>
      </c>
      <c r="AU151" s="230" t="s">
        <v>21</v>
      </c>
      <c r="AY151" s="17" t="s">
        <v>167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174</v>
      </c>
      <c r="BK151" s="231">
        <f>ROUND(I151*H151,2)</f>
        <v>0</v>
      </c>
      <c r="BL151" s="17" t="s">
        <v>174</v>
      </c>
      <c r="BM151" s="230" t="s">
        <v>216</v>
      </c>
    </row>
    <row r="152" s="2" customFormat="1" ht="24.15" customHeight="1">
      <c r="A152" s="39"/>
      <c r="B152" s="40"/>
      <c r="C152" s="219" t="s">
        <v>195</v>
      </c>
      <c r="D152" s="219" t="s">
        <v>169</v>
      </c>
      <c r="E152" s="220" t="s">
        <v>279</v>
      </c>
      <c r="F152" s="221" t="s">
        <v>280</v>
      </c>
      <c r="G152" s="222" t="s">
        <v>206</v>
      </c>
      <c r="H152" s="223">
        <v>88.947000000000003</v>
      </c>
      <c r="I152" s="224"/>
      <c r="J152" s="225">
        <f>ROUND(I152*H152,2)</f>
        <v>0</v>
      </c>
      <c r="K152" s="221" t="s">
        <v>173</v>
      </c>
      <c r="L152" s="45"/>
      <c r="M152" s="226" t="s">
        <v>1</v>
      </c>
      <c r="N152" s="227" t="s">
        <v>51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174</v>
      </c>
      <c r="AT152" s="230" t="s">
        <v>169</v>
      </c>
      <c r="AU152" s="230" t="s">
        <v>21</v>
      </c>
      <c r="AY152" s="17" t="s">
        <v>167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174</v>
      </c>
      <c r="BK152" s="231">
        <f>ROUND(I152*H152,2)</f>
        <v>0</v>
      </c>
      <c r="BL152" s="17" t="s">
        <v>174</v>
      </c>
      <c r="BM152" s="230" t="s">
        <v>223</v>
      </c>
    </row>
    <row r="153" s="13" customFormat="1">
      <c r="A153" s="13"/>
      <c r="B153" s="232"/>
      <c r="C153" s="233"/>
      <c r="D153" s="234" t="s">
        <v>175</v>
      </c>
      <c r="E153" s="235" t="s">
        <v>1</v>
      </c>
      <c r="F153" s="236" t="s">
        <v>1630</v>
      </c>
      <c r="G153" s="233"/>
      <c r="H153" s="237">
        <v>64.073999999999998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175</v>
      </c>
      <c r="AU153" s="243" t="s">
        <v>21</v>
      </c>
      <c r="AV153" s="13" t="s">
        <v>21</v>
      </c>
      <c r="AW153" s="13" t="s">
        <v>40</v>
      </c>
      <c r="AX153" s="13" t="s">
        <v>84</v>
      </c>
      <c r="AY153" s="243" t="s">
        <v>167</v>
      </c>
    </row>
    <row r="154" s="13" customFormat="1">
      <c r="A154" s="13"/>
      <c r="B154" s="232"/>
      <c r="C154" s="233"/>
      <c r="D154" s="234" t="s">
        <v>175</v>
      </c>
      <c r="E154" s="235" t="s">
        <v>1</v>
      </c>
      <c r="F154" s="236" t="s">
        <v>1631</v>
      </c>
      <c r="G154" s="233"/>
      <c r="H154" s="237">
        <v>43.920999999999999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175</v>
      </c>
      <c r="AU154" s="243" t="s">
        <v>21</v>
      </c>
      <c r="AV154" s="13" t="s">
        <v>21</v>
      </c>
      <c r="AW154" s="13" t="s">
        <v>40</v>
      </c>
      <c r="AX154" s="13" t="s">
        <v>84</v>
      </c>
      <c r="AY154" s="243" t="s">
        <v>167</v>
      </c>
    </row>
    <row r="155" s="13" customFormat="1">
      <c r="A155" s="13"/>
      <c r="B155" s="232"/>
      <c r="C155" s="233"/>
      <c r="D155" s="234" t="s">
        <v>175</v>
      </c>
      <c r="E155" s="235" t="s">
        <v>1</v>
      </c>
      <c r="F155" s="236" t="s">
        <v>1632</v>
      </c>
      <c r="G155" s="233"/>
      <c r="H155" s="237">
        <v>-6.0650000000000004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175</v>
      </c>
      <c r="AU155" s="243" t="s">
        <v>21</v>
      </c>
      <c r="AV155" s="13" t="s">
        <v>21</v>
      </c>
      <c r="AW155" s="13" t="s">
        <v>40</v>
      </c>
      <c r="AX155" s="13" t="s">
        <v>84</v>
      </c>
      <c r="AY155" s="243" t="s">
        <v>167</v>
      </c>
    </row>
    <row r="156" s="13" customFormat="1">
      <c r="A156" s="13"/>
      <c r="B156" s="232"/>
      <c r="C156" s="233"/>
      <c r="D156" s="234" t="s">
        <v>175</v>
      </c>
      <c r="E156" s="235" t="s">
        <v>1</v>
      </c>
      <c r="F156" s="236" t="s">
        <v>1633</v>
      </c>
      <c r="G156" s="233"/>
      <c r="H156" s="237">
        <v>-4.5949999999999998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175</v>
      </c>
      <c r="AU156" s="243" t="s">
        <v>21</v>
      </c>
      <c r="AV156" s="13" t="s">
        <v>21</v>
      </c>
      <c r="AW156" s="13" t="s">
        <v>40</v>
      </c>
      <c r="AX156" s="13" t="s">
        <v>84</v>
      </c>
      <c r="AY156" s="243" t="s">
        <v>167</v>
      </c>
    </row>
    <row r="157" s="13" customFormat="1">
      <c r="A157" s="13"/>
      <c r="B157" s="232"/>
      <c r="C157" s="233"/>
      <c r="D157" s="234" t="s">
        <v>175</v>
      </c>
      <c r="E157" s="235" t="s">
        <v>1</v>
      </c>
      <c r="F157" s="236" t="s">
        <v>1634</v>
      </c>
      <c r="G157" s="233"/>
      <c r="H157" s="237">
        <v>-8.3879999999999999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175</v>
      </c>
      <c r="AU157" s="243" t="s">
        <v>21</v>
      </c>
      <c r="AV157" s="13" t="s">
        <v>21</v>
      </c>
      <c r="AW157" s="13" t="s">
        <v>40</v>
      </c>
      <c r="AX157" s="13" t="s">
        <v>84</v>
      </c>
      <c r="AY157" s="243" t="s">
        <v>167</v>
      </c>
    </row>
    <row r="158" s="14" customFormat="1">
      <c r="A158" s="14"/>
      <c r="B158" s="244"/>
      <c r="C158" s="245"/>
      <c r="D158" s="234" t="s">
        <v>175</v>
      </c>
      <c r="E158" s="246" t="s">
        <v>1</v>
      </c>
      <c r="F158" s="247" t="s">
        <v>177</v>
      </c>
      <c r="G158" s="245"/>
      <c r="H158" s="248">
        <v>88.947000000000003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175</v>
      </c>
      <c r="AU158" s="254" t="s">
        <v>21</v>
      </c>
      <c r="AV158" s="14" t="s">
        <v>174</v>
      </c>
      <c r="AW158" s="14" t="s">
        <v>40</v>
      </c>
      <c r="AX158" s="14" t="s">
        <v>92</v>
      </c>
      <c r="AY158" s="254" t="s">
        <v>167</v>
      </c>
    </row>
    <row r="159" s="2" customFormat="1" ht="24.15" customHeight="1">
      <c r="A159" s="39"/>
      <c r="B159" s="40"/>
      <c r="C159" s="219" t="s">
        <v>224</v>
      </c>
      <c r="D159" s="219" t="s">
        <v>169</v>
      </c>
      <c r="E159" s="220" t="s">
        <v>293</v>
      </c>
      <c r="F159" s="221" t="s">
        <v>294</v>
      </c>
      <c r="G159" s="222" t="s">
        <v>206</v>
      </c>
      <c r="H159" s="223">
        <v>31.440000000000001</v>
      </c>
      <c r="I159" s="224"/>
      <c r="J159" s="225">
        <f>ROUND(I159*H159,2)</f>
        <v>0</v>
      </c>
      <c r="K159" s="221" t="s">
        <v>173</v>
      </c>
      <c r="L159" s="45"/>
      <c r="M159" s="226" t="s">
        <v>1</v>
      </c>
      <c r="N159" s="227" t="s">
        <v>51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174</v>
      </c>
      <c r="AT159" s="230" t="s">
        <v>169</v>
      </c>
      <c r="AU159" s="230" t="s">
        <v>21</v>
      </c>
      <c r="AY159" s="17" t="s">
        <v>167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174</v>
      </c>
      <c r="BK159" s="231">
        <f>ROUND(I159*H159,2)</f>
        <v>0</v>
      </c>
      <c r="BL159" s="17" t="s">
        <v>174</v>
      </c>
      <c r="BM159" s="230" t="s">
        <v>227</v>
      </c>
    </row>
    <row r="160" s="13" customFormat="1">
      <c r="A160" s="13"/>
      <c r="B160" s="232"/>
      <c r="C160" s="233"/>
      <c r="D160" s="234" t="s">
        <v>175</v>
      </c>
      <c r="E160" s="235" t="s">
        <v>1</v>
      </c>
      <c r="F160" s="236" t="s">
        <v>1635</v>
      </c>
      <c r="G160" s="233"/>
      <c r="H160" s="237">
        <v>31.440000000000001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175</v>
      </c>
      <c r="AU160" s="243" t="s">
        <v>21</v>
      </c>
      <c r="AV160" s="13" t="s">
        <v>21</v>
      </c>
      <c r="AW160" s="13" t="s">
        <v>40</v>
      </c>
      <c r="AX160" s="13" t="s">
        <v>84</v>
      </c>
      <c r="AY160" s="243" t="s">
        <v>167</v>
      </c>
    </row>
    <row r="161" s="14" customFormat="1">
      <c r="A161" s="14"/>
      <c r="B161" s="244"/>
      <c r="C161" s="245"/>
      <c r="D161" s="234" t="s">
        <v>175</v>
      </c>
      <c r="E161" s="246" t="s">
        <v>1</v>
      </c>
      <c r="F161" s="247" t="s">
        <v>177</v>
      </c>
      <c r="G161" s="245"/>
      <c r="H161" s="248">
        <v>31.440000000000001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175</v>
      </c>
      <c r="AU161" s="254" t="s">
        <v>21</v>
      </c>
      <c r="AV161" s="14" t="s">
        <v>174</v>
      </c>
      <c r="AW161" s="14" t="s">
        <v>40</v>
      </c>
      <c r="AX161" s="14" t="s">
        <v>92</v>
      </c>
      <c r="AY161" s="254" t="s">
        <v>167</v>
      </c>
    </row>
    <row r="162" s="2" customFormat="1" ht="16.5" customHeight="1">
      <c r="A162" s="39"/>
      <c r="B162" s="40"/>
      <c r="C162" s="259" t="s">
        <v>198</v>
      </c>
      <c r="D162" s="259" t="s">
        <v>238</v>
      </c>
      <c r="E162" s="260" t="s">
        <v>299</v>
      </c>
      <c r="F162" s="261" t="s">
        <v>300</v>
      </c>
      <c r="G162" s="262" t="s">
        <v>277</v>
      </c>
      <c r="H162" s="263">
        <v>56.591999999999999</v>
      </c>
      <c r="I162" s="264"/>
      <c r="J162" s="265">
        <f>ROUND(I162*H162,2)</f>
        <v>0</v>
      </c>
      <c r="K162" s="261" t="s">
        <v>173</v>
      </c>
      <c r="L162" s="266"/>
      <c r="M162" s="267" t="s">
        <v>1</v>
      </c>
      <c r="N162" s="268" t="s">
        <v>51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190</v>
      </c>
      <c r="AT162" s="230" t="s">
        <v>238</v>
      </c>
      <c r="AU162" s="230" t="s">
        <v>21</v>
      </c>
      <c r="AY162" s="17" t="s">
        <v>167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174</v>
      </c>
      <c r="BK162" s="231">
        <f>ROUND(I162*H162,2)</f>
        <v>0</v>
      </c>
      <c r="BL162" s="17" t="s">
        <v>174</v>
      </c>
      <c r="BM162" s="230" t="s">
        <v>232</v>
      </c>
    </row>
    <row r="163" s="13" customFormat="1">
      <c r="A163" s="13"/>
      <c r="B163" s="232"/>
      <c r="C163" s="233"/>
      <c r="D163" s="234" t="s">
        <v>175</v>
      </c>
      <c r="E163" s="235" t="s">
        <v>1</v>
      </c>
      <c r="F163" s="236" t="s">
        <v>1636</v>
      </c>
      <c r="G163" s="233"/>
      <c r="H163" s="237">
        <v>56.591999999999999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175</v>
      </c>
      <c r="AU163" s="243" t="s">
        <v>21</v>
      </c>
      <c r="AV163" s="13" t="s">
        <v>21</v>
      </c>
      <c r="AW163" s="13" t="s">
        <v>40</v>
      </c>
      <c r="AX163" s="13" t="s">
        <v>84</v>
      </c>
      <c r="AY163" s="243" t="s">
        <v>167</v>
      </c>
    </row>
    <row r="164" s="14" customFormat="1">
      <c r="A164" s="14"/>
      <c r="B164" s="244"/>
      <c r="C164" s="245"/>
      <c r="D164" s="234" t="s">
        <v>175</v>
      </c>
      <c r="E164" s="246" t="s">
        <v>1</v>
      </c>
      <c r="F164" s="247" t="s">
        <v>177</v>
      </c>
      <c r="G164" s="245"/>
      <c r="H164" s="248">
        <v>56.591999999999999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175</v>
      </c>
      <c r="AU164" s="254" t="s">
        <v>21</v>
      </c>
      <c r="AV164" s="14" t="s">
        <v>174</v>
      </c>
      <c r="AW164" s="14" t="s">
        <v>40</v>
      </c>
      <c r="AX164" s="14" t="s">
        <v>92</v>
      </c>
      <c r="AY164" s="254" t="s">
        <v>167</v>
      </c>
    </row>
    <row r="165" s="12" customFormat="1" ht="22.8" customHeight="1">
      <c r="A165" s="12"/>
      <c r="B165" s="203"/>
      <c r="C165" s="204"/>
      <c r="D165" s="205" t="s">
        <v>83</v>
      </c>
      <c r="E165" s="217" t="s">
        <v>174</v>
      </c>
      <c r="F165" s="217" t="s">
        <v>337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SUM(P166:P171)</f>
        <v>0</v>
      </c>
      <c r="Q165" s="211"/>
      <c r="R165" s="212">
        <f>SUM(R166:R171)</f>
        <v>0</v>
      </c>
      <c r="S165" s="211"/>
      <c r="T165" s="213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92</v>
      </c>
      <c r="AT165" s="215" t="s">
        <v>83</v>
      </c>
      <c r="AU165" s="215" t="s">
        <v>92</v>
      </c>
      <c r="AY165" s="214" t="s">
        <v>167</v>
      </c>
      <c r="BK165" s="216">
        <f>SUM(BK166:BK171)</f>
        <v>0</v>
      </c>
    </row>
    <row r="166" s="2" customFormat="1" ht="24.15" customHeight="1">
      <c r="A166" s="39"/>
      <c r="B166" s="40"/>
      <c r="C166" s="219" t="s">
        <v>234</v>
      </c>
      <c r="D166" s="219" t="s">
        <v>169</v>
      </c>
      <c r="E166" s="220" t="s">
        <v>339</v>
      </c>
      <c r="F166" s="221" t="s">
        <v>340</v>
      </c>
      <c r="G166" s="222" t="s">
        <v>206</v>
      </c>
      <c r="H166" s="223">
        <v>7.3470000000000004</v>
      </c>
      <c r="I166" s="224"/>
      <c r="J166" s="225">
        <f>ROUND(I166*H166,2)</f>
        <v>0</v>
      </c>
      <c r="K166" s="221" t="s">
        <v>173</v>
      </c>
      <c r="L166" s="45"/>
      <c r="M166" s="226" t="s">
        <v>1</v>
      </c>
      <c r="N166" s="227" t="s">
        <v>51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174</v>
      </c>
      <c r="AT166" s="230" t="s">
        <v>169</v>
      </c>
      <c r="AU166" s="230" t="s">
        <v>21</v>
      </c>
      <c r="AY166" s="17" t="s">
        <v>167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174</v>
      </c>
      <c r="BK166" s="231">
        <f>ROUND(I166*H166,2)</f>
        <v>0</v>
      </c>
      <c r="BL166" s="17" t="s">
        <v>174</v>
      </c>
      <c r="BM166" s="230" t="s">
        <v>237</v>
      </c>
    </row>
    <row r="167" s="13" customFormat="1">
      <c r="A167" s="13"/>
      <c r="B167" s="232"/>
      <c r="C167" s="233"/>
      <c r="D167" s="234" t="s">
        <v>175</v>
      </c>
      <c r="E167" s="235" t="s">
        <v>1</v>
      </c>
      <c r="F167" s="236" t="s">
        <v>1637</v>
      </c>
      <c r="G167" s="233"/>
      <c r="H167" s="237">
        <v>7.3470000000000004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175</v>
      </c>
      <c r="AU167" s="243" t="s">
        <v>21</v>
      </c>
      <c r="AV167" s="13" t="s">
        <v>21</v>
      </c>
      <c r="AW167" s="13" t="s">
        <v>40</v>
      </c>
      <c r="AX167" s="13" t="s">
        <v>84</v>
      </c>
      <c r="AY167" s="243" t="s">
        <v>167</v>
      </c>
    </row>
    <row r="168" s="14" customFormat="1">
      <c r="A168" s="14"/>
      <c r="B168" s="244"/>
      <c r="C168" s="245"/>
      <c r="D168" s="234" t="s">
        <v>175</v>
      </c>
      <c r="E168" s="246" t="s">
        <v>1</v>
      </c>
      <c r="F168" s="247" t="s">
        <v>177</v>
      </c>
      <c r="G168" s="245"/>
      <c r="H168" s="248">
        <v>7.3470000000000004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175</v>
      </c>
      <c r="AU168" s="254" t="s">
        <v>21</v>
      </c>
      <c r="AV168" s="14" t="s">
        <v>174</v>
      </c>
      <c r="AW168" s="14" t="s">
        <v>40</v>
      </c>
      <c r="AX168" s="14" t="s">
        <v>92</v>
      </c>
      <c r="AY168" s="254" t="s">
        <v>167</v>
      </c>
    </row>
    <row r="169" s="2" customFormat="1" ht="24.15" customHeight="1">
      <c r="A169" s="39"/>
      <c r="B169" s="40"/>
      <c r="C169" s="219" t="s">
        <v>202</v>
      </c>
      <c r="D169" s="219" t="s">
        <v>169</v>
      </c>
      <c r="E169" s="220" t="s">
        <v>345</v>
      </c>
      <c r="F169" s="221" t="s">
        <v>346</v>
      </c>
      <c r="G169" s="222" t="s">
        <v>206</v>
      </c>
      <c r="H169" s="223">
        <v>1.575</v>
      </c>
      <c r="I169" s="224"/>
      <c r="J169" s="225">
        <f>ROUND(I169*H169,2)</f>
        <v>0</v>
      </c>
      <c r="K169" s="221" t="s">
        <v>173</v>
      </c>
      <c r="L169" s="45"/>
      <c r="M169" s="226" t="s">
        <v>1</v>
      </c>
      <c r="N169" s="227" t="s">
        <v>51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174</v>
      </c>
      <c r="AT169" s="230" t="s">
        <v>169</v>
      </c>
      <c r="AU169" s="230" t="s">
        <v>21</v>
      </c>
      <c r="AY169" s="17" t="s">
        <v>167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174</v>
      </c>
      <c r="BK169" s="231">
        <f>ROUND(I169*H169,2)</f>
        <v>0</v>
      </c>
      <c r="BL169" s="17" t="s">
        <v>174</v>
      </c>
      <c r="BM169" s="230" t="s">
        <v>241</v>
      </c>
    </row>
    <row r="170" s="13" customFormat="1">
      <c r="A170" s="13"/>
      <c r="B170" s="232"/>
      <c r="C170" s="233"/>
      <c r="D170" s="234" t="s">
        <v>175</v>
      </c>
      <c r="E170" s="235" t="s">
        <v>1</v>
      </c>
      <c r="F170" s="236" t="s">
        <v>1638</v>
      </c>
      <c r="G170" s="233"/>
      <c r="H170" s="237">
        <v>1.575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175</v>
      </c>
      <c r="AU170" s="243" t="s">
        <v>21</v>
      </c>
      <c r="AV170" s="13" t="s">
        <v>21</v>
      </c>
      <c r="AW170" s="13" t="s">
        <v>40</v>
      </c>
      <c r="AX170" s="13" t="s">
        <v>84</v>
      </c>
      <c r="AY170" s="243" t="s">
        <v>167</v>
      </c>
    </row>
    <row r="171" s="14" customFormat="1">
      <c r="A171" s="14"/>
      <c r="B171" s="244"/>
      <c r="C171" s="245"/>
      <c r="D171" s="234" t="s">
        <v>175</v>
      </c>
      <c r="E171" s="246" t="s">
        <v>1</v>
      </c>
      <c r="F171" s="247" t="s">
        <v>177</v>
      </c>
      <c r="G171" s="245"/>
      <c r="H171" s="248">
        <v>1.575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175</v>
      </c>
      <c r="AU171" s="254" t="s">
        <v>21</v>
      </c>
      <c r="AV171" s="14" t="s">
        <v>174</v>
      </c>
      <c r="AW171" s="14" t="s">
        <v>40</v>
      </c>
      <c r="AX171" s="14" t="s">
        <v>92</v>
      </c>
      <c r="AY171" s="254" t="s">
        <v>167</v>
      </c>
    </row>
    <row r="172" s="12" customFormat="1" ht="22.8" customHeight="1">
      <c r="A172" s="12"/>
      <c r="B172" s="203"/>
      <c r="C172" s="204"/>
      <c r="D172" s="205" t="s">
        <v>83</v>
      </c>
      <c r="E172" s="217" t="s">
        <v>190</v>
      </c>
      <c r="F172" s="217" t="s">
        <v>381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SUM(P173:P199)</f>
        <v>0</v>
      </c>
      <c r="Q172" s="211"/>
      <c r="R172" s="212">
        <f>SUM(R173:R199)</f>
        <v>0</v>
      </c>
      <c r="S172" s="211"/>
      <c r="T172" s="213">
        <f>SUM(T173:T199)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92</v>
      </c>
      <c r="AT172" s="215" t="s">
        <v>83</v>
      </c>
      <c r="AU172" s="215" t="s">
        <v>92</v>
      </c>
      <c r="AY172" s="214" t="s">
        <v>167</v>
      </c>
      <c r="BK172" s="216">
        <f>SUM(BK173:BK199)</f>
        <v>0</v>
      </c>
    </row>
    <row r="173" s="2" customFormat="1" ht="24.15" customHeight="1">
      <c r="A173" s="39"/>
      <c r="B173" s="40"/>
      <c r="C173" s="219" t="s">
        <v>8</v>
      </c>
      <c r="D173" s="219" t="s">
        <v>169</v>
      </c>
      <c r="E173" s="220" t="s">
        <v>1639</v>
      </c>
      <c r="F173" s="221" t="s">
        <v>1640</v>
      </c>
      <c r="G173" s="222" t="s">
        <v>194</v>
      </c>
      <c r="H173" s="223">
        <v>91.840000000000003</v>
      </c>
      <c r="I173" s="224"/>
      <c r="J173" s="225">
        <f>ROUND(I173*H173,2)</f>
        <v>0</v>
      </c>
      <c r="K173" s="221" t="s">
        <v>173</v>
      </c>
      <c r="L173" s="45"/>
      <c r="M173" s="226" t="s">
        <v>1</v>
      </c>
      <c r="N173" s="227" t="s">
        <v>51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174</v>
      </c>
      <c r="AT173" s="230" t="s">
        <v>169</v>
      </c>
      <c r="AU173" s="230" t="s">
        <v>21</v>
      </c>
      <c r="AY173" s="17" t="s">
        <v>167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174</v>
      </c>
      <c r="BK173" s="231">
        <f>ROUND(I173*H173,2)</f>
        <v>0</v>
      </c>
      <c r="BL173" s="17" t="s">
        <v>174</v>
      </c>
      <c r="BM173" s="230" t="s">
        <v>244</v>
      </c>
    </row>
    <row r="174" s="13" customFormat="1">
      <c r="A174" s="13"/>
      <c r="B174" s="232"/>
      <c r="C174" s="233"/>
      <c r="D174" s="234" t="s">
        <v>175</v>
      </c>
      <c r="E174" s="235" t="s">
        <v>1</v>
      </c>
      <c r="F174" s="236" t="s">
        <v>1641</v>
      </c>
      <c r="G174" s="233"/>
      <c r="H174" s="237">
        <v>91.840000000000003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175</v>
      </c>
      <c r="AU174" s="243" t="s">
        <v>21</v>
      </c>
      <c r="AV174" s="13" t="s">
        <v>21</v>
      </c>
      <c r="AW174" s="13" t="s">
        <v>40</v>
      </c>
      <c r="AX174" s="13" t="s">
        <v>84</v>
      </c>
      <c r="AY174" s="243" t="s">
        <v>167</v>
      </c>
    </row>
    <row r="175" s="14" customFormat="1">
      <c r="A175" s="14"/>
      <c r="B175" s="244"/>
      <c r="C175" s="245"/>
      <c r="D175" s="234" t="s">
        <v>175</v>
      </c>
      <c r="E175" s="246" t="s">
        <v>1</v>
      </c>
      <c r="F175" s="247" t="s">
        <v>177</v>
      </c>
      <c r="G175" s="245"/>
      <c r="H175" s="248">
        <v>91.840000000000003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175</v>
      </c>
      <c r="AU175" s="254" t="s">
        <v>21</v>
      </c>
      <c r="AV175" s="14" t="s">
        <v>174</v>
      </c>
      <c r="AW175" s="14" t="s">
        <v>40</v>
      </c>
      <c r="AX175" s="14" t="s">
        <v>92</v>
      </c>
      <c r="AY175" s="254" t="s">
        <v>167</v>
      </c>
    </row>
    <row r="176" s="2" customFormat="1" ht="24.15" customHeight="1">
      <c r="A176" s="39"/>
      <c r="B176" s="40"/>
      <c r="C176" s="259" t="s">
        <v>207</v>
      </c>
      <c r="D176" s="259" t="s">
        <v>238</v>
      </c>
      <c r="E176" s="260" t="s">
        <v>1642</v>
      </c>
      <c r="F176" s="261" t="s">
        <v>1643</v>
      </c>
      <c r="G176" s="262" t="s">
        <v>194</v>
      </c>
      <c r="H176" s="263">
        <v>93.218000000000004</v>
      </c>
      <c r="I176" s="264"/>
      <c r="J176" s="265">
        <f>ROUND(I176*H176,2)</f>
        <v>0</v>
      </c>
      <c r="K176" s="261" t="s">
        <v>173</v>
      </c>
      <c r="L176" s="266"/>
      <c r="M176" s="267" t="s">
        <v>1</v>
      </c>
      <c r="N176" s="268" t="s">
        <v>51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190</v>
      </c>
      <c r="AT176" s="230" t="s">
        <v>238</v>
      </c>
      <c r="AU176" s="230" t="s">
        <v>21</v>
      </c>
      <c r="AY176" s="17" t="s">
        <v>167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174</v>
      </c>
      <c r="BK176" s="231">
        <f>ROUND(I176*H176,2)</f>
        <v>0</v>
      </c>
      <c r="BL176" s="17" t="s">
        <v>174</v>
      </c>
      <c r="BM176" s="230" t="s">
        <v>248</v>
      </c>
    </row>
    <row r="177" s="13" customFormat="1">
      <c r="A177" s="13"/>
      <c r="B177" s="232"/>
      <c r="C177" s="233"/>
      <c r="D177" s="234" t="s">
        <v>175</v>
      </c>
      <c r="E177" s="235" t="s">
        <v>1</v>
      </c>
      <c r="F177" s="236" t="s">
        <v>1644</v>
      </c>
      <c r="G177" s="233"/>
      <c r="H177" s="237">
        <v>93.218000000000004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175</v>
      </c>
      <c r="AU177" s="243" t="s">
        <v>21</v>
      </c>
      <c r="AV177" s="13" t="s">
        <v>21</v>
      </c>
      <c r="AW177" s="13" t="s">
        <v>40</v>
      </c>
      <c r="AX177" s="13" t="s">
        <v>84</v>
      </c>
      <c r="AY177" s="243" t="s">
        <v>167</v>
      </c>
    </row>
    <row r="178" s="14" customFormat="1">
      <c r="A178" s="14"/>
      <c r="B178" s="244"/>
      <c r="C178" s="245"/>
      <c r="D178" s="234" t="s">
        <v>175</v>
      </c>
      <c r="E178" s="246" t="s">
        <v>1</v>
      </c>
      <c r="F178" s="247" t="s">
        <v>177</v>
      </c>
      <c r="G178" s="245"/>
      <c r="H178" s="248">
        <v>93.218000000000004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175</v>
      </c>
      <c r="AU178" s="254" t="s">
        <v>21</v>
      </c>
      <c r="AV178" s="14" t="s">
        <v>174</v>
      </c>
      <c r="AW178" s="14" t="s">
        <v>40</v>
      </c>
      <c r="AX178" s="14" t="s">
        <v>92</v>
      </c>
      <c r="AY178" s="254" t="s">
        <v>167</v>
      </c>
    </row>
    <row r="179" s="2" customFormat="1" ht="16.5" customHeight="1">
      <c r="A179" s="39"/>
      <c r="B179" s="40"/>
      <c r="C179" s="259" t="s">
        <v>249</v>
      </c>
      <c r="D179" s="259" t="s">
        <v>238</v>
      </c>
      <c r="E179" s="260" t="s">
        <v>1645</v>
      </c>
      <c r="F179" s="261" t="s">
        <v>1646</v>
      </c>
      <c r="G179" s="262" t="s">
        <v>247</v>
      </c>
      <c r="H179" s="263">
        <v>58</v>
      </c>
      <c r="I179" s="264"/>
      <c r="J179" s="265">
        <f>ROUND(I179*H179,2)</f>
        <v>0</v>
      </c>
      <c r="K179" s="261" t="s">
        <v>1</v>
      </c>
      <c r="L179" s="266"/>
      <c r="M179" s="267" t="s">
        <v>1</v>
      </c>
      <c r="N179" s="268" t="s">
        <v>51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190</v>
      </c>
      <c r="AT179" s="230" t="s">
        <v>238</v>
      </c>
      <c r="AU179" s="230" t="s">
        <v>21</v>
      </c>
      <c r="AY179" s="17" t="s">
        <v>167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174</v>
      </c>
      <c r="BK179" s="231">
        <f>ROUND(I179*H179,2)</f>
        <v>0</v>
      </c>
      <c r="BL179" s="17" t="s">
        <v>174</v>
      </c>
      <c r="BM179" s="230" t="s">
        <v>252</v>
      </c>
    </row>
    <row r="180" s="2" customFormat="1">
      <c r="A180" s="39"/>
      <c r="B180" s="40"/>
      <c r="C180" s="41"/>
      <c r="D180" s="234" t="s">
        <v>185</v>
      </c>
      <c r="E180" s="41"/>
      <c r="F180" s="255" t="s">
        <v>1647</v>
      </c>
      <c r="G180" s="41"/>
      <c r="H180" s="41"/>
      <c r="I180" s="256"/>
      <c r="J180" s="41"/>
      <c r="K180" s="41"/>
      <c r="L180" s="45"/>
      <c r="M180" s="257"/>
      <c r="N180" s="25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7" t="s">
        <v>185</v>
      </c>
      <c r="AU180" s="17" t="s">
        <v>21</v>
      </c>
    </row>
    <row r="181" s="13" customFormat="1">
      <c r="A181" s="13"/>
      <c r="B181" s="232"/>
      <c r="C181" s="233"/>
      <c r="D181" s="234" t="s">
        <v>175</v>
      </c>
      <c r="E181" s="235" t="s">
        <v>1</v>
      </c>
      <c r="F181" s="236" t="s">
        <v>1648</v>
      </c>
      <c r="G181" s="233"/>
      <c r="H181" s="237">
        <v>58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175</v>
      </c>
      <c r="AU181" s="243" t="s">
        <v>21</v>
      </c>
      <c r="AV181" s="13" t="s">
        <v>21</v>
      </c>
      <c r="AW181" s="13" t="s">
        <v>40</v>
      </c>
      <c r="AX181" s="13" t="s">
        <v>84</v>
      </c>
      <c r="AY181" s="243" t="s">
        <v>167</v>
      </c>
    </row>
    <row r="182" s="14" customFormat="1">
      <c r="A182" s="14"/>
      <c r="B182" s="244"/>
      <c r="C182" s="245"/>
      <c r="D182" s="234" t="s">
        <v>175</v>
      </c>
      <c r="E182" s="246" t="s">
        <v>1</v>
      </c>
      <c r="F182" s="247" t="s">
        <v>177</v>
      </c>
      <c r="G182" s="245"/>
      <c r="H182" s="248">
        <v>58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175</v>
      </c>
      <c r="AU182" s="254" t="s">
        <v>21</v>
      </c>
      <c r="AV182" s="14" t="s">
        <v>174</v>
      </c>
      <c r="AW182" s="14" t="s">
        <v>40</v>
      </c>
      <c r="AX182" s="14" t="s">
        <v>92</v>
      </c>
      <c r="AY182" s="254" t="s">
        <v>167</v>
      </c>
    </row>
    <row r="183" s="2" customFormat="1" ht="24.15" customHeight="1">
      <c r="A183" s="39"/>
      <c r="B183" s="40"/>
      <c r="C183" s="219" t="s">
        <v>216</v>
      </c>
      <c r="D183" s="219" t="s">
        <v>169</v>
      </c>
      <c r="E183" s="220" t="s">
        <v>1649</v>
      </c>
      <c r="F183" s="221" t="s">
        <v>1650</v>
      </c>
      <c r="G183" s="222" t="s">
        <v>247</v>
      </c>
      <c r="H183" s="223">
        <v>28</v>
      </c>
      <c r="I183" s="224"/>
      <c r="J183" s="225">
        <f>ROUND(I183*H183,2)</f>
        <v>0</v>
      </c>
      <c r="K183" s="221" t="s">
        <v>173</v>
      </c>
      <c r="L183" s="45"/>
      <c r="M183" s="226" t="s">
        <v>1</v>
      </c>
      <c r="N183" s="227" t="s">
        <v>51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174</v>
      </c>
      <c r="AT183" s="230" t="s">
        <v>169</v>
      </c>
      <c r="AU183" s="230" t="s">
        <v>21</v>
      </c>
      <c r="AY183" s="17" t="s">
        <v>167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174</v>
      </c>
      <c r="BK183" s="231">
        <f>ROUND(I183*H183,2)</f>
        <v>0</v>
      </c>
      <c r="BL183" s="17" t="s">
        <v>174</v>
      </c>
      <c r="BM183" s="230" t="s">
        <v>255</v>
      </c>
    </row>
    <row r="184" s="2" customFormat="1">
      <c r="A184" s="39"/>
      <c r="B184" s="40"/>
      <c r="C184" s="41"/>
      <c r="D184" s="234" t="s">
        <v>185</v>
      </c>
      <c r="E184" s="41"/>
      <c r="F184" s="255" t="s">
        <v>1651</v>
      </c>
      <c r="G184" s="41"/>
      <c r="H184" s="41"/>
      <c r="I184" s="256"/>
      <c r="J184" s="41"/>
      <c r="K184" s="41"/>
      <c r="L184" s="45"/>
      <c r="M184" s="257"/>
      <c r="N184" s="258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7" t="s">
        <v>185</v>
      </c>
      <c r="AU184" s="17" t="s">
        <v>21</v>
      </c>
    </row>
    <row r="185" s="2" customFormat="1" ht="24.15" customHeight="1">
      <c r="A185" s="39"/>
      <c r="B185" s="40"/>
      <c r="C185" s="259" t="s">
        <v>256</v>
      </c>
      <c r="D185" s="259" t="s">
        <v>238</v>
      </c>
      <c r="E185" s="260" t="s">
        <v>1652</v>
      </c>
      <c r="F185" s="261" t="s">
        <v>1653</v>
      </c>
      <c r="G185" s="262" t="s">
        <v>247</v>
      </c>
      <c r="H185" s="263">
        <v>28</v>
      </c>
      <c r="I185" s="264"/>
      <c r="J185" s="265">
        <f>ROUND(I185*H185,2)</f>
        <v>0</v>
      </c>
      <c r="K185" s="261" t="s">
        <v>173</v>
      </c>
      <c r="L185" s="266"/>
      <c r="M185" s="267" t="s">
        <v>1</v>
      </c>
      <c r="N185" s="268" t="s">
        <v>51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190</v>
      </c>
      <c r="AT185" s="230" t="s">
        <v>238</v>
      </c>
      <c r="AU185" s="230" t="s">
        <v>21</v>
      </c>
      <c r="AY185" s="17" t="s">
        <v>167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174</v>
      </c>
      <c r="BK185" s="231">
        <f>ROUND(I185*H185,2)</f>
        <v>0</v>
      </c>
      <c r="BL185" s="17" t="s">
        <v>174</v>
      </c>
      <c r="BM185" s="230" t="s">
        <v>259</v>
      </c>
    </row>
    <row r="186" s="2" customFormat="1" ht="24.15" customHeight="1">
      <c r="A186" s="39"/>
      <c r="B186" s="40"/>
      <c r="C186" s="259" t="s">
        <v>223</v>
      </c>
      <c r="D186" s="259" t="s">
        <v>238</v>
      </c>
      <c r="E186" s="260" t="s">
        <v>1654</v>
      </c>
      <c r="F186" s="261" t="s">
        <v>1655</v>
      </c>
      <c r="G186" s="262" t="s">
        <v>247</v>
      </c>
      <c r="H186" s="263">
        <v>28</v>
      </c>
      <c r="I186" s="264"/>
      <c r="J186" s="265">
        <f>ROUND(I186*H186,2)</f>
        <v>0</v>
      </c>
      <c r="K186" s="261" t="s">
        <v>173</v>
      </c>
      <c r="L186" s="266"/>
      <c r="M186" s="267" t="s">
        <v>1</v>
      </c>
      <c r="N186" s="268" t="s">
        <v>51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190</v>
      </c>
      <c r="AT186" s="230" t="s">
        <v>238</v>
      </c>
      <c r="AU186" s="230" t="s">
        <v>21</v>
      </c>
      <c r="AY186" s="17" t="s">
        <v>167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174</v>
      </c>
      <c r="BK186" s="231">
        <f>ROUND(I186*H186,2)</f>
        <v>0</v>
      </c>
      <c r="BL186" s="17" t="s">
        <v>174</v>
      </c>
      <c r="BM186" s="230" t="s">
        <v>266</v>
      </c>
    </row>
    <row r="187" s="2" customFormat="1" ht="24.15" customHeight="1">
      <c r="A187" s="39"/>
      <c r="B187" s="40"/>
      <c r="C187" s="259" t="s">
        <v>7</v>
      </c>
      <c r="D187" s="259" t="s">
        <v>238</v>
      </c>
      <c r="E187" s="260" t="s">
        <v>1656</v>
      </c>
      <c r="F187" s="261" t="s">
        <v>1657</v>
      </c>
      <c r="G187" s="262" t="s">
        <v>247</v>
      </c>
      <c r="H187" s="263">
        <v>28</v>
      </c>
      <c r="I187" s="264"/>
      <c r="J187" s="265">
        <f>ROUND(I187*H187,2)</f>
        <v>0</v>
      </c>
      <c r="K187" s="261" t="s">
        <v>173</v>
      </c>
      <c r="L187" s="266"/>
      <c r="M187" s="267" t="s">
        <v>1</v>
      </c>
      <c r="N187" s="268" t="s">
        <v>51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190</v>
      </c>
      <c r="AT187" s="230" t="s">
        <v>238</v>
      </c>
      <c r="AU187" s="230" t="s">
        <v>21</v>
      </c>
      <c r="AY187" s="17" t="s">
        <v>167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174</v>
      </c>
      <c r="BK187" s="231">
        <f>ROUND(I187*H187,2)</f>
        <v>0</v>
      </c>
      <c r="BL187" s="17" t="s">
        <v>174</v>
      </c>
      <c r="BM187" s="230" t="s">
        <v>29</v>
      </c>
    </row>
    <row r="188" s="2" customFormat="1" ht="24.15" customHeight="1">
      <c r="A188" s="39"/>
      <c r="B188" s="40"/>
      <c r="C188" s="259" t="s">
        <v>227</v>
      </c>
      <c r="D188" s="259" t="s">
        <v>238</v>
      </c>
      <c r="E188" s="260" t="s">
        <v>1658</v>
      </c>
      <c r="F188" s="261" t="s">
        <v>1659</v>
      </c>
      <c r="G188" s="262" t="s">
        <v>247</v>
      </c>
      <c r="H188" s="263">
        <v>2</v>
      </c>
      <c r="I188" s="264"/>
      <c r="J188" s="265">
        <f>ROUND(I188*H188,2)</f>
        <v>0</v>
      </c>
      <c r="K188" s="261" t="s">
        <v>1</v>
      </c>
      <c r="L188" s="266"/>
      <c r="M188" s="267" t="s">
        <v>1</v>
      </c>
      <c r="N188" s="268" t="s">
        <v>51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190</v>
      </c>
      <c r="AT188" s="230" t="s">
        <v>238</v>
      </c>
      <c r="AU188" s="230" t="s">
        <v>21</v>
      </c>
      <c r="AY188" s="17" t="s">
        <v>167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174</v>
      </c>
      <c r="BK188" s="231">
        <f>ROUND(I188*H188,2)</f>
        <v>0</v>
      </c>
      <c r="BL188" s="17" t="s">
        <v>174</v>
      </c>
      <c r="BM188" s="230" t="s">
        <v>272</v>
      </c>
    </row>
    <row r="189" s="2" customFormat="1" ht="21.75" customHeight="1">
      <c r="A189" s="39"/>
      <c r="B189" s="40"/>
      <c r="C189" s="259" t="s">
        <v>274</v>
      </c>
      <c r="D189" s="259" t="s">
        <v>238</v>
      </c>
      <c r="E189" s="260" t="s">
        <v>1660</v>
      </c>
      <c r="F189" s="261" t="s">
        <v>1661</v>
      </c>
      <c r="G189" s="262" t="s">
        <v>247</v>
      </c>
      <c r="H189" s="263">
        <v>28</v>
      </c>
      <c r="I189" s="264"/>
      <c r="J189" s="265">
        <f>ROUND(I189*H189,2)</f>
        <v>0</v>
      </c>
      <c r="K189" s="261" t="s">
        <v>173</v>
      </c>
      <c r="L189" s="266"/>
      <c r="M189" s="267" t="s">
        <v>1</v>
      </c>
      <c r="N189" s="268" t="s">
        <v>51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190</v>
      </c>
      <c r="AT189" s="230" t="s">
        <v>238</v>
      </c>
      <c r="AU189" s="230" t="s">
        <v>21</v>
      </c>
      <c r="AY189" s="17" t="s">
        <v>167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174</v>
      </c>
      <c r="BK189" s="231">
        <f>ROUND(I189*H189,2)</f>
        <v>0</v>
      </c>
      <c r="BL189" s="17" t="s">
        <v>174</v>
      </c>
      <c r="BM189" s="230" t="s">
        <v>278</v>
      </c>
    </row>
    <row r="190" s="2" customFormat="1" ht="16.5" customHeight="1">
      <c r="A190" s="39"/>
      <c r="B190" s="40"/>
      <c r="C190" s="259" t="s">
        <v>232</v>
      </c>
      <c r="D190" s="259" t="s">
        <v>238</v>
      </c>
      <c r="E190" s="260" t="s">
        <v>1662</v>
      </c>
      <c r="F190" s="261" t="s">
        <v>1663</v>
      </c>
      <c r="G190" s="262" t="s">
        <v>247</v>
      </c>
      <c r="H190" s="263">
        <v>28</v>
      </c>
      <c r="I190" s="264"/>
      <c r="J190" s="265">
        <f>ROUND(I190*H190,2)</f>
        <v>0</v>
      </c>
      <c r="K190" s="261" t="s">
        <v>173</v>
      </c>
      <c r="L190" s="266"/>
      <c r="M190" s="267" t="s">
        <v>1</v>
      </c>
      <c r="N190" s="268" t="s">
        <v>51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190</v>
      </c>
      <c r="AT190" s="230" t="s">
        <v>238</v>
      </c>
      <c r="AU190" s="230" t="s">
        <v>21</v>
      </c>
      <c r="AY190" s="17" t="s">
        <v>167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174</v>
      </c>
      <c r="BK190" s="231">
        <f>ROUND(I190*H190,2)</f>
        <v>0</v>
      </c>
      <c r="BL190" s="17" t="s">
        <v>174</v>
      </c>
      <c r="BM190" s="230" t="s">
        <v>281</v>
      </c>
    </row>
    <row r="191" s="2" customFormat="1" ht="24.15" customHeight="1">
      <c r="A191" s="39"/>
      <c r="B191" s="40"/>
      <c r="C191" s="259" t="s">
        <v>292</v>
      </c>
      <c r="D191" s="259" t="s">
        <v>238</v>
      </c>
      <c r="E191" s="260" t="s">
        <v>1664</v>
      </c>
      <c r="F191" s="261" t="s">
        <v>1665</v>
      </c>
      <c r="G191" s="262" t="s">
        <v>247</v>
      </c>
      <c r="H191" s="263">
        <v>28</v>
      </c>
      <c r="I191" s="264"/>
      <c r="J191" s="265">
        <f>ROUND(I191*H191,2)</f>
        <v>0</v>
      </c>
      <c r="K191" s="261" t="s">
        <v>173</v>
      </c>
      <c r="L191" s="266"/>
      <c r="M191" s="267" t="s">
        <v>1</v>
      </c>
      <c r="N191" s="268" t="s">
        <v>51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190</v>
      </c>
      <c r="AT191" s="230" t="s">
        <v>238</v>
      </c>
      <c r="AU191" s="230" t="s">
        <v>21</v>
      </c>
      <c r="AY191" s="17" t="s">
        <v>167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174</v>
      </c>
      <c r="BK191" s="231">
        <f>ROUND(I191*H191,2)</f>
        <v>0</v>
      </c>
      <c r="BL191" s="17" t="s">
        <v>174</v>
      </c>
      <c r="BM191" s="230" t="s">
        <v>295</v>
      </c>
    </row>
    <row r="192" s="2" customFormat="1" ht="24.15" customHeight="1">
      <c r="A192" s="39"/>
      <c r="B192" s="40"/>
      <c r="C192" s="219" t="s">
        <v>237</v>
      </c>
      <c r="D192" s="219" t="s">
        <v>169</v>
      </c>
      <c r="E192" s="220" t="s">
        <v>1666</v>
      </c>
      <c r="F192" s="221" t="s">
        <v>1667</v>
      </c>
      <c r="G192" s="222" t="s">
        <v>247</v>
      </c>
      <c r="H192" s="223">
        <v>5.2000000000000002</v>
      </c>
      <c r="I192" s="224"/>
      <c r="J192" s="225">
        <f>ROUND(I192*H192,2)</f>
        <v>0</v>
      </c>
      <c r="K192" s="221" t="s">
        <v>173</v>
      </c>
      <c r="L192" s="45"/>
      <c r="M192" s="226" t="s">
        <v>1</v>
      </c>
      <c r="N192" s="227" t="s">
        <v>51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174</v>
      </c>
      <c r="AT192" s="230" t="s">
        <v>169</v>
      </c>
      <c r="AU192" s="230" t="s">
        <v>21</v>
      </c>
      <c r="AY192" s="17" t="s">
        <v>167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174</v>
      </c>
      <c r="BK192" s="231">
        <f>ROUND(I192*H192,2)</f>
        <v>0</v>
      </c>
      <c r="BL192" s="17" t="s">
        <v>174</v>
      </c>
      <c r="BM192" s="230" t="s">
        <v>301</v>
      </c>
    </row>
    <row r="193" s="2" customFormat="1" ht="24.15" customHeight="1">
      <c r="A193" s="39"/>
      <c r="B193" s="40"/>
      <c r="C193" s="259" t="s">
        <v>303</v>
      </c>
      <c r="D193" s="259" t="s">
        <v>238</v>
      </c>
      <c r="E193" s="260" t="s">
        <v>1668</v>
      </c>
      <c r="F193" s="261" t="s">
        <v>1669</v>
      </c>
      <c r="G193" s="262" t="s">
        <v>194</v>
      </c>
      <c r="H193" s="263">
        <v>5.2000000000000002</v>
      </c>
      <c r="I193" s="264"/>
      <c r="J193" s="265">
        <f>ROUND(I193*H193,2)</f>
        <v>0</v>
      </c>
      <c r="K193" s="261" t="s">
        <v>173</v>
      </c>
      <c r="L193" s="266"/>
      <c r="M193" s="267" t="s">
        <v>1</v>
      </c>
      <c r="N193" s="268" t="s">
        <v>51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190</v>
      </c>
      <c r="AT193" s="230" t="s">
        <v>238</v>
      </c>
      <c r="AU193" s="230" t="s">
        <v>21</v>
      </c>
      <c r="AY193" s="17" t="s">
        <v>167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174</v>
      </c>
      <c r="BK193" s="231">
        <f>ROUND(I193*H193,2)</f>
        <v>0</v>
      </c>
      <c r="BL193" s="17" t="s">
        <v>174</v>
      </c>
      <c r="BM193" s="230" t="s">
        <v>306</v>
      </c>
    </row>
    <row r="194" s="2" customFormat="1" ht="24.15" customHeight="1">
      <c r="A194" s="39"/>
      <c r="B194" s="40"/>
      <c r="C194" s="219" t="s">
        <v>241</v>
      </c>
      <c r="D194" s="219" t="s">
        <v>169</v>
      </c>
      <c r="E194" s="220" t="s">
        <v>1670</v>
      </c>
      <c r="F194" s="221" t="s">
        <v>1671</v>
      </c>
      <c r="G194" s="222" t="s">
        <v>247</v>
      </c>
      <c r="H194" s="223">
        <v>29</v>
      </c>
      <c r="I194" s="224"/>
      <c r="J194" s="225">
        <f>ROUND(I194*H194,2)</f>
        <v>0</v>
      </c>
      <c r="K194" s="221" t="s">
        <v>173</v>
      </c>
      <c r="L194" s="45"/>
      <c r="M194" s="226" t="s">
        <v>1</v>
      </c>
      <c r="N194" s="227" t="s">
        <v>51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174</v>
      </c>
      <c r="AT194" s="230" t="s">
        <v>169</v>
      </c>
      <c r="AU194" s="230" t="s">
        <v>21</v>
      </c>
      <c r="AY194" s="17" t="s">
        <v>167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174</v>
      </c>
      <c r="BK194" s="231">
        <f>ROUND(I194*H194,2)</f>
        <v>0</v>
      </c>
      <c r="BL194" s="17" t="s">
        <v>174</v>
      </c>
      <c r="BM194" s="230" t="s">
        <v>309</v>
      </c>
    </row>
    <row r="195" s="2" customFormat="1" ht="24.15" customHeight="1">
      <c r="A195" s="39"/>
      <c r="B195" s="40"/>
      <c r="C195" s="259" t="s">
        <v>310</v>
      </c>
      <c r="D195" s="259" t="s">
        <v>238</v>
      </c>
      <c r="E195" s="260" t="s">
        <v>1672</v>
      </c>
      <c r="F195" s="261" t="s">
        <v>1673</v>
      </c>
      <c r="G195" s="262" t="s">
        <v>247</v>
      </c>
      <c r="H195" s="263">
        <v>28</v>
      </c>
      <c r="I195" s="264"/>
      <c r="J195" s="265">
        <f>ROUND(I195*H195,2)</f>
        <v>0</v>
      </c>
      <c r="K195" s="261" t="s">
        <v>173</v>
      </c>
      <c r="L195" s="266"/>
      <c r="M195" s="267" t="s">
        <v>1</v>
      </c>
      <c r="N195" s="268" t="s">
        <v>51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190</v>
      </c>
      <c r="AT195" s="230" t="s">
        <v>238</v>
      </c>
      <c r="AU195" s="230" t="s">
        <v>21</v>
      </c>
      <c r="AY195" s="17" t="s">
        <v>167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174</v>
      </c>
      <c r="BK195" s="231">
        <f>ROUND(I195*H195,2)</f>
        <v>0</v>
      </c>
      <c r="BL195" s="17" t="s">
        <v>174</v>
      </c>
      <c r="BM195" s="230" t="s">
        <v>314</v>
      </c>
    </row>
    <row r="196" s="2" customFormat="1" ht="24.15" customHeight="1">
      <c r="A196" s="39"/>
      <c r="B196" s="40"/>
      <c r="C196" s="259" t="s">
        <v>244</v>
      </c>
      <c r="D196" s="259" t="s">
        <v>238</v>
      </c>
      <c r="E196" s="260" t="s">
        <v>1674</v>
      </c>
      <c r="F196" s="261" t="s">
        <v>1675</v>
      </c>
      <c r="G196" s="262" t="s">
        <v>247</v>
      </c>
      <c r="H196" s="263">
        <v>11</v>
      </c>
      <c r="I196" s="264"/>
      <c r="J196" s="265">
        <f>ROUND(I196*H196,2)</f>
        <v>0</v>
      </c>
      <c r="K196" s="261" t="s">
        <v>1</v>
      </c>
      <c r="L196" s="266"/>
      <c r="M196" s="267" t="s">
        <v>1</v>
      </c>
      <c r="N196" s="268" t="s">
        <v>51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190</v>
      </c>
      <c r="AT196" s="230" t="s">
        <v>238</v>
      </c>
      <c r="AU196" s="230" t="s">
        <v>21</v>
      </c>
      <c r="AY196" s="17" t="s">
        <v>167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174</v>
      </c>
      <c r="BK196" s="231">
        <f>ROUND(I196*H196,2)</f>
        <v>0</v>
      </c>
      <c r="BL196" s="17" t="s">
        <v>174</v>
      </c>
      <c r="BM196" s="230" t="s">
        <v>319</v>
      </c>
    </row>
    <row r="197" s="2" customFormat="1" ht="16.5" customHeight="1">
      <c r="A197" s="39"/>
      <c r="B197" s="40"/>
      <c r="C197" s="219" t="s">
        <v>320</v>
      </c>
      <c r="D197" s="219" t="s">
        <v>169</v>
      </c>
      <c r="E197" s="220" t="s">
        <v>1676</v>
      </c>
      <c r="F197" s="221" t="s">
        <v>1677</v>
      </c>
      <c r="G197" s="222" t="s">
        <v>194</v>
      </c>
      <c r="H197" s="223">
        <v>92</v>
      </c>
      <c r="I197" s="224"/>
      <c r="J197" s="225">
        <f>ROUND(I197*H197,2)</f>
        <v>0</v>
      </c>
      <c r="K197" s="221" t="s">
        <v>173</v>
      </c>
      <c r="L197" s="45"/>
      <c r="M197" s="226" t="s">
        <v>1</v>
      </c>
      <c r="N197" s="227" t="s">
        <v>51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174</v>
      </c>
      <c r="AT197" s="230" t="s">
        <v>169</v>
      </c>
      <c r="AU197" s="230" t="s">
        <v>21</v>
      </c>
      <c r="AY197" s="17" t="s">
        <v>167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174</v>
      </c>
      <c r="BK197" s="231">
        <f>ROUND(I197*H197,2)</f>
        <v>0</v>
      </c>
      <c r="BL197" s="17" t="s">
        <v>174</v>
      </c>
      <c r="BM197" s="230" t="s">
        <v>323</v>
      </c>
    </row>
    <row r="198" s="2" customFormat="1" ht="21.75" customHeight="1">
      <c r="A198" s="39"/>
      <c r="B198" s="40"/>
      <c r="C198" s="219" t="s">
        <v>248</v>
      </c>
      <c r="D198" s="219" t="s">
        <v>169</v>
      </c>
      <c r="E198" s="220" t="s">
        <v>504</v>
      </c>
      <c r="F198" s="221" t="s">
        <v>505</v>
      </c>
      <c r="G198" s="222" t="s">
        <v>194</v>
      </c>
      <c r="H198" s="223">
        <v>94</v>
      </c>
      <c r="I198" s="224"/>
      <c r="J198" s="225">
        <f>ROUND(I198*H198,2)</f>
        <v>0</v>
      </c>
      <c r="K198" s="221" t="s">
        <v>173</v>
      </c>
      <c r="L198" s="45"/>
      <c r="M198" s="226" t="s">
        <v>1</v>
      </c>
      <c r="N198" s="227" t="s">
        <v>51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174</v>
      </c>
      <c r="AT198" s="230" t="s">
        <v>169</v>
      </c>
      <c r="AU198" s="230" t="s">
        <v>21</v>
      </c>
      <c r="AY198" s="17" t="s">
        <v>167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174</v>
      </c>
      <c r="BK198" s="231">
        <f>ROUND(I198*H198,2)</f>
        <v>0</v>
      </c>
      <c r="BL198" s="17" t="s">
        <v>174</v>
      </c>
      <c r="BM198" s="230" t="s">
        <v>327</v>
      </c>
    </row>
    <row r="199" s="2" customFormat="1" ht="16.5" customHeight="1">
      <c r="A199" s="39"/>
      <c r="B199" s="40"/>
      <c r="C199" s="219" t="s">
        <v>328</v>
      </c>
      <c r="D199" s="219" t="s">
        <v>169</v>
      </c>
      <c r="E199" s="220" t="s">
        <v>508</v>
      </c>
      <c r="F199" s="221" t="s">
        <v>509</v>
      </c>
      <c r="G199" s="222" t="s">
        <v>510</v>
      </c>
      <c r="H199" s="223">
        <v>1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51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174</v>
      </c>
      <c r="AT199" s="230" t="s">
        <v>169</v>
      </c>
      <c r="AU199" s="230" t="s">
        <v>21</v>
      </c>
      <c r="AY199" s="17" t="s">
        <v>167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174</v>
      </c>
      <c r="BK199" s="231">
        <f>ROUND(I199*H199,2)</f>
        <v>0</v>
      </c>
      <c r="BL199" s="17" t="s">
        <v>174</v>
      </c>
      <c r="BM199" s="230" t="s">
        <v>331</v>
      </c>
    </row>
    <row r="200" s="12" customFormat="1" ht="22.8" customHeight="1">
      <c r="A200" s="12"/>
      <c r="B200" s="203"/>
      <c r="C200" s="204"/>
      <c r="D200" s="205" t="s">
        <v>83</v>
      </c>
      <c r="E200" s="217" t="s">
        <v>565</v>
      </c>
      <c r="F200" s="217" t="s">
        <v>566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SUM(P201:P202)</f>
        <v>0</v>
      </c>
      <c r="Q200" s="211"/>
      <c r="R200" s="212">
        <f>SUM(R201:R202)</f>
        <v>0</v>
      </c>
      <c r="S200" s="211"/>
      <c r="T200" s="213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92</v>
      </c>
      <c r="AT200" s="215" t="s">
        <v>83</v>
      </c>
      <c r="AU200" s="215" t="s">
        <v>92</v>
      </c>
      <c r="AY200" s="214" t="s">
        <v>167</v>
      </c>
      <c r="BK200" s="216">
        <f>SUM(BK201:BK202)</f>
        <v>0</v>
      </c>
    </row>
    <row r="201" s="2" customFormat="1" ht="24.15" customHeight="1">
      <c r="A201" s="39"/>
      <c r="B201" s="40"/>
      <c r="C201" s="219" t="s">
        <v>252</v>
      </c>
      <c r="D201" s="219" t="s">
        <v>169</v>
      </c>
      <c r="E201" s="220" t="s">
        <v>567</v>
      </c>
      <c r="F201" s="221" t="s">
        <v>568</v>
      </c>
      <c r="G201" s="222" t="s">
        <v>277</v>
      </c>
      <c r="H201" s="223">
        <v>106.449</v>
      </c>
      <c r="I201" s="224"/>
      <c r="J201" s="225">
        <f>ROUND(I201*H201,2)</f>
        <v>0</v>
      </c>
      <c r="K201" s="221" t="s">
        <v>173</v>
      </c>
      <c r="L201" s="45"/>
      <c r="M201" s="226" t="s">
        <v>1</v>
      </c>
      <c r="N201" s="227" t="s">
        <v>51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174</v>
      </c>
      <c r="AT201" s="230" t="s">
        <v>169</v>
      </c>
      <c r="AU201" s="230" t="s">
        <v>21</v>
      </c>
      <c r="AY201" s="17" t="s">
        <v>167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174</v>
      </c>
      <c r="BK201" s="231">
        <f>ROUND(I201*H201,2)</f>
        <v>0</v>
      </c>
      <c r="BL201" s="17" t="s">
        <v>174</v>
      </c>
      <c r="BM201" s="230" t="s">
        <v>335</v>
      </c>
    </row>
    <row r="202" s="2" customFormat="1" ht="33" customHeight="1">
      <c r="A202" s="39"/>
      <c r="B202" s="40"/>
      <c r="C202" s="219" t="s">
        <v>338</v>
      </c>
      <c r="D202" s="219" t="s">
        <v>169</v>
      </c>
      <c r="E202" s="220" t="s">
        <v>571</v>
      </c>
      <c r="F202" s="221" t="s">
        <v>572</v>
      </c>
      <c r="G202" s="222" t="s">
        <v>277</v>
      </c>
      <c r="H202" s="223">
        <v>106.449</v>
      </c>
      <c r="I202" s="224"/>
      <c r="J202" s="225">
        <f>ROUND(I202*H202,2)</f>
        <v>0</v>
      </c>
      <c r="K202" s="221" t="s">
        <v>173</v>
      </c>
      <c r="L202" s="45"/>
      <c r="M202" s="226" t="s">
        <v>1</v>
      </c>
      <c r="N202" s="227" t="s">
        <v>51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174</v>
      </c>
      <c r="AT202" s="230" t="s">
        <v>169</v>
      </c>
      <c r="AU202" s="230" t="s">
        <v>21</v>
      </c>
      <c r="AY202" s="17" t="s">
        <v>167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174</v>
      </c>
      <c r="BK202" s="231">
        <f>ROUND(I202*H202,2)</f>
        <v>0</v>
      </c>
      <c r="BL202" s="17" t="s">
        <v>174</v>
      </c>
      <c r="BM202" s="230" t="s">
        <v>341</v>
      </c>
    </row>
    <row r="203" s="12" customFormat="1" ht="25.92" customHeight="1">
      <c r="A203" s="12"/>
      <c r="B203" s="203"/>
      <c r="C203" s="204"/>
      <c r="D203" s="205" t="s">
        <v>83</v>
      </c>
      <c r="E203" s="206" t="s">
        <v>581</v>
      </c>
      <c r="F203" s="206" t="s">
        <v>582</v>
      </c>
      <c r="G203" s="204"/>
      <c r="H203" s="204"/>
      <c r="I203" s="207"/>
      <c r="J203" s="208">
        <f>BK203</f>
        <v>0</v>
      </c>
      <c r="K203" s="204"/>
      <c r="L203" s="209"/>
      <c r="M203" s="210"/>
      <c r="N203" s="211"/>
      <c r="O203" s="211"/>
      <c r="P203" s="212">
        <f>P204</f>
        <v>0</v>
      </c>
      <c r="Q203" s="211"/>
      <c r="R203" s="212">
        <f>R204</f>
        <v>0</v>
      </c>
      <c r="S203" s="211"/>
      <c r="T203" s="213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191</v>
      </c>
      <c r="AT203" s="215" t="s">
        <v>83</v>
      </c>
      <c r="AU203" s="215" t="s">
        <v>84</v>
      </c>
      <c r="AY203" s="214" t="s">
        <v>167</v>
      </c>
      <c r="BK203" s="216">
        <f>BK204</f>
        <v>0</v>
      </c>
    </row>
    <row r="204" s="12" customFormat="1" ht="22.8" customHeight="1">
      <c r="A204" s="12"/>
      <c r="B204" s="203"/>
      <c r="C204" s="204"/>
      <c r="D204" s="205" t="s">
        <v>83</v>
      </c>
      <c r="E204" s="217" t="s">
        <v>583</v>
      </c>
      <c r="F204" s="217" t="s">
        <v>584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SUM(P205:P208)</f>
        <v>0</v>
      </c>
      <c r="Q204" s="211"/>
      <c r="R204" s="212">
        <f>SUM(R205:R208)</f>
        <v>0</v>
      </c>
      <c r="S204" s="211"/>
      <c r="T204" s="213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191</v>
      </c>
      <c r="AT204" s="215" t="s">
        <v>83</v>
      </c>
      <c r="AU204" s="215" t="s">
        <v>92</v>
      </c>
      <c r="AY204" s="214" t="s">
        <v>167</v>
      </c>
      <c r="BK204" s="216">
        <f>SUM(BK205:BK208)</f>
        <v>0</v>
      </c>
    </row>
    <row r="205" s="2" customFormat="1" ht="16.5" customHeight="1">
      <c r="A205" s="39"/>
      <c r="B205" s="40"/>
      <c r="C205" s="219" t="s">
        <v>255</v>
      </c>
      <c r="D205" s="219" t="s">
        <v>169</v>
      </c>
      <c r="E205" s="220" t="s">
        <v>586</v>
      </c>
      <c r="F205" s="221" t="s">
        <v>587</v>
      </c>
      <c r="G205" s="222" t="s">
        <v>510</v>
      </c>
      <c r="H205" s="223">
        <v>1</v>
      </c>
      <c r="I205" s="224"/>
      <c r="J205" s="225">
        <f>ROUND(I205*H205,2)</f>
        <v>0</v>
      </c>
      <c r="K205" s="221" t="s">
        <v>173</v>
      </c>
      <c r="L205" s="45"/>
      <c r="M205" s="226" t="s">
        <v>1</v>
      </c>
      <c r="N205" s="227" t="s">
        <v>51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174</v>
      </c>
      <c r="AT205" s="230" t="s">
        <v>169</v>
      </c>
      <c r="AU205" s="230" t="s">
        <v>21</v>
      </c>
      <c r="AY205" s="17" t="s">
        <v>167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174</v>
      </c>
      <c r="BK205" s="231">
        <f>ROUND(I205*H205,2)</f>
        <v>0</v>
      </c>
      <c r="BL205" s="17" t="s">
        <v>174</v>
      </c>
      <c r="BM205" s="230" t="s">
        <v>347</v>
      </c>
    </row>
    <row r="206" s="2" customFormat="1">
      <c r="A206" s="39"/>
      <c r="B206" s="40"/>
      <c r="C206" s="41"/>
      <c r="D206" s="234" t="s">
        <v>185</v>
      </c>
      <c r="E206" s="41"/>
      <c r="F206" s="255" t="s">
        <v>1678</v>
      </c>
      <c r="G206" s="41"/>
      <c r="H206" s="41"/>
      <c r="I206" s="256"/>
      <c r="J206" s="41"/>
      <c r="K206" s="41"/>
      <c r="L206" s="45"/>
      <c r="M206" s="257"/>
      <c r="N206" s="258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7" t="s">
        <v>185</v>
      </c>
      <c r="AU206" s="17" t="s">
        <v>21</v>
      </c>
    </row>
    <row r="207" s="2" customFormat="1" ht="16.5" customHeight="1">
      <c r="A207" s="39"/>
      <c r="B207" s="40"/>
      <c r="C207" s="219" t="s">
        <v>349</v>
      </c>
      <c r="D207" s="219" t="s">
        <v>169</v>
      </c>
      <c r="E207" s="220" t="s">
        <v>1064</v>
      </c>
      <c r="F207" s="221" t="s">
        <v>1065</v>
      </c>
      <c r="G207" s="222" t="s">
        <v>510</v>
      </c>
      <c r="H207" s="223">
        <v>1</v>
      </c>
      <c r="I207" s="224"/>
      <c r="J207" s="225">
        <f>ROUND(I207*H207,2)</f>
        <v>0</v>
      </c>
      <c r="K207" s="221" t="s">
        <v>173</v>
      </c>
      <c r="L207" s="45"/>
      <c r="M207" s="226" t="s">
        <v>1</v>
      </c>
      <c r="N207" s="227" t="s">
        <v>51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174</v>
      </c>
      <c r="AT207" s="230" t="s">
        <v>169</v>
      </c>
      <c r="AU207" s="230" t="s">
        <v>21</v>
      </c>
      <c r="AY207" s="17" t="s">
        <v>167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174</v>
      </c>
      <c r="BK207" s="231">
        <f>ROUND(I207*H207,2)</f>
        <v>0</v>
      </c>
      <c r="BL207" s="17" t="s">
        <v>174</v>
      </c>
      <c r="BM207" s="230" t="s">
        <v>352</v>
      </c>
    </row>
    <row r="208" s="2" customFormat="1" ht="16.5" customHeight="1">
      <c r="A208" s="39"/>
      <c r="B208" s="40"/>
      <c r="C208" s="219" t="s">
        <v>259</v>
      </c>
      <c r="D208" s="219" t="s">
        <v>169</v>
      </c>
      <c r="E208" s="220" t="s">
        <v>590</v>
      </c>
      <c r="F208" s="221" t="s">
        <v>591</v>
      </c>
      <c r="G208" s="222" t="s">
        <v>510</v>
      </c>
      <c r="H208" s="223">
        <v>1</v>
      </c>
      <c r="I208" s="224"/>
      <c r="J208" s="225">
        <f>ROUND(I208*H208,2)</f>
        <v>0</v>
      </c>
      <c r="K208" s="221" t="s">
        <v>173</v>
      </c>
      <c r="L208" s="45"/>
      <c r="M208" s="284" t="s">
        <v>1</v>
      </c>
      <c r="N208" s="285" t="s">
        <v>51</v>
      </c>
      <c r="O208" s="271"/>
      <c r="P208" s="286">
        <f>O208*H208</f>
        <v>0</v>
      </c>
      <c r="Q208" s="286">
        <v>0</v>
      </c>
      <c r="R208" s="286">
        <f>Q208*H208</f>
        <v>0</v>
      </c>
      <c r="S208" s="286">
        <v>0</v>
      </c>
      <c r="T208" s="28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174</v>
      </c>
      <c r="AT208" s="230" t="s">
        <v>169</v>
      </c>
      <c r="AU208" s="230" t="s">
        <v>21</v>
      </c>
      <c r="AY208" s="17" t="s">
        <v>167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174</v>
      </c>
      <c r="BK208" s="231">
        <f>ROUND(I208*H208,2)</f>
        <v>0</v>
      </c>
      <c r="BL208" s="17" t="s">
        <v>174</v>
      </c>
      <c r="BM208" s="230" t="s">
        <v>357</v>
      </c>
    </row>
    <row r="209" s="2" customFormat="1" ht="6.96" customHeight="1">
      <c r="A209" s="39"/>
      <c r="B209" s="67"/>
      <c r="C209" s="68"/>
      <c r="D209" s="68"/>
      <c r="E209" s="68"/>
      <c r="F209" s="68"/>
      <c r="G209" s="68"/>
      <c r="H209" s="68"/>
      <c r="I209" s="68"/>
      <c r="J209" s="68"/>
      <c r="K209" s="68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LjuPkR9WTaJhUKMnV77TR4rKOb/Kv2XL7bKUWpOtcuF/c0Pa6LEbpUpySHZW7xuYXiu9JMMSxs78p/oShLOxhQ==" hashValue="pzKW1dZhC/aI4fCe0gRyIUxmKJ65siCeB00FPtCC/k8mKr3QRTylVe2v57UlzDzF5Fx1TKfiyPfLLWVrieH0GQ==" algorithmName="SHA-512" password="CC35"/>
  <autoFilter ref="C122:K20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ROUND((SUM(BE126:BE212)),  2)</f>
        <v>0</v>
      </c>
      <c r="G33" s="39"/>
      <c r="H33" s="39"/>
      <c r="I33" s="156">
        <v>0.20999999999999999</v>
      </c>
      <c r="J33" s="155">
        <f>ROUND(((SUM(BE126:BE212))*I33),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ROUND((SUM(BF126:BF212)),  2)</f>
        <v>0</v>
      </c>
      <c r="G34" s="39"/>
      <c r="H34" s="39"/>
      <c r="I34" s="156">
        <v>0.14999999999999999</v>
      </c>
      <c r="J34" s="155">
        <f>ROUND(((SUM(BF126:BF212))*I34),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ROUND((SUM(BG126:BG212)),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ROUND((SUM(BH126:BH212)),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ROUND((SUM(BI126:BI212)),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401 - Veřejné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1198</v>
      </c>
      <c r="E99" s="189"/>
      <c r="F99" s="189"/>
      <c r="G99" s="189"/>
      <c r="H99" s="189"/>
      <c r="I99" s="189"/>
      <c r="J99" s="190">
        <f>J150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144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145</v>
      </c>
      <c r="E101" s="189"/>
      <c r="F101" s="189"/>
      <c r="G101" s="189"/>
      <c r="H101" s="189"/>
      <c r="I101" s="189"/>
      <c r="J101" s="190">
        <f>J155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147</v>
      </c>
      <c r="E102" s="189"/>
      <c r="F102" s="189"/>
      <c r="G102" s="189"/>
      <c r="H102" s="189"/>
      <c r="I102" s="189"/>
      <c r="J102" s="190">
        <f>J157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148</v>
      </c>
      <c r="E103" s="183"/>
      <c r="F103" s="183"/>
      <c r="G103" s="183"/>
      <c r="H103" s="183"/>
      <c r="I103" s="183"/>
      <c r="J103" s="184">
        <f>J160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596</v>
      </c>
      <c r="E104" s="189"/>
      <c r="F104" s="189"/>
      <c r="G104" s="189"/>
      <c r="H104" s="189"/>
      <c r="I104" s="189"/>
      <c r="J104" s="190">
        <f>J161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1680</v>
      </c>
      <c r="E105" s="189"/>
      <c r="F105" s="189"/>
      <c r="G105" s="189"/>
      <c r="H105" s="189"/>
      <c r="I105" s="189"/>
      <c r="J105" s="190">
        <f>J208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1681</v>
      </c>
      <c r="E106" s="183"/>
      <c r="F106" s="183"/>
      <c r="G106" s="183"/>
      <c r="H106" s="183"/>
      <c r="I106" s="183"/>
      <c r="J106" s="184">
        <f>J211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3" t="s">
        <v>152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75" t="str">
        <f>E7</f>
        <v>Rekonstrukce místních komunikací v sídlišti K Hradišťku v Dačicích - I. Etapa (zadání)</v>
      </c>
      <c r="F116" s="32"/>
      <c r="G116" s="32"/>
      <c r="H116" s="32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2" t="s">
        <v>131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401 - Veřejné osvětlení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2" t="s">
        <v>22</v>
      </c>
      <c r="D120" s="41"/>
      <c r="E120" s="41"/>
      <c r="F120" s="27" t="str">
        <f>F12</f>
        <v xml:space="preserve"> </v>
      </c>
      <c r="G120" s="41"/>
      <c r="H120" s="41"/>
      <c r="I120" s="32" t="s">
        <v>24</v>
      </c>
      <c r="J120" s="80" t="str">
        <f>IF(J12="","",J12)</f>
        <v>21. 10. 2021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2" t="s">
        <v>30</v>
      </c>
      <c r="D122" s="41"/>
      <c r="E122" s="41"/>
      <c r="F122" s="27" t="str">
        <f>E15</f>
        <v>Město Dačice, Krajířova 27, 380 13 Dačice</v>
      </c>
      <c r="G122" s="41"/>
      <c r="H122" s="41"/>
      <c r="I122" s="32" t="s">
        <v>37</v>
      </c>
      <c r="J122" s="37" t="str">
        <f>E21</f>
        <v>Ing. arch. Martin Jirovský Ph.D., MBA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40.05" customHeight="1">
      <c r="A123" s="39"/>
      <c r="B123" s="40"/>
      <c r="C123" s="32" t="s">
        <v>35</v>
      </c>
      <c r="D123" s="41"/>
      <c r="E123" s="41"/>
      <c r="F123" s="27" t="str">
        <f>IF(E18="","",E18)</f>
        <v>Vyplň údaj</v>
      </c>
      <c r="G123" s="41"/>
      <c r="H123" s="41"/>
      <c r="I123" s="32" t="s">
        <v>41</v>
      </c>
      <c r="J123" s="37" t="str">
        <f>E24</f>
        <v>Centrum služeb Staré město; Petra Stejskalová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153</v>
      </c>
      <c r="D125" s="195" t="s">
        <v>69</v>
      </c>
      <c r="E125" s="195" t="s">
        <v>65</v>
      </c>
      <c r="F125" s="195" t="s">
        <v>66</v>
      </c>
      <c r="G125" s="195" t="s">
        <v>154</v>
      </c>
      <c r="H125" s="195" t="s">
        <v>155</v>
      </c>
      <c r="I125" s="195" t="s">
        <v>156</v>
      </c>
      <c r="J125" s="195" t="s">
        <v>136</v>
      </c>
      <c r="K125" s="196" t="s">
        <v>157</v>
      </c>
      <c r="L125" s="197"/>
      <c r="M125" s="101" t="s">
        <v>1</v>
      </c>
      <c r="N125" s="102" t="s">
        <v>48</v>
      </c>
      <c r="O125" s="102" t="s">
        <v>158</v>
      </c>
      <c r="P125" s="102" t="s">
        <v>159</v>
      </c>
      <c r="Q125" s="102" t="s">
        <v>160</v>
      </c>
      <c r="R125" s="102" t="s">
        <v>161</v>
      </c>
      <c r="S125" s="102" t="s">
        <v>162</v>
      </c>
      <c r="T125" s="103" t="s">
        <v>163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164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P127+P160+P211</f>
        <v>0</v>
      </c>
      <c r="Q126" s="105"/>
      <c r="R126" s="200">
        <f>R127+R160+R211</f>
        <v>0</v>
      </c>
      <c r="S126" s="105"/>
      <c r="T126" s="201">
        <f>T127+T160+T211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7" t="s">
        <v>83</v>
      </c>
      <c r="AU126" s="17" t="s">
        <v>138</v>
      </c>
      <c r="BK126" s="202">
        <f>BK127+BK160+BK211</f>
        <v>0</v>
      </c>
    </row>
    <row r="127" s="12" customFormat="1" ht="25.92" customHeight="1">
      <c r="A127" s="12"/>
      <c r="B127" s="203"/>
      <c r="C127" s="204"/>
      <c r="D127" s="205" t="s">
        <v>83</v>
      </c>
      <c r="E127" s="206" t="s">
        <v>165</v>
      </c>
      <c r="F127" s="206" t="s">
        <v>166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P128+P150+P152+P155+P157</f>
        <v>0</v>
      </c>
      <c r="Q127" s="211"/>
      <c r="R127" s="212">
        <f>R128+R150+R152+R155+R157</f>
        <v>0</v>
      </c>
      <c r="S127" s="211"/>
      <c r="T127" s="213">
        <f>T128+T150+T152+T155+T157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92</v>
      </c>
      <c r="AT127" s="215" t="s">
        <v>83</v>
      </c>
      <c r="AU127" s="215" t="s">
        <v>84</v>
      </c>
      <c r="AY127" s="214" t="s">
        <v>167</v>
      </c>
      <c r="BK127" s="216">
        <f>BK128+BK150+BK152+BK155+BK157</f>
        <v>0</v>
      </c>
    </row>
    <row r="128" s="12" customFormat="1" ht="22.8" customHeight="1">
      <c r="A128" s="12"/>
      <c r="B128" s="203"/>
      <c r="C128" s="204"/>
      <c r="D128" s="205" t="s">
        <v>83</v>
      </c>
      <c r="E128" s="217" t="s">
        <v>92</v>
      </c>
      <c r="F128" s="217" t="s">
        <v>168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SUM(P129:P149)</f>
        <v>0</v>
      </c>
      <c r="Q128" s="211"/>
      <c r="R128" s="212">
        <f>SUM(R129:R149)</f>
        <v>0</v>
      </c>
      <c r="S128" s="211"/>
      <c r="T128" s="213">
        <f>SUM(T129:T149)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92</v>
      </c>
      <c r="AT128" s="215" t="s">
        <v>83</v>
      </c>
      <c r="AU128" s="215" t="s">
        <v>92</v>
      </c>
      <c r="AY128" s="214" t="s">
        <v>167</v>
      </c>
      <c r="BK128" s="216">
        <f>SUM(BK129:BK149)</f>
        <v>0</v>
      </c>
    </row>
    <row r="129" s="2" customFormat="1" ht="33" customHeight="1">
      <c r="A129" s="39"/>
      <c r="B129" s="40"/>
      <c r="C129" s="219" t="s">
        <v>92</v>
      </c>
      <c r="D129" s="219" t="s">
        <v>169</v>
      </c>
      <c r="E129" s="220" t="s">
        <v>1682</v>
      </c>
      <c r="F129" s="221" t="s">
        <v>1683</v>
      </c>
      <c r="G129" s="222" t="s">
        <v>206</v>
      </c>
      <c r="H129" s="223">
        <v>22</v>
      </c>
      <c r="I129" s="224"/>
      <c r="J129" s="225">
        <f>ROUND(I129*H129,2)</f>
        <v>0</v>
      </c>
      <c r="K129" s="221" t="s">
        <v>173</v>
      </c>
      <c r="L129" s="45"/>
      <c r="M129" s="226" t="s">
        <v>1</v>
      </c>
      <c r="N129" s="227" t="s">
        <v>51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174</v>
      </c>
      <c r="AT129" s="230" t="s">
        <v>169</v>
      </c>
      <c r="AU129" s="230" t="s">
        <v>21</v>
      </c>
      <c r="AY129" s="17" t="s">
        <v>167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174</v>
      </c>
      <c r="BK129" s="231">
        <f>ROUND(I129*H129,2)</f>
        <v>0</v>
      </c>
      <c r="BL129" s="17" t="s">
        <v>174</v>
      </c>
      <c r="BM129" s="230" t="s">
        <v>21</v>
      </c>
    </row>
    <row r="130" s="13" customFormat="1">
      <c r="A130" s="13"/>
      <c r="B130" s="232"/>
      <c r="C130" s="233"/>
      <c r="D130" s="234" t="s">
        <v>175</v>
      </c>
      <c r="E130" s="235" t="s">
        <v>1</v>
      </c>
      <c r="F130" s="236" t="s">
        <v>1684</v>
      </c>
      <c r="G130" s="233"/>
      <c r="H130" s="237">
        <v>22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175</v>
      </c>
      <c r="AU130" s="243" t="s">
        <v>21</v>
      </c>
      <c r="AV130" s="13" t="s">
        <v>21</v>
      </c>
      <c r="AW130" s="13" t="s">
        <v>40</v>
      </c>
      <c r="AX130" s="13" t="s">
        <v>84</v>
      </c>
      <c r="AY130" s="243" t="s">
        <v>167</v>
      </c>
    </row>
    <row r="131" s="14" customFormat="1">
      <c r="A131" s="14"/>
      <c r="B131" s="244"/>
      <c r="C131" s="245"/>
      <c r="D131" s="234" t="s">
        <v>175</v>
      </c>
      <c r="E131" s="246" t="s">
        <v>1</v>
      </c>
      <c r="F131" s="247" t="s">
        <v>177</v>
      </c>
      <c r="G131" s="245"/>
      <c r="H131" s="248">
        <v>22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175</v>
      </c>
      <c r="AU131" s="254" t="s">
        <v>21</v>
      </c>
      <c r="AV131" s="14" t="s">
        <v>174</v>
      </c>
      <c r="AW131" s="14" t="s">
        <v>40</v>
      </c>
      <c r="AX131" s="14" t="s">
        <v>92</v>
      </c>
      <c r="AY131" s="254" t="s">
        <v>167</v>
      </c>
    </row>
    <row r="132" s="2" customFormat="1" ht="33" customHeight="1">
      <c r="A132" s="39"/>
      <c r="B132" s="40"/>
      <c r="C132" s="219" t="s">
        <v>21</v>
      </c>
      <c r="D132" s="219" t="s">
        <v>169</v>
      </c>
      <c r="E132" s="220" t="s">
        <v>1685</v>
      </c>
      <c r="F132" s="221" t="s">
        <v>1686</v>
      </c>
      <c r="G132" s="222" t="s">
        <v>206</v>
      </c>
      <c r="H132" s="223">
        <v>340</v>
      </c>
      <c r="I132" s="224"/>
      <c r="J132" s="225">
        <f>ROUND(I132*H132,2)</f>
        <v>0</v>
      </c>
      <c r="K132" s="221" t="s">
        <v>173</v>
      </c>
      <c r="L132" s="45"/>
      <c r="M132" s="226" t="s">
        <v>1</v>
      </c>
      <c r="N132" s="227" t="s">
        <v>51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174</v>
      </c>
      <c r="AT132" s="230" t="s">
        <v>169</v>
      </c>
      <c r="AU132" s="230" t="s">
        <v>21</v>
      </c>
      <c r="AY132" s="17" t="s">
        <v>167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174</v>
      </c>
      <c r="BK132" s="231">
        <f>ROUND(I132*H132,2)</f>
        <v>0</v>
      </c>
      <c r="BL132" s="17" t="s">
        <v>174</v>
      </c>
      <c r="BM132" s="230" t="s">
        <v>174</v>
      </c>
    </row>
    <row r="133" s="13" customFormat="1">
      <c r="A133" s="13"/>
      <c r="B133" s="232"/>
      <c r="C133" s="233"/>
      <c r="D133" s="234" t="s">
        <v>175</v>
      </c>
      <c r="E133" s="235" t="s">
        <v>1</v>
      </c>
      <c r="F133" s="236" t="s">
        <v>1687</v>
      </c>
      <c r="G133" s="233"/>
      <c r="H133" s="237">
        <v>340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175</v>
      </c>
      <c r="AU133" s="243" t="s">
        <v>21</v>
      </c>
      <c r="AV133" s="13" t="s">
        <v>21</v>
      </c>
      <c r="AW133" s="13" t="s">
        <v>40</v>
      </c>
      <c r="AX133" s="13" t="s">
        <v>84</v>
      </c>
      <c r="AY133" s="243" t="s">
        <v>167</v>
      </c>
    </row>
    <row r="134" s="14" customFormat="1">
      <c r="A134" s="14"/>
      <c r="B134" s="244"/>
      <c r="C134" s="245"/>
      <c r="D134" s="234" t="s">
        <v>175</v>
      </c>
      <c r="E134" s="246" t="s">
        <v>1</v>
      </c>
      <c r="F134" s="247" t="s">
        <v>177</v>
      </c>
      <c r="G134" s="245"/>
      <c r="H134" s="248">
        <v>340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175</v>
      </c>
      <c r="AU134" s="254" t="s">
        <v>21</v>
      </c>
      <c r="AV134" s="14" t="s">
        <v>174</v>
      </c>
      <c r="AW134" s="14" t="s">
        <v>40</v>
      </c>
      <c r="AX134" s="14" t="s">
        <v>92</v>
      </c>
      <c r="AY134" s="254" t="s">
        <v>167</v>
      </c>
    </row>
    <row r="135" s="2" customFormat="1" ht="33" customHeight="1">
      <c r="A135" s="39"/>
      <c r="B135" s="40"/>
      <c r="C135" s="219" t="s">
        <v>180</v>
      </c>
      <c r="D135" s="219" t="s">
        <v>169</v>
      </c>
      <c r="E135" s="220" t="s">
        <v>267</v>
      </c>
      <c r="F135" s="221" t="s">
        <v>268</v>
      </c>
      <c r="G135" s="222" t="s">
        <v>206</v>
      </c>
      <c r="H135" s="223">
        <v>158</v>
      </c>
      <c r="I135" s="224"/>
      <c r="J135" s="225">
        <f>ROUND(I135*H135,2)</f>
        <v>0</v>
      </c>
      <c r="K135" s="221" t="s">
        <v>173</v>
      </c>
      <c r="L135" s="45"/>
      <c r="M135" s="226" t="s">
        <v>1</v>
      </c>
      <c r="N135" s="227" t="s">
        <v>51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174</v>
      </c>
      <c r="AT135" s="230" t="s">
        <v>169</v>
      </c>
      <c r="AU135" s="230" t="s">
        <v>21</v>
      </c>
      <c r="AY135" s="17" t="s">
        <v>167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174</v>
      </c>
      <c r="BK135" s="231">
        <f>ROUND(I135*H135,2)</f>
        <v>0</v>
      </c>
      <c r="BL135" s="17" t="s">
        <v>174</v>
      </c>
      <c r="BM135" s="230" t="s">
        <v>184</v>
      </c>
    </row>
    <row r="136" s="13" customFormat="1">
      <c r="A136" s="13"/>
      <c r="B136" s="232"/>
      <c r="C136" s="233"/>
      <c r="D136" s="234" t="s">
        <v>175</v>
      </c>
      <c r="E136" s="235" t="s">
        <v>1</v>
      </c>
      <c r="F136" s="236" t="s">
        <v>1688</v>
      </c>
      <c r="G136" s="233"/>
      <c r="H136" s="237">
        <v>158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175</v>
      </c>
      <c r="AU136" s="243" t="s">
        <v>21</v>
      </c>
      <c r="AV136" s="13" t="s">
        <v>21</v>
      </c>
      <c r="AW136" s="13" t="s">
        <v>40</v>
      </c>
      <c r="AX136" s="13" t="s">
        <v>84</v>
      </c>
      <c r="AY136" s="243" t="s">
        <v>167</v>
      </c>
    </row>
    <row r="137" s="14" customFormat="1">
      <c r="A137" s="14"/>
      <c r="B137" s="244"/>
      <c r="C137" s="245"/>
      <c r="D137" s="234" t="s">
        <v>175</v>
      </c>
      <c r="E137" s="246" t="s">
        <v>1</v>
      </c>
      <c r="F137" s="247" t="s">
        <v>177</v>
      </c>
      <c r="G137" s="245"/>
      <c r="H137" s="248">
        <v>158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175</v>
      </c>
      <c r="AU137" s="254" t="s">
        <v>21</v>
      </c>
      <c r="AV137" s="14" t="s">
        <v>174</v>
      </c>
      <c r="AW137" s="14" t="s">
        <v>40</v>
      </c>
      <c r="AX137" s="14" t="s">
        <v>92</v>
      </c>
      <c r="AY137" s="254" t="s">
        <v>167</v>
      </c>
    </row>
    <row r="138" s="2" customFormat="1" ht="24.15" customHeight="1">
      <c r="A138" s="39"/>
      <c r="B138" s="40"/>
      <c r="C138" s="219" t="s">
        <v>174</v>
      </c>
      <c r="D138" s="219" t="s">
        <v>169</v>
      </c>
      <c r="E138" s="220" t="s">
        <v>275</v>
      </c>
      <c r="F138" s="221" t="s">
        <v>276</v>
      </c>
      <c r="G138" s="222" t="s">
        <v>277</v>
      </c>
      <c r="H138" s="223">
        <v>348.31999999999999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51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174</v>
      </c>
      <c r="AT138" s="230" t="s">
        <v>169</v>
      </c>
      <c r="AU138" s="230" t="s">
        <v>21</v>
      </c>
      <c r="AY138" s="17" t="s">
        <v>167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174</v>
      </c>
      <c r="BK138" s="231">
        <f>ROUND(I138*H138,2)</f>
        <v>0</v>
      </c>
      <c r="BL138" s="17" t="s">
        <v>174</v>
      </c>
      <c r="BM138" s="230" t="s">
        <v>190</v>
      </c>
    </row>
    <row r="139" s="13" customFormat="1">
      <c r="A139" s="13"/>
      <c r="B139" s="232"/>
      <c r="C139" s="233"/>
      <c r="D139" s="234" t="s">
        <v>175</v>
      </c>
      <c r="E139" s="235" t="s">
        <v>1</v>
      </c>
      <c r="F139" s="236" t="s">
        <v>1689</v>
      </c>
      <c r="G139" s="233"/>
      <c r="H139" s="237">
        <v>348.31999999999999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175</v>
      </c>
      <c r="AU139" s="243" t="s">
        <v>21</v>
      </c>
      <c r="AV139" s="13" t="s">
        <v>21</v>
      </c>
      <c r="AW139" s="13" t="s">
        <v>40</v>
      </c>
      <c r="AX139" s="13" t="s">
        <v>84</v>
      </c>
      <c r="AY139" s="243" t="s">
        <v>167</v>
      </c>
    </row>
    <row r="140" s="14" customFormat="1">
      <c r="A140" s="14"/>
      <c r="B140" s="244"/>
      <c r="C140" s="245"/>
      <c r="D140" s="234" t="s">
        <v>175</v>
      </c>
      <c r="E140" s="246" t="s">
        <v>1</v>
      </c>
      <c r="F140" s="247" t="s">
        <v>177</v>
      </c>
      <c r="G140" s="245"/>
      <c r="H140" s="248">
        <v>348.31999999999999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175</v>
      </c>
      <c r="AU140" s="254" t="s">
        <v>21</v>
      </c>
      <c r="AV140" s="14" t="s">
        <v>174</v>
      </c>
      <c r="AW140" s="14" t="s">
        <v>40</v>
      </c>
      <c r="AX140" s="14" t="s">
        <v>92</v>
      </c>
      <c r="AY140" s="254" t="s">
        <v>167</v>
      </c>
    </row>
    <row r="141" s="2" customFormat="1" ht="24.15" customHeight="1">
      <c r="A141" s="39"/>
      <c r="B141" s="40"/>
      <c r="C141" s="219" t="s">
        <v>191</v>
      </c>
      <c r="D141" s="219" t="s">
        <v>169</v>
      </c>
      <c r="E141" s="220" t="s">
        <v>1690</v>
      </c>
      <c r="F141" s="221" t="s">
        <v>280</v>
      </c>
      <c r="G141" s="222" t="s">
        <v>206</v>
      </c>
      <c r="H141" s="223">
        <v>204</v>
      </c>
      <c r="I141" s="224"/>
      <c r="J141" s="225">
        <f>ROUND(I141*H141,2)</f>
        <v>0</v>
      </c>
      <c r="K141" s="221" t="s">
        <v>173</v>
      </c>
      <c r="L141" s="45"/>
      <c r="M141" s="226" t="s">
        <v>1</v>
      </c>
      <c r="N141" s="227" t="s">
        <v>51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174</v>
      </c>
      <c r="AT141" s="230" t="s">
        <v>169</v>
      </c>
      <c r="AU141" s="230" t="s">
        <v>21</v>
      </c>
      <c r="AY141" s="17" t="s">
        <v>167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174</v>
      </c>
      <c r="BK141" s="231">
        <f>ROUND(I141*H141,2)</f>
        <v>0</v>
      </c>
      <c r="BL141" s="17" t="s">
        <v>174</v>
      </c>
      <c r="BM141" s="230" t="s">
        <v>195</v>
      </c>
    </row>
    <row r="142" s="13" customFormat="1">
      <c r="A142" s="13"/>
      <c r="B142" s="232"/>
      <c r="C142" s="233"/>
      <c r="D142" s="234" t="s">
        <v>175</v>
      </c>
      <c r="E142" s="235" t="s">
        <v>1</v>
      </c>
      <c r="F142" s="236" t="s">
        <v>1691</v>
      </c>
      <c r="G142" s="233"/>
      <c r="H142" s="237">
        <v>204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175</v>
      </c>
      <c r="AU142" s="243" t="s">
        <v>21</v>
      </c>
      <c r="AV142" s="13" t="s">
        <v>21</v>
      </c>
      <c r="AW142" s="13" t="s">
        <v>40</v>
      </c>
      <c r="AX142" s="13" t="s">
        <v>84</v>
      </c>
      <c r="AY142" s="243" t="s">
        <v>167</v>
      </c>
    </row>
    <row r="143" s="14" customFormat="1">
      <c r="A143" s="14"/>
      <c r="B143" s="244"/>
      <c r="C143" s="245"/>
      <c r="D143" s="234" t="s">
        <v>175</v>
      </c>
      <c r="E143" s="246" t="s">
        <v>1</v>
      </c>
      <c r="F143" s="247" t="s">
        <v>177</v>
      </c>
      <c r="G143" s="245"/>
      <c r="H143" s="248">
        <v>204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175</v>
      </c>
      <c r="AU143" s="254" t="s">
        <v>21</v>
      </c>
      <c r="AV143" s="14" t="s">
        <v>174</v>
      </c>
      <c r="AW143" s="14" t="s">
        <v>40</v>
      </c>
      <c r="AX143" s="14" t="s">
        <v>92</v>
      </c>
      <c r="AY143" s="254" t="s">
        <v>167</v>
      </c>
    </row>
    <row r="144" s="2" customFormat="1" ht="24.15" customHeight="1">
      <c r="A144" s="39"/>
      <c r="B144" s="40"/>
      <c r="C144" s="219" t="s">
        <v>184</v>
      </c>
      <c r="D144" s="219" t="s">
        <v>169</v>
      </c>
      <c r="E144" s="220" t="s">
        <v>293</v>
      </c>
      <c r="F144" s="221" t="s">
        <v>294</v>
      </c>
      <c r="G144" s="222" t="s">
        <v>206</v>
      </c>
      <c r="H144" s="223">
        <v>136</v>
      </c>
      <c r="I144" s="224"/>
      <c r="J144" s="225">
        <f>ROUND(I144*H144,2)</f>
        <v>0</v>
      </c>
      <c r="K144" s="221" t="s">
        <v>173</v>
      </c>
      <c r="L144" s="45"/>
      <c r="M144" s="226" t="s">
        <v>1</v>
      </c>
      <c r="N144" s="227" t="s">
        <v>51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174</v>
      </c>
      <c r="AT144" s="230" t="s">
        <v>169</v>
      </c>
      <c r="AU144" s="230" t="s">
        <v>21</v>
      </c>
      <c r="AY144" s="17" t="s">
        <v>167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174</v>
      </c>
      <c r="BK144" s="231">
        <f>ROUND(I144*H144,2)</f>
        <v>0</v>
      </c>
      <c r="BL144" s="17" t="s">
        <v>174</v>
      </c>
      <c r="BM144" s="230" t="s">
        <v>198</v>
      </c>
    </row>
    <row r="145" s="13" customFormat="1">
      <c r="A145" s="13"/>
      <c r="B145" s="232"/>
      <c r="C145" s="233"/>
      <c r="D145" s="234" t="s">
        <v>175</v>
      </c>
      <c r="E145" s="235" t="s">
        <v>1</v>
      </c>
      <c r="F145" s="236" t="s">
        <v>1692</v>
      </c>
      <c r="G145" s="233"/>
      <c r="H145" s="237">
        <v>136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175</v>
      </c>
      <c r="AU145" s="243" t="s">
        <v>21</v>
      </c>
      <c r="AV145" s="13" t="s">
        <v>21</v>
      </c>
      <c r="AW145" s="13" t="s">
        <v>40</v>
      </c>
      <c r="AX145" s="13" t="s">
        <v>84</v>
      </c>
      <c r="AY145" s="243" t="s">
        <v>167</v>
      </c>
    </row>
    <row r="146" s="14" customFormat="1">
      <c r="A146" s="14"/>
      <c r="B146" s="244"/>
      <c r="C146" s="245"/>
      <c r="D146" s="234" t="s">
        <v>175</v>
      </c>
      <c r="E146" s="246" t="s">
        <v>1</v>
      </c>
      <c r="F146" s="247" t="s">
        <v>177</v>
      </c>
      <c r="G146" s="245"/>
      <c r="H146" s="248">
        <v>136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175</v>
      </c>
      <c r="AU146" s="254" t="s">
        <v>21</v>
      </c>
      <c r="AV146" s="14" t="s">
        <v>174</v>
      </c>
      <c r="AW146" s="14" t="s">
        <v>40</v>
      </c>
      <c r="AX146" s="14" t="s">
        <v>92</v>
      </c>
      <c r="AY146" s="254" t="s">
        <v>167</v>
      </c>
    </row>
    <row r="147" s="2" customFormat="1" ht="16.5" customHeight="1">
      <c r="A147" s="39"/>
      <c r="B147" s="40"/>
      <c r="C147" s="259" t="s">
        <v>199</v>
      </c>
      <c r="D147" s="259" t="s">
        <v>238</v>
      </c>
      <c r="E147" s="260" t="s">
        <v>1693</v>
      </c>
      <c r="F147" s="261" t="s">
        <v>1694</v>
      </c>
      <c r="G147" s="262" t="s">
        <v>277</v>
      </c>
      <c r="H147" s="263">
        <v>272</v>
      </c>
      <c r="I147" s="264"/>
      <c r="J147" s="265">
        <f>ROUND(I147*H147,2)</f>
        <v>0</v>
      </c>
      <c r="K147" s="261" t="s">
        <v>173</v>
      </c>
      <c r="L147" s="266"/>
      <c r="M147" s="267" t="s">
        <v>1</v>
      </c>
      <c r="N147" s="268" t="s">
        <v>51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190</v>
      </c>
      <c r="AT147" s="230" t="s">
        <v>238</v>
      </c>
      <c r="AU147" s="230" t="s">
        <v>21</v>
      </c>
      <c r="AY147" s="17" t="s">
        <v>167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174</v>
      </c>
      <c r="BK147" s="231">
        <f>ROUND(I147*H147,2)</f>
        <v>0</v>
      </c>
      <c r="BL147" s="17" t="s">
        <v>174</v>
      </c>
      <c r="BM147" s="230" t="s">
        <v>202</v>
      </c>
    </row>
    <row r="148" s="13" customFormat="1">
      <c r="A148" s="13"/>
      <c r="B148" s="232"/>
      <c r="C148" s="233"/>
      <c r="D148" s="234" t="s">
        <v>175</v>
      </c>
      <c r="E148" s="235" t="s">
        <v>1</v>
      </c>
      <c r="F148" s="236" t="s">
        <v>1695</v>
      </c>
      <c r="G148" s="233"/>
      <c r="H148" s="237">
        <v>272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175</v>
      </c>
      <c r="AU148" s="243" t="s">
        <v>21</v>
      </c>
      <c r="AV148" s="13" t="s">
        <v>21</v>
      </c>
      <c r="AW148" s="13" t="s">
        <v>40</v>
      </c>
      <c r="AX148" s="13" t="s">
        <v>84</v>
      </c>
      <c r="AY148" s="243" t="s">
        <v>167</v>
      </c>
    </row>
    <row r="149" s="14" customFormat="1">
      <c r="A149" s="14"/>
      <c r="B149" s="244"/>
      <c r="C149" s="245"/>
      <c r="D149" s="234" t="s">
        <v>175</v>
      </c>
      <c r="E149" s="246" t="s">
        <v>1</v>
      </c>
      <c r="F149" s="247" t="s">
        <v>177</v>
      </c>
      <c r="G149" s="245"/>
      <c r="H149" s="248">
        <v>272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175</v>
      </c>
      <c r="AU149" s="254" t="s">
        <v>21</v>
      </c>
      <c r="AV149" s="14" t="s">
        <v>174</v>
      </c>
      <c r="AW149" s="14" t="s">
        <v>40</v>
      </c>
      <c r="AX149" s="14" t="s">
        <v>92</v>
      </c>
      <c r="AY149" s="254" t="s">
        <v>167</v>
      </c>
    </row>
    <row r="150" s="12" customFormat="1" ht="22.8" customHeight="1">
      <c r="A150" s="12"/>
      <c r="B150" s="203"/>
      <c r="C150" s="204"/>
      <c r="D150" s="205" t="s">
        <v>83</v>
      </c>
      <c r="E150" s="217" t="s">
        <v>21</v>
      </c>
      <c r="F150" s="217" t="s">
        <v>1260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P151</f>
        <v>0</v>
      </c>
      <c r="Q150" s="211"/>
      <c r="R150" s="212">
        <f>R151</f>
        <v>0</v>
      </c>
      <c r="S150" s="211"/>
      <c r="T150" s="21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92</v>
      </c>
      <c r="AT150" s="215" t="s">
        <v>83</v>
      </c>
      <c r="AU150" s="215" t="s">
        <v>92</v>
      </c>
      <c r="AY150" s="214" t="s">
        <v>167</v>
      </c>
      <c r="BK150" s="216">
        <f>BK151</f>
        <v>0</v>
      </c>
    </row>
    <row r="151" s="2" customFormat="1" ht="16.5" customHeight="1">
      <c r="A151" s="39"/>
      <c r="B151" s="40"/>
      <c r="C151" s="219" t="s">
        <v>190</v>
      </c>
      <c r="D151" s="219" t="s">
        <v>169</v>
      </c>
      <c r="E151" s="220" t="s">
        <v>1696</v>
      </c>
      <c r="F151" s="221" t="s">
        <v>1697</v>
      </c>
      <c r="G151" s="222" t="s">
        <v>206</v>
      </c>
      <c r="H151" s="223">
        <v>22</v>
      </c>
      <c r="I151" s="224"/>
      <c r="J151" s="225">
        <f>ROUND(I151*H151,2)</f>
        <v>0</v>
      </c>
      <c r="K151" s="221" t="s">
        <v>173</v>
      </c>
      <c r="L151" s="45"/>
      <c r="M151" s="226" t="s">
        <v>1</v>
      </c>
      <c r="N151" s="227" t="s">
        <v>51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174</v>
      </c>
      <c r="AT151" s="230" t="s">
        <v>169</v>
      </c>
      <c r="AU151" s="230" t="s">
        <v>21</v>
      </c>
      <c r="AY151" s="17" t="s">
        <v>167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174</v>
      </c>
      <c r="BK151" s="231">
        <f>ROUND(I151*H151,2)</f>
        <v>0</v>
      </c>
      <c r="BL151" s="17" t="s">
        <v>174</v>
      </c>
      <c r="BM151" s="230" t="s">
        <v>207</v>
      </c>
    </row>
    <row r="152" s="12" customFormat="1" ht="22.8" customHeight="1">
      <c r="A152" s="12"/>
      <c r="B152" s="203"/>
      <c r="C152" s="204"/>
      <c r="D152" s="205" t="s">
        <v>83</v>
      </c>
      <c r="E152" s="217" t="s">
        <v>190</v>
      </c>
      <c r="F152" s="217" t="s">
        <v>381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SUM(P153:P154)</f>
        <v>0</v>
      </c>
      <c r="Q152" s="211"/>
      <c r="R152" s="212">
        <f>SUM(R153:R154)</f>
        <v>0</v>
      </c>
      <c r="S152" s="211"/>
      <c r="T152" s="213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92</v>
      </c>
      <c r="AT152" s="215" t="s">
        <v>83</v>
      </c>
      <c r="AU152" s="215" t="s">
        <v>92</v>
      </c>
      <c r="AY152" s="214" t="s">
        <v>167</v>
      </c>
      <c r="BK152" s="216">
        <f>SUM(BK153:BK154)</f>
        <v>0</v>
      </c>
    </row>
    <row r="153" s="2" customFormat="1" ht="16.5" customHeight="1">
      <c r="A153" s="39"/>
      <c r="B153" s="40"/>
      <c r="C153" s="219" t="s">
        <v>213</v>
      </c>
      <c r="D153" s="219" t="s">
        <v>169</v>
      </c>
      <c r="E153" s="220" t="s">
        <v>1676</v>
      </c>
      <c r="F153" s="221" t="s">
        <v>1677</v>
      </c>
      <c r="G153" s="222" t="s">
        <v>194</v>
      </c>
      <c r="H153" s="223">
        <v>882</v>
      </c>
      <c r="I153" s="224"/>
      <c r="J153" s="225">
        <f>ROUND(I153*H153,2)</f>
        <v>0</v>
      </c>
      <c r="K153" s="221" t="s">
        <v>173</v>
      </c>
      <c r="L153" s="45"/>
      <c r="M153" s="226" t="s">
        <v>1</v>
      </c>
      <c r="N153" s="227" t="s">
        <v>51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174</v>
      </c>
      <c r="AT153" s="230" t="s">
        <v>169</v>
      </c>
      <c r="AU153" s="230" t="s">
        <v>21</v>
      </c>
      <c r="AY153" s="17" t="s">
        <v>167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174</v>
      </c>
      <c r="BK153" s="231">
        <f>ROUND(I153*H153,2)</f>
        <v>0</v>
      </c>
      <c r="BL153" s="17" t="s">
        <v>174</v>
      </c>
      <c r="BM153" s="230" t="s">
        <v>216</v>
      </c>
    </row>
    <row r="154" s="2" customFormat="1" ht="21.75" customHeight="1">
      <c r="A154" s="39"/>
      <c r="B154" s="40"/>
      <c r="C154" s="219" t="s">
        <v>195</v>
      </c>
      <c r="D154" s="219" t="s">
        <v>169</v>
      </c>
      <c r="E154" s="220" t="s">
        <v>504</v>
      </c>
      <c r="F154" s="221" t="s">
        <v>505</v>
      </c>
      <c r="G154" s="222" t="s">
        <v>194</v>
      </c>
      <c r="H154" s="223">
        <v>840</v>
      </c>
      <c r="I154" s="224"/>
      <c r="J154" s="225">
        <f>ROUND(I154*H154,2)</f>
        <v>0</v>
      </c>
      <c r="K154" s="221" t="s">
        <v>173</v>
      </c>
      <c r="L154" s="45"/>
      <c r="M154" s="226" t="s">
        <v>1</v>
      </c>
      <c r="N154" s="227" t="s">
        <v>51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174</v>
      </c>
      <c r="AT154" s="230" t="s">
        <v>169</v>
      </c>
      <c r="AU154" s="230" t="s">
        <v>21</v>
      </c>
      <c r="AY154" s="17" t="s">
        <v>167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174</v>
      </c>
      <c r="BK154" s="231">
        <f>ROUND(I154*H154,2)</f>
        <v>0</v>
      </c>
      <c r="BL154" s="17" t="s">
        <v>174</v>
      </c>
      <c r="BM154" s="230" t="s">
        <v>223</v>
      </c>
    </row>
    <row r="155" s="12" customFormat="1" ht="22.8" customHeight="1">
      <c r="A155" s="12"/>
      <c r="B155" s="203"/>
      <c r="C155" s="204"/>
      <c r="D155" s="205" t="s">
        <v>83</v>
      </c>
      <c r="E155" s="217" t="s">
        <v>213</v>
      </c>
      <c r="F155" s="217" t="s">
        <v>512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P156</f>
        <v>0</v>
      </c>
      <c r="Q155" s="211"/>
      <c r="R155" s="212">
        <f>R156</f>
        <v>0</v>
      </c>
      <c r="S155" s="211"/>
      <c r="T155" s="213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92</v>
      </c>
      <c r="AT155" s="215" t="s">
        <v>83</v>
      </c>
      <c r="AU155" s="215" t="s">
        <v>92</v>
      </c>
      <c r="AY155" s="214" t="s">
        <v>167</v>
      </c>
      <c r="BK155" s="216">
        <f>BK156</f>
        <v>0</v>
      </c>
    </row>
    <row r="156" s="2" customFormat="1" ht="24.15" customHeight="1">
      <c r="A156" s="39"/>
      <c r="B156" s="40"/>
      <c r="C156" s="219" t="s">
        <v>224</v>
      </c>
      <c r="D156" s="219" t="s">
        <v>169</v>
      </c>
      <c r="E156" s="220" t="s">
        <v>1698</v>
      </c>
      <c r="F156" s="221" t="s">
        <v>1699</v>
      </c>
      <c r="G156" s="222" t="s">
        <v>183</v>
      </c>
      <c r="H156" s="223">
        <v>25</v>
      </c>
      <c r="I156" s="224"/>
      <c r="J156" s="225">
        <f>ROUND(I156*H156,2)</f>
        <v>0</v>
      </c>
      <c r="K156" s="221" t="s">
        <v>173</v>
      </c>
      <c r="L156" s="45"/>
      <c r="M156" s="226" t="s">
        <v>1</v>
      </c>
      <c r="N156" s="227" t="s">
        <v>51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174</v>
      </c>
      <c r="AT156" s="230" t="s">
        <v>169</v>
      </c>
      <c r="AU156" s="230" t="s">
        <v>21</v>
      </c>
      <c r="AY156" s="17" t="s">
        <v>167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174</v>
      </c>
      <c r="BK156" s="231">
        <f>ROUND(I156*H156,2)</f>
        <v>0</v>
      </c>
      <c r="BL156" s="17" t="s">
        <v>174</v>
      </c>
      <c r="BM156" s="230" t="s">
        <v>227</v>
      </c>
    </row>
    <row r="157" s="12" customFormat="1" ht="22.8" customHeight="1">
      <c r="A157" s="12"/>
      <c r="B157" s="203"/>
      <c r="C157" s="204"/>
      <c r="D157" s="205" t="s">
        <v>83</v>
      </c>
      <c r="E157" s="217" t="s">
        <v>565</v>
      </c>
      <c r="F157" s="217" t="s">
        <v>566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SUM(P158:P159)</f>
        <v>0</v>
      </c>
      <c r="Q157" s="211"/>
      <c r="R157" s="212">
        <f>SUM(R158:R159)</f>
        <v>0</v>
      </c>
      <c r="S157" s="211"/>
      <c r="T157" s="213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92</v>
      </c>
      <c r="AT157" s="215" t="s">
        <v>83</v>
      </c>
      <c r="AU157" s="215" t="s">
        <v>92</v>
      </c>
      <c r="AY157" s="214" t="s">
        <v>167</v>
      </c>
      <c r="BK157" s="216">
        <f>SUM(BK158:BK159)</f>
        <v>0</v>
      </c>
    </row>
    <row r="158" s="2" customFormat="1" ht="24.15" customHeight="1">
      <c r="A158" s="39"/>
      <c r="B158" s="40"/>
      <c r="C158" s="219" t="s">
        <v>198</v>
      </c>
      <c r="D158" s="219" t="s">
        <v>169</v>
      </c>
      <c r="E158" s="220" t="s">
        <v>567</v>
      </c>
      <c r="F158" s="221" t="s">
        <v>568</v>
      </c>
      <c r="G158" s="222" t="s">
        <v>277</v>
      </c>
      <c r="H158" s="223">
        <v>1.161</v>
      </c>
      <c r="I158" s="224"/>
      <c r="J158" s="225">
        <f>ROUND(I158*H158,2)</f>
        <v>0</v>
      </c>
      <c r="K158" s="221" t="s">
        <v>173</v>
      </c>
      <c r="L158" s="45"/>
      <c r="M158" s="226" t="s">
        <v>1</v>
      </c>
      <c r="N158" s="227" t="s">
        <v>51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174</v>
      </c>
      <c r="AT158" s="230" t="s">
        <v>169</v>
      </c>
      <c r="AU158" s="230" t="s">
        <v>21</v>
      </c>
      <c r="AY158" s="17" t="s">
        <v>167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174</v>
      </c>
      <c r="BK158" s="231">
        <f>ROUND(I158*H158,2)</f>
        <v>0</v>
      </c>
      <c r="BL158" s="17" t="s">
        <v>174</v>
      </c>
      <c r="BM158" s="230" t="s">
        <v>232</v>
      </c>
    </row>
    <row r="159" s="2" customFormat="1" ht="33" customHeight="1">
      <c r="A159" s="39"/>
      <c r="B159" s="40"/>
      <c r="C159" s="219" t="s">
        <v>234</v>
      </c>
      <c r="D159" s="219" t="s">
        <v>169</v>
      </c>
      <c r="E159" s="220" t="s">
        <v>571</v>
      </c>
      <c r="F159" s="221" t="s">
        <v>572</v>
      </c>
      <c r="G159" s="222" t="s">
        <v>277</v>
      </c>
      <c r="H159" s="223">
        <v>1.161</v>
      </c>
      <c r="I159" s="224"/>
      <c r="J159" s="225">
        <f>ROUND(I159*H159,2)</f>
        <v>0</v>
      </c>
      <c r="K159" s="221" t="s">
        <v>173</v>
      </c>
      <c r="L159" s="45"/>
      <c r="M159" s="226" t="s">
        <v>1</v>
      </c>
      <c r="N159" s="227" t="s">
        <v>51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174</v>
      </c>
      <c r="AT159" s="230" t="s">
        <v>169</v>
      </c>
      <c r="AU159" s="230" t="s">
        <v>21</v>
      </c>
      <c r="AY159" s="17" t="s">
        <v>167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174</v>
      </c>
      <c r="BK159" s="231">
        <f>ROUND(I159*H159,2)</f>
        <v>0</v>
      </c>
      <c r="BL159" s="17" t="s">
        <v>174</v>
      </c>
      <c r="BM159" s="230" t="s">
        <v>237</v>
      </c>
    </row>
    <row r="160" s="12" customFormat="1" ht="25.92" customHeight="1">
      <c r="A160" s="12"/>
      <c r="B160" s="203"/>
      <c r="C160" s="204"/>
      <c r="D160" s="205" t="s">
        <v>83</v>
      </c>
      <c r="E160" s="206" t="s">
        <v>574</v>
      </c>
      <c r="F160" s="206" t="s">
        <v>575</v>
      </c>
      <c r="G160" s="204"/>
      <c r="H160" s="204"/>
      <c r="I160" s="207"/>
      <c r="J160" s="208">
        <f>BK160</f>
        <v>0</v>
      </c>
      <c r="K160" s="204"/>
      <c r="L160" s="209"/>
      <c r="M160" s="210"/>
      <c r="N160" s="211"/>
      <c r="O160" s="211"/>
      <c r="P160" s="212">
        <f>P161+P208</f>
        <v>0</v>
      </c>
      <c r="Q160" s="211"/>
      <c r="R160" s="212">
        <f>R161+R208</f>
        <v>0</v>
      </c>
      <c r="S160" s="211"/>
      <c r="T160" s="213">
        <f>T161+T208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21</v>
      </c>
      <c r="AT160" s="215" t="s">
        <v>83</v>
      </c>
      <c r="AU160" s="215" t="s">
        <v>84</v>
      </c>
      <c r="AY160" s="214" t="s">
        <v>167</v>
      </c>
      <c r="BK160" s="216">
        <f>BK161+BK208</f>
        <v>0</v>
      </c>
    </row>
    <row r="161" s="12" customFormat="1" ht="22.8" customHeight="1">
      <c r="A161" s="12"/>
      <c r="B161" s="203"/>
      <c r="C161" s="204"/>
      <c r="D161" s="205" t="s">
        <v>83</v>
      </c>
      <c r="E161" s="217" t="s">
        <v>1050</v>
      </c>
      <c r="F161" s="217" t="s">
        <v>1051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SUM(P162:P207)</f>
        <v>0</v>
      </c>
      <c r="Q161" s="211"/>
      <c r="R161" s="212">
        <f>SUM(R162:R207)</f>
        <v>0</v>
      </c>
      <c r="S161" s="211"/>
      <c r="T161" s="213">
        <f>SUM(T162:T207)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21</v>
      </c>
      <c r="AT161" s="215" t="s">
        <v>83</v>
      </c>
      <c r="AU161" s="215" t="s">
        <v>92</v>
      </c>
      <c r="AY161" s="214" t="s">
        <v>167</v>
      </c>
      <c r="BK161" s="216">
        <f>SUM(BK162:BK207)</f>
        <v>0</v>
      </c>
    </row>
    <row r="162" s="2" customFormat="1" ht="24.15" customHeight="1">
      <c r="A162" s="39"/>
      <c r="B162" s="40"/>
      <c r="C162" s="219" t="s">
        <v>202</v>
      </c>
      <c r="D162" s="219" t="s">
        <v>169</v>
      </c>
      <c r="E162" s="220" t="s">
        <v>1700</v>
      </c>
      <c r="F162" s="221" t="s">
        <v>1701</v>
      </c>
      <c r="G162" s="222" t="s">
        <v>194</v>
      </c>
      <c r="H162" s="223">
        <v>3</v>
      </c>
      <c r="I162" s="224"/>
      <c r="J162" s="225">
        <f>ROUND(I162*H162,2)</f>
        <v>0</v>
      </c>
      <c r="K162" s="221" t="s">
        <v>173</v>
      </c>
      <c r="L162" s="45"/>
      <c r="M162" s="226" t="s">
        <v>1</v>
      </c>
      <c r="N162" s="227" t="s">
        <v>51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207</v>
      </c>
      <c r="AT162" s="230" t="s">
        <v>169</v>
      </c>
      <c r="AU162" s="230" t="s">
        <v>21</v>
      </c>
      <c r="AY162" s="17" t="s">
        <v>167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174</v>
      </c>
      <c r="BK162" s="231">
        <f>ROUND(I162*H162,2)</f>
        <v>0</v>
      </c>
      <c r="BL162" s="17" t="s">
        <v>207</v>
      </c>
      <c r="BM162" s="230" t="s">
        <v>241</v>
      </c>
    </row>
    <row r="163" s="2" customFormat="1" ht="24.15" customHeight="1">
      <c r="A163" s="39"/>
      <c r="B163" s="40"/>
      <c r="C163" s="259" t="s">
        <v>8</v>
      </c>
      <c r="D163" s="259" t="s">
        <v>238</v>
      </c>
      <c r="E163" s="260" t="s">
        <v>1702</v>
      </c>
      <c r="F163" s="261" t="s">
        <v>1703</v>
      </c>
      <c r="G163" s="262" t="s">
        <v>194</v>
      </c>
      <c r="H163" s="263">
        <v>3.1499999999999999</v>
      </c>
      <c r="I163" s="264"/>
      <c r="J163" s="265">
        <f>ROUND(I163*H163,2)</f>
        <v>0</v>
      </c>
      <c r="K163" s="261" t="s">
        <v>173</v>
      </c>
      <c r="L163" s="266"/>
      <c r="M163" s="267" t="s">
        <v>1</v>
      </c>
      <c r="N163" s="268" t="s">
        <v>51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248</v>
      </c>
      <c r="AT163" s="230" t="s">
        <v>238</v>
      </c>
      <c r="AU163" s="230" t="s">
        <v>21</v>
      </c>
      <c r="AY163" s="17" t="s">
        <v>167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174</v>
      </c>
      <c r="BK163" s="231">
        <f>ROUND(I163*H163,2)</f>
        <v>0</v>
      </c>
      <c r="BL163" s="17" t="s">
        <v>207</v>
      </c>
      <c r="BM163" s="230" t="s">
        <v>244</v>
      </c>
    </row>
    <row r="164" s="13" customFormat="1">
      <c r="A164" s="13"/>
      <c r="B164" s="232"/>
      <c r="C164" s="233"/>
      <c r="D164" s="234" t="s">
        <v>175</v>
      </c>
      <c r="E164" s="235" t="s">
        <v>1</v>
      </c>
      <c r="F164" s="236" t="s">
        <v>1704</v>
      </c>
      <c r="G164" s="233"/>
      <c r="H164" s="237">
        <v>3.1499999999999999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175</v>
      </c>
      <c r="AU164" s="243" t="s">
        <v>21</v>
      </c>
      <c r="AV164" s="13" t="s">
        <v>21</v>
      </c>
      <c r="AW164" s="13" t="s">
        <v>40</v>
      </c>
      <c r="AX164" s="13" t="s">
        <v>84</v>
      </c>
      <c r="AY164" s="243" t="s">
        <v>167</v>
      </c>
    </row>
    <row r="165" s="14" customFormat="1">
      <c r="A165" s="14"/>
      <c r="B165" s="244"/>
      <c r="C165" s="245"/>
      <c r="D165" s="234" t="s">
        <v>175</v>
      </c>
      <c r="E165" s="246" t="s">
        <v>1</v>
      </c>
      <c r="F165" s="247" t="s">
        <v>177</v>
      </c>
      <c r="G165" s="245"/>
      <c r="H165" s="248">
        <v>3.1499999999999999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175</v>
      </c>
      <c r="AU165" s="254" t="s">
        <v>21</v>
      </c>
      <c r="AV165" s="14" t="s">
        <v>174</v>
      </c>
      <c r="AW165" s="14" t="s">
        <v>40</v>
      </c>
      <c r="AX165" s="14" t="s">
        <v>92</v>
      </c>
      <c r="AY165" s="254" t="s">
        <v>167</v>
      </c>
    </row>
    <row r="166" s="2" customFormat="1" ht="24.15" customHeight="1">
      <c r="A166" s="39"/>
      <c r="B166" s="40"/>
      <c r="C166" s="219" t="s">
        <v>207</v>
      </c>
      <c r="D166" s="219" t="s">
        <v>169</v>
      </c>
      <c r="E166" s="220" t="s">
        <v>1705</v>
      </c>
      <c r="F166" s="221" t="s">
        <v>1706</v>
      </c>
      <c r="G166" s="222" t="s">
        <v>194</v>
      </c>
      <c r="H166" s="223">
        <v>840</v>
      </c>
      <c r="I166" s="224"/>
      <c r="J166" s="225">
        <f>ROUND(I166*H166,2)</f>
        <v>0</v>
      </c>
      <c r="K166" s="221" t="s">
        <v>173</v>
      </c>
      <c r="L166" s="45"/>
      <c r="M166" s="226" t="s">
        <v>1</v>
      </c>
      <c r="N166" s="227" t="s">
        <v>51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207</v>
      </c>
      <c r="AT166" s="230" t="s">
        <v>169</v>
      </c>
      <c r="AU166" s="230" t="s">
        <v>21</v>
      </c>
      <c r="AY166" s="17" t="s">
        <v>167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174</v>
      </c>
      <c r="BK166" s="231">
        <f>ROUND(I166*H166,2)</f>
        <v>0</v>
      </c>
      <c r="BL166" s="17" t="s">
        <v>207</v>
      </c>
      <c r="BM166" s="230" t="s">
        <v>248</v>
      </c>
    </row>
    <row r="167" s="2" customFormat="1" ht="24.15" customHeight="1">
      <c r="A167" s="39"/>
      <c r="B167" s="40"/>
      <c r="C167" s="259" t="s">
        <v>249</v>
      </c>
      <c r="D167" s="259" t="s">
        <v>238</v>
      </c>
      <c r="E167" s="260" t="s">
        <v>1707</v>
      </c>
      <c r="F167" s="261" t="s">
        <v>1708</v>
      </c>
      <c r="G167" s="262" t="s">
        <v>194</v>
      </c>
      <c r="H167" s="263">
        <v>882</v>
      </c>
      <c r="I167" s="264"/>
      <c r="J167" s="265">
        <f>ROUND(I167*H167,2)</f>
        <v>0</v>
      </c>
      <c r="K167" s="261" t="s">
        <v>173</v>
      </c>
      <c r="L167" s="266"/>
      <c r="M167" s="267" t="s">
        <v>1</v>
      </c>
      <c r="N167" s="268" t="s">
        <v>51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248</v>
      </c>
      <c r="AT167" s="230" t="s">
        <v>238</v>
      </c>
      <c r="AU167" s="230" t="s">
        <v>21</v>
      </c>
      <c r="AY167" s="17" t="s">
        <v>167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174</v>
      </c>
      <c r="BK167" s="231">
        <f>ROUND(I167*H167,2)</f>
        <v>0</v>
      </c>
      <c r="BL167" s="17" t="s">
        <v>207</v>
      </c>
      <c r="BM167" s="230" t="s">
        <v>252</v>
      </c>
    </row>
    <row r="168" s="13" customFormat="1">
      <c r="A168" s="13"/>
      <c r="B168" s="232"/>
      <c r="C168" s="233"/>
      <c r="D168" s="234" t="s">
        <v>175</v>
      </c>
      <c r="E168" s="235" t="s">
        <v>1</v>
      </c>
      <c r="F168" s="236" t="s">
        <v>1709</v>
      </c>
      <c r="G168" s="233"/>
      <c r="H168" s="237">
        <v>882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175</v>
      </c>
      <c r="AU168" s="243" t="s">
        <v>21</v>
      </c>
      <c r="AV168" s="13" t="s">
        <v>21</v>
      </c>
      <c r="AW168" s="13" t="s">
        <v>40</v>
      </c>
      <c r="AX168" s="13" t="s">
        <v>84</v>
      </c>
      <c r="AY168" s="243" t="s">
        <v>167</v>
      </c>
    </row>
    <row r="169" s="14" customFormat="1">
      <c r="A169" s="14"/>
      <c r="B169" s="244"/>
      <c r="C169" s="245"/>
      <c r="D169" s="234" t="s">
        <v>175</v>
      </c>
      <c r="E169" s="246" t="s">
        <v>1</v>
      </c>
      <c r="F169" s="247" t="s">
        <v>177</v>
      </c>
      <c r="G169" s="245"/>
      <c r="H169" s="248">
        <v>882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175</v>
      </c>
      <c r="AU169" s="254" t="s">
        <v>21</v>
      </c>
      <c r="AV169" s="14" t="s">
        <v>174</v>
      </c>
      <c r="AW169" s="14" t="s">
        <v>40</v>
      </c>
      <c r="AX169" s="14" t="s">
        <v>92</v>
      </c>
      <c r="AY169" s="254" t="s">
        <v>167</v>
      </c>
    </row>
    <row r="170" s="2" customFormat="1" ht="24.15" customHeight="1">
      <c r="A170" s="39"/>
      <c r="B170" s="40"/>
      <c r="C170" s="219" t="s">
        <v>216</v>
      </c>
      <c r="D170" s="219" t="s">
        <v>169</v>
      </c>
      <c r="E170" s="220" t="s">
        <v>1710</v>
      </c>
      <c r="F170" s="221" t="s">
        <v>1711</v>
      </c>
      <c r="G170" s="222" t="s">
        <v>194</v>
      </c>
      <c r="H170" s="223">
        <v>22</v>
      </c>
      <c r="I170" s="224"/>
      <c r="J170" s="225">
        <f>ROUND(I170*H170,2)</f>
        <v>0</v>
      </c>
      <c r="K170" s="221" t="s">
        <v>173</v>
      </c>
      <c r="L170" s="45"/>
      <c r="M170" s="226" t="s">
        <v>1</v>
      </c>
      <c r="N170" s="227" t="s">
        <v>51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207</v>
      </c>
      <c r="AT170" s="230" t="s">
        <v>169</v>
      </c>
      <c r="AU170" s="230" t="s">
        <v>21</v>
      </c>
      <c r="AY170" s="17" t="s">
        <v>167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174</v>
      </c>
      <c r="BK170" s="231">
        <f>ROUND(I170*H170,2)</f>
        <v>0</v>
      </c>
      <c r="BL170" s="17" t="s">
        <v>207</v>
      </c>
      <c r="BM170" s="230" t="s">
        <v>255</v>
      </c>
    </row>
    <row r="171" s="2" customFormat="1" ht="16.5" customHeight="1">
      <c r="A171" s="39"/>
      <c r="B171" s="40"/>
      <c r="C171" s="259" t="s">
        <v>256</v>
      </c>
      <c r="D171" s="259" t="s">
        <v>238</v>
      </c>
      <c r="E171" s="260" t="s">
        <v>1712</v>
      </c>
      <c r="F171" s="261" t="s">
        <v>1713</v>
      </c>
      <c r="G171" s="262" t="s">
        <v>194</v>
      </c>
      <c r="H171" s="263">
        <v>23.100000000000001</v>
      </c>
      <c r="I171" s="264"/>
      <c r="J171" s="265">
        <f>ROUND(I171*H171,2)</f>
        <v>0</v>
      </c>
      <c r="K171" s="261" t="s">
        <v>173</v>
      </c>
      <c r="L171" s="266"/>
      <c r="M171" s="267" t="s">
        <v>1</v>
      </c>
      <c r="N171" s="268" t="s">
        <v>51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248</v>
      </c>
      <c r="AT171" s="230" t="s">
        <v>238</v>
      </c>
      <c r="AU171" s="230" t="s">
        <v>21</v>
      </c>
      <c r="AY171" s="17" t="s">
        <v>167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174</v>
      </c>
      <c r="BK171" s="231">
        <f>ROUND(I171*H171,2)</f>
        <v>0</v>
      </c>
      <c r="BL171" s="17" t="s">
        <v>207</v>
      </c>
      <c r="BM171" s="230" t="s">
        <v>259</v>
      </c>
    </row>
    <row r="172" s="13" customFormat="1">
      <c r="A172" s="13"/>
      <c r="B172" s="232"/>
      <c r="C172" s="233"/>
      <c r="D172" s="234" t="s">
        <v>175</v>
      </c>
      <c r="E172" s="235" t="s">
        <v>1</v>
      </c>
      <c r="F172" s="236" t="s">
        <v>1714</v>
      </c>
      <c r="G172" s="233"/>
      <c r="H172" s="237">
        <v>23.100000000000001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175</v>
      </c>
      <c r="AU172" s="243" t="s">
        <v>21</v>
      </c>
      <c r="AV172" s="13" t="s">
        <v>21</v>
      </c>
      <c r="AW172" s="13" t="s">
        <v>40</v>
      </c>
      <c r="AX172" s="13" t="s">
        <v>84</v>
      </c>
      <c r="AY172" s="243" t="s">
        <v>167</v>
      </c>
    </row>
    <row r="173" s="14" customFormat="1">
      <c r="A173" s="14"/>
      <c r="B173" s="244"/>
      <c r="C173" s="245"/>
      <c r="D173" s="234" t="s">
        <v>175</v>
      </c>
      <c r="E173" s="246" t="s">
        <v>1</v>
      </c>
      <c r="F173" s="247" t="s">
        <v>177</v>
      </c>
      <c r="G173" s="245"/>
      <c r="H173" s="248">
        <v>23.100000000000001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175</v>
      </c>
      <c r="AU173" s="254" t="s">
        <v>21</v>
      </c>
      <c r="AV173" s="14" t="s">
        <v>174</v>
      </c>
      <c r="AW173" s="14" t="s">
        <v>40</v>
      </c>
      <c r="AX173" s="14" t="s">
        <v>92</v>
      </c>
      <c r="AY173" s="254" t="s">
        <v>167</v>
      </c>
    </row>
    <row r="174" s="2" customFormat="1" ht="24.15" customHeight="1">
      <c r="A174" s="39"/>
      <c r="B174" s="40"/>
      <c r="C174" s="219" t="s">
        <v>223</v>
      </c>
      <c r="D174" s="219" t="s">
        <v>169</v>
      </c>
      <c r="E174" s="220" t="s">
        <v>1715</v>
      </c>
      <c r="F174" s="221" t="s">
        <v>1716</v>
      </c>
      <c r="G174" s="222" t="s">
        <v>194</v>
      </c>
      <c r="H174" s="223">
        <v>132</v>
      </c>
      <c r="I174" s="224"/>
      <c r="J174" s="225">
        <f>ROUND(I174*H174,2)</f>
        <v>0</v>
      </c>
      <c r="K174" s="221" t="s">
        <v>173</v>
      </c>
      <c r="L174" s="45"/>
      <c r="M174" s="226" t="s">
        <v>1</v>
      </c>
      <c r="N174" s="227" t="s">
        <v>51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207</v>
      </c>
      <c r="AT174" s="230" t="s">
        <v>169</v>
      </c>
      <c r="AU174" s="230" t="s">
        <v>21</v>
      </c>
      <c r="AY174" s="17" t="s">
        <v>167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174</v>
      </c>
      <c r="BK174" s="231">
        <f>ROUND(I174*H174,2)</f>
        <v>0</v>
      </c>
      <c r="BL174" s="17" t="s">
        <v>207</v>
      </c>
      <c r="BM174" s="230" t="s">
        <v>266</v>
      </c>
    </row>
    <row r="175" s="2" customFormat="1" ht="16.5" customHeight="1">
      <c r="A175" s="39"/>
      <c r="B175" s="40"/>
      <c r="C175" s="259" t="s">
        <v>7</v>
      </c>
      <c r="D175" s="259" t="s">
        <v>238</v>
      </c>
      <c r="E175" s="260" t="s">
        <v>1717</v>
      </c>
      <c r="F175" s="261" t="s">
        <v>1718</v>
      </c>
      <c r="G175" s="262" t="s">
        <v>194</v>
      </c>
      <c r="H175" s="263">
        <v>138.59999999999999</v>
      </c>
      <c r="I175" s="264"/>
      <c r="J175" s="265">
        <f>ROUND(I175*H175,2)</f>
        <v>0</v>
      </c>
      <c r="K175" s="261" t="s">
        <v>173</v>
      </c>
      <c r="L175" s="266"/>
      <c r="M175" s="267" t="s">
        <v>1</v>
      </c>
      <c r="N175" s="268" t="s">
        <v>51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248</v>
      </c>
      <c r="AT175" s="230" t="s">
        <v>238</v>
      </c>
      <c r="AU175" s="230" t="s">
        <v>21</v>
      </c>
      <c r="AY175" s="17" t="s">
        <v>167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174</v>
      </c>
      <c r="BK175" s="231">
        <f>ROUND(I175*H175,2)</f>
        <v>0</v>
      </c>
      <c r="BL175" s="17" t="s">
        <v>207</v>
      </c>
      <c r="BM175" s="230" t="s">
        <v>29</v>
      </c>
    </row>
    <row r="176" s="13" customFormat="1">
      <c r="A176" s="13"/>
      <c r="B176" s="232"/>
      <c r="C176" s="233"/>
      <c r="D176" s="234" t="s">
        <v>175</v>
      </c>
      <c r="E176" s="235" t="s">
        <v>1</v>
      </c>
      <c r="F176" s="236" t="s">
        <v>1719</v>
      </c>
      <c r="G176" s="233"/>
      <c r="H176" s="237">
        <v>138.59999999999999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175</v>
      </c>
      <c r="AU176" s="243" t="s">
        <v>21</v>
      </c>
      <c r="AV176" s="13" t="s">
        <v>21</v>
      </c>
      <c r="AW176" s="13" t="s">
        <v>40</v>
      </c>
      <c r="AX176" s="13" t="s">
        <v>84</v>
      </c>
      <c r="AY176" s="243" t="s">
        <v>167</v>
      </c>
    </row>
    <row r="177" s="14" customFormat="1">
      <c r="A177" s="14"/>
      <c r="B177" s="244"/>
      <c r="C177" s="245"/>
      <c r="D177" s="234" t="s">
        <v>175</v>
      </c>
      <c r="E177" s="246" t="s">
        <v>1</v>
      </c>
      <c r="F177" s="247" t="s">
        <v>177</v>
      </c>
      <c r="G177" s="245"/>
      <c r="H177" s="248">
        <v>138.59999999999999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175</v>
      </c>
      <c r="AU177" s="254" t="s">
        <v>21</v>
      </c>
      <c r="AV177" s="14" t="s">
        <v>174</v>
      </c>
      <c r="AW177" s="14" t="s">
        <v>40</v>
      </c>
      <c r="AX177" s="14" t="s">
        <v>92</v>
      </c>
      <c r="AY177" s="254" t="s">
        <v>167</v>
      </c>
    </row>
    <row r="178" s="2" customFormat="1" ht="24.15" customHeight="1">
      <c r="A178" s="39"/>
      <c r="B178" s="40"/>
      <c r="C178" s="219" t="s">
        <v>227</v>
      </c>
      <c r="D178" s="219" t="s">
        <v>169</v>
      </c>
      <c r="E178" s="220" t="s">
        <v>1720</v>
      </c>
      <c r="F178" s="221" t="s">
        <v>1721</v>
      </c>
      <c r="G178" s="222" t="s">
        <v>194</v>
      </c>
      <c r="H178" s="223">
        <v>928</v>
      </c>
      <c r="I178" s="224"/>
      <c r="J178" s="225">
        <f>ROUND(I178*H178,2)</f>
        <v>0</v>
      </c>
      <c r="K178" s="221" t="s">
        <v>173</v>
      </c>
      <c r="L178" s="45"/>
      <c r="M178" s="226" t="s">
        <v>1</v>
      </c>
      <c r="N178" s="227" t="s">
        <v>51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207</v>
      </c>
      <c r="AT178" s="230" t="s">
        <v>169</v>
      </c>
      <c r="AU178" s="230" t="s">
        <v>21</v>
      </c>
      <c r="AY178" s="17" t="s">
        <v>167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174</v>
      </c>
      <c r="BK178" s="231">
        <f>ROUND(I178*H178,2)</f>
        <v>0</v>
      </c>
      <c r="BL178" s="17" t="s">
        <v>207</v>
      </c>
      <c r="BM178" s="230" t="s">
        <v>272</v>
      </c>
    </row>
    <row r="179" s="2" customFormat="1" ht="16.5" customHeight="1">
      <c r="A179" s="39"/>
      <c r="B179" s="40"/>
      <c r="C179" s="259" t="s">
        <v>274</v>
      </c>
      <c r="D179" s="259" t="s">
        <v>238</v>
      </c>
      <c r="E179" s="260" t="s">
        <v>1722</v>
      </c>
      <c r="F179" s="261" t="s">
        <v>1723</v>
      </c>
      <c r="G179" s="262" t="s">
        <v>194</v>
      </c>
      <c r="H179" s="263">
        <v>974.39999999999998</v>
      </c>
      <c r="I179" s="264"/>
      <c r="J179" s="265">
        <f>ROUND(I179*H179,2)</f>
        <v>0</v>
      </c>
      <c r="K179" s="261" t="s">
        <v>173</v>
      </c>
      <c r="L179" s="266"/>
      <c r="M179" s="267" t="s">
        <v>1</v>
      </c>
      <c r="N179" s="268" t="s">
        <v>51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248</v>
      </c>
      <c r="AT179" s="230" t="s">
        <v>238</v>
      </c>
      <c r="AU179" s="230" t="s">
        <v>21</v>
      </c>
      <c r="AY179" s="17" t="s">
        <v>167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174</v>
      </c>
      <c r="BK179" s="231">
        <f>ROUND(I179*H179,2)</f>
        <v>0</v>
      </c>
      <c r="BL179" s="17" t="s">
        <v>207</v>
      </c>
      <c r="BM179" s="230" t="s">
        <v>278</v>
      </c>
    </row>
    <row r="180" s="13" customFormat="1">
      <c r="A180" s="13"/>
      <c r="B180" s="232"/>
      <c r="C180" s="233"/>
      <c r="D180" s="234" t="s">
        <v>175</v>
      </c>
      <c r="E180" s="235" t="s">
        <v>1</v>
      </c>
      <c r="F180" s="236" t="s">
        <v>1724</v>
      </c>
      <c r="G180" s="233"/>
      <c r="H180" s="237">
        <v>974.39999999999998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175</v>
      </c>
      <c r="AU180" s="243" t="s">
        <v>21</v>
      </c>
      <c r="AV180" s="13" t="s">
        <v>21</v>
      </c>
      <c r="AW180" s="13" t="s">
        <v>40</v>
      </c>
      <c r="AX180" s="13" t="s">
        <v>84</v>
      </c>
      <c r="AY180" s="243" t="s">
        <v>167</v>
      </c>
    </row>
    <row r="181" s="14" customFormat="1">
      <c r="A181" s="14"/>
      <c r="B181" s="244"/>
      <c r="C181" s="245"/>
      <c r="D181" s="234" t="s">
        <v>175</v>
      </c>
      <c r="E181" s="246" t="s">
        <v>1</v>
      </c>
      <c r="F181" s="247" t="s">
        <v>177</v>
      </c>
      <c r="G181" s="245"/>
      <c r="H181" s="248">
        <v>974.39999999999998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175</v>
      </c>
      <c r="AU181" s="254" t="s">
        <v>21</v>
      </c>
      <c r="AV181" s="14" t="s">
        <v>174</v>
      </c>
      <c r="AW181" s="14" t="s">
        <v>40</v>
      </c>
      <c r="AX181" s="14" t="s">
        <v>92</v>
      </c>
      <c r="AY181" s="254" t="s">
        <v>167</v>
      </c>
    </row>
    <row r="182" s="2" customFormat="1" ht="21.75" customHeight="1">
      <c r="A182" s="39"/>
      <c r="B182" s="40"/>
      <c r="C182" s="219" t="s">
        <v>232</v>
      </c>
      <c r="D182" s="219" t="s">
        <v>169</v>
      </c>
      <c r="E182" s="220" t="s">
        <v>1725</v>
      </c>
      <c r="F182" s="221" t="s">
        <v>1726</v>
      </c>
      <c r="G182" s="222" t="s">
        <v>247</v>
      </c>
      <c r="H182" s="223">
        <v>132</v>
      </c>
      <c r="I182" s="224"/>
      <c r="J182" s="225">
        <f>ROUND(I182*H182,2)</f>
        <v>0</v>
      </c>
      <c r="K182" s="221" t="s">
        <v>173</v>
      </c>
      <c r="L182" s="45"/>
      <c r="M182" s="226" t="s">
        <v>1</v>
      </c>
      <c r="N182" s="227" t="s">
        <v>51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207</v>
      </c>
      <c r="AT182" s="230" t="s">
        <v>169</v>
      </c>
      <c r="AU182" s="230" t="s">
        <v>21</v>
      </c>
      <c r="AY182" s="17" t="s">
        <v>167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174</v>
      </c>
      <c r="BK182" s="231">
        <f>ROUND(I182*H182,2)</f>
        <v>0</v>
      </c>
      <c r="BL182" s="17" t="s">
        <v>207</v>
      </c>
      <c r="BM182" s="230" t="s">
        <v>281</v>
      </c>
    </row>
    <row r="183" s="2" customFormat="1" ht="21.75" customHeight="1">
      <c r="A183" s="39"/>
      <c r="B183" s="40"/>
      <c r="C183" s="219" t="s">
        <v>292</v>
      </c>
      <c r="D183" s="219" t="s">
        <v>169</v>
      </c>
      <c r="E183" s="220" t="s">
        <v>1727</v>
      </c>
      <c r="F183" s="221" t="s">
        <v>1728</v>
      </c>
      <c r="G183" s="222" t="s">
        <v>247</v>
      </c>
      <c r="H183" s="223">
        <v>176</v>
      </c>
      <c r="I183" s="224"/>
      <c r="J183" s="225">
        <f>ROUND(I183*H183,2)</f>
        <v>0</v>
      </c>
      <c r="K183" s="221" t="s">
        <v>173</v>
      </c>
      <c r="L183" s="45"/>
      <c r="M183" s="226" t="s">
        <v>1</v>
      </c>
      <c r="N183" s="227" t="s">
        <v>51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207</v>
      </c>
      <c r="AT183" s="230" t="s">
        <v>169</v>
      </c>
      <c r="AU183" s="230" t="s">
        <v>21</v>
      </c>
      <c r="AY183" s="17" t="s">
        <v>167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174</v>
      </c>
      <c r="BK183" s="231">
        <f>ROUND(I183*H183,2)</f>
        <v>0</v>
      </c>
      <c r="BL183" s="17" t="s">
        <v>207</v>
      </c>
      <c r="BM183" s="230" t="s">
        <v>295</v>
      </c>
    </row>
    <row r="184" s="2" customFormat="1" ht="24.15" customHeight="1">
      <c r="A184" s="39"/>
      <c r="B184" s="40"/>
      <c r="C184" s="219" t="s">
        <v>237</v>
      </c>
      <c r="D184" s="219" t="s">
        <v>169</v>
      </c>
      <c r="E184" s="220" t="s">
        <v>1729</v>
      </c>
      <c r="F184" s="221" t="s">
        <v>1730</v>
      </c>
      <c r="G184" s="222" t="s">
        <v>247</v>
      </c>
      <c r="H184" s="223">
        <v>22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51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207</v>
      </c>
      <c r="AT184" s="230" t="s">
        <v>169</v>
      </c>
      <c r="AU184" s="230" t="s">
        <v>21</v>
      </c>
      <c r="AY184" s="17" t="s">
        <v>167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174</v>
      </c>
      <c r="BK184" s="231">
        <f>ROUND(I184*H184,2)</f>
        <v>0</v>
      </c>
      <c r="BL184" s="17" t="s">
        <v>207</v>
      </c>
      <c r="BM184" s="230" t="s">
        <v>301</v>
      </c>
    </row>
    <row r="185" s="2" customFormat="1">
      <c r="A185" s="39"/>
      <c r="B185" s="40"/>
      <c r="C185" s="41"/>
      <c r="D185" s="234" t="s">
        <v>185</v>
      </c>
      <c r="E185" s="41"/>
      <c r="F185" s="255" t="s">
        <v>1731</v>
      </c>
      <c r="G185" s="41"/>
      <c r="H185" s="41"/>
      <c r="I185" s="256"/>
      <c r="J185" s="41"/>
      <c r="K185" s="41"/>
      <c r="L185" s="45"/>
      <c r="M185" s="257"/>
      <c r="N185" s="25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185</v>
      </c>
      <c r="AU185" s="17" t="s">
        <v>21</v>
      </c>
    </row>
    <row r="186" s="2" customFormat="1" ht="16.5" customHeight="1">
      <c r="A186" s="39"/>
      <c r="B186" s="40"/>
      <c r="C186" s="259" t="s">
        <v>303</v>
      </c>
      <c r="D186" s="259" t="s">
        <v>238</v>
      </c>
      <c r="E186" s="260" t="s">
        <v>1732</v>
      </c>
      <c r="F186" s="261" t="s">
        <v>1733</v>
      </c>
      <c r="G186" s="262" t="s">
        <v>247</v>
      </c>
      <c r="H186" s="263">
        <v>22</v>
      </c>
      <c r="I186" s="264"/>
      <c r="J186" s="265">
        <f>ROUND(I186*H186,2)</f>
        <v>0</v>
      </c>
      <c r="K186" s="261" t="s">
        <v>1</v>
      </c>
      <c r="L186" s="266"/>
      <c r="M186" s="267" t="s">
        <v>1</v>
      </c>
      <c r="N186" s="268" t="s">
        <v>51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248</v>
      </c>
      <c r="AT186" s="230" t="s">
        <v>238</v>
      </c>
      <c r="AU186" s="230" t="s">
        <v>21</v>
      </c>
      <c r="AY186" s="17" t="s">
        <v>167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174</v>
      </c>
      <c r="BK186" s="231">
        <f>ROUND(I186*H186,2)</f>
        <v>0</v>
      </c>
      <c r="BL186" s="17" t="s">
        <v>207</v>
      </c>
      <c r="BM186" s="230" t="s">
        <v>306</v>
      </c>
    </row>
    <row r="187" s="2" customFormat="1" ht="24.15" customHeight="1">
      <c r="A187" s="39"/>
      <c r="B187" s="40"/>
      <c r="C187" s="219" t="s">
        <v>241</v>
      </c>
      <c r="D187" s="219" t="s">
        <v>169</v>
      </c>
      <c r="E187" s="220" t="s">
        <v>1734</v>
      </c>
      <c r="F187" s="221" t="s">
        <v>1735</v>
      </c>
      <c r="G187" s="222" t="s">
        <v>247</v>
      </c>
      <c r="H187" s="223">
        <v>22</v>
      </c>
      <c r="I187" s="224"/>
      <c r="J187" s="225">
        <f>ROUND(I187*H187,2)</f>
        <v>0</v>
      </c>
      <c r="K187" s="221" t="s">
        <v>173</v>
      </c>
      <c r="L187" s="45"/>
      <c r="M187" s="226" t="s">
        <v>1</v>
      </c>
      <c r="N187" s="227" t="s">
        <v>51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207</v>
      </c>
      <c r="AT187" s="230" t="s">
        <v>169</v>
      </c>
      <c r="AU187" s="230" t="s">
        <v>21</v>
      </c>
      <c r="AY187" s="17" t="s">
        <v>167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174</v>
      </c>
      <c r="BK187" s="231">
        <f>ROUND(I187*H187,2)</f>
        <v>0</v>
      </c>
      <c r="BL187" s="17" t="s">
        <v>207</v>
      </c>
      <c r="BM187" s="230" t="s">
        <v>309</v>
      </c>
    </row>
    <row r="188" s="2" customFormat="1" ht="16.5" customHeight="1">
      <c r="A188" s="39"/>
      <c r="B188" s="40"/>
      <c r="C188" s="259" t="s">
        <v>310</v>
      </c>
      <c r="D188" s="259" t="s">
        <v>238</v>
      </c>
      <c r="E188" s="260" t="s">
        <v>1736</v>
      </c>
      <c r="F188" s="261" t="s">
        <v>1737</v>
      </c>
      <c r="G188" s="262" t="s">
        <v>247</v>
      </c>
      <c r="H188" s="263">
        <v>22</v>
      </c>
      <c r="I188" s="264"/>
      <c r="J188" s="265">
        <f>ROUND(I188*H188,2)</f>
        <v>0</v>
      </c>
      <c r="K188" s="261" t="s">
        <v>1</v>
      </c>
      <c r="L188" s="266"/>
      <c r="M188" s="267" t="s">
        <v>1</v>
      </c>
      <c r="N188" s="268" t="s">
        <v>51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248</v>
      </c>
      <c r="AT188" s="230" t="s">
        <v>238</v>
      </c>
      <c r="AU188" s="230" t="s">
        <v>21</v>
      </c>
      <c r="AY188" s="17" t="s">
        <v>167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174</v>
      </c>
      <c r="BK188" s="231">
        <f>ROUND(I188*H188,2)</f>
        <v>0</v>
      </c>
      <c r="BL188" s="17" t="s">
        <v>207</v>
      </c>
      <c r="BM188" s="230" t="s">
        <v>314</v>
      </c>
    </row>
    <row r="189" s="2" customFormat="1" ht="16.5" customHeight="1">
      <c r="A189" s="39"/>
      <c r="B189" s="40"/>
      <c r="C189" s="219" t="s">
        <v>244</v>
      </c>
      <c r="D189" s="219" t="s">
        <v>169</v>
      </c>
      <c r="E189" s="220" t="s">
        <v>1738</v>
      </c>
      <c r="F189" s="221" t="s">
        <v>1739</v>
      </c>
      <c r="G189" s="222" t="s">
        <v>247</v>
      </c>
      <c r="H189" s="223">
        <v>1</v>
      </c>
      <c r="I189" s="224"/>
      <c r="J189" s="225">
        <f>ROUND(I189*H189,2)</f>
        <v>0</v>
      </c>
      <c r="K189" s="221" t="s">
        <v>173</v>
      </c>
      <c r="L189" s="45"/>
      <c r="M189" s="226" t="s">
        <v>1</v>
      </c>
      <c r="N189" s="227" t="s">
        <v>51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207</v>
      </c>
      <c r="AT189" s="230" t="s">
        <v>169</v>
      </c>
      <c r="AU189" s="230" t="s">
        <v>21</v>
      </c>
      <c r="AY189" s="17" t="s">
        <v>167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174</v>
      </c>
      <c r="BK189" s="231">
        <f>ROUND(I189*H189,2)</f>
        <v>0</v>
      </c>
      <c r="BL189" s="17" t="s">
        <v>207</v>
      </c>
      <c r="BM189" s="230" t="s">
        <v>319</v>
      </c>
    </row>
    <row r="190" s="2" customFormat="1" ht="16.5" customHeight="1">
      <c r="A190" s="39"/>
      <c r="B190" s="40"/>
      <c r="C190" s="259" t="s">
        <v>320</v>
      </c>
      <c r="D190" s="259" t="s">
        <v>238</v>
      </c>
      <c r="E190" s="260" t="s">
        <v>1740</v>
      </c>
      <c r="F190" s="261" t="s">
        <v>1741</v>
      </c>
      <c r="G190" s="262" t="s">
        <v>247</v>
      </c>
      <c r="H190" s="263">
        <v>1</v>
      </c>
      <c r="I190" s="264"/>
      <c r="J190" s="265">
        <f>ROUND(I190*H190,2)</f>
        <v>0</v>
      </c>
      <c r="K190" s="261" t="s">
        <v>1</v>
      </c>
      <c r="L190" s="266"/>
      <c r="M190" s="267" t="s">
        <v>1</v>
      </c>
      <c r="N190" s="268" t="s">
        <v>51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248</v>
      </c>
      <c r="AT190" s="230" t="s">
        <v>238</v>
      </c>
      <c r="AU190" s="230" t="s">
        <v>21</v>
      </c>
      <c r="AY190" s="17" t="s">
        <v>167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174</v>
      </c>
      <c r="BK190" s="231">
        <f>ROUND(I190*H190,2)</f>
        <v>0</v>
      </c>
      <c r="BL190" s="17" t="s">
        <v>207</v>
      </c>
      <c r="BM190" s="230" t="s">
        <v>323</v>
      </c>
    </row>
    <row r="191" s="2" customFormat="1">
      <c r="A191" s="39"/>
      <c r="B191" s="40"/>
      <c r="C191" s="41"/>
      <c r="D191" s="234" t="s">
        <v>185</v>
      </c>
      <c r="E191" s="41"/>
      <c r="F191" s="255" t="s">
        <v>1742</v>
      </c>
      <c r="G191" s="41"/>
      <c r="H191" s="41"/>
      <c r="I191" s="256"/>
      <c r="J191" s="41"/>
      <c r="K191" s="41"/>
      <c r="L191" s="45"/>
      <c r="M191" s="257"/>
      <c r="N191" s="25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7" t="s">
        <v>185</v>
      </c>
      <c r="AU191" s="17" t="s">
        <v>21</v>
      </c>
    </row>
    <row r="192" s="2" customFormat="1" ht="37.8" customHeight="1">
      <c r="A192" s="39"/>
      <c r="B192" s="40"/>
      <c r="C192" s="219" t="s">
        <v>248</v>
      </c>
      <c r="D192" s="219" t="s">
        <v>169</v>
      </c>
      <c r="E192" s="220" t="s">
        <v>1743</v>
      </c>
      <c r="F192" s="221" t="s">
        <v>1744</v>
      </c>
      <c r="G192" s="222" t="s">
        <v>247</v>
      </c>
      <c r="H192" s="223">
        <v>11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51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207</v>
      </c>
      <c r="AT192" s="230" t="s">
        <v>169</v>
      </c>
      <c r="AU192" s="230" t="s">
        <v>21</v>
      </c>
      <c r="AY192" s="17" t="s">
        <v>167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174</v>
      </c>
      <c r="BK192" s="231">
        <f>ROUND(I192*H192,2)</f>
        <v>0</v>
      </c>
      <c r="BL192" s="17" t="s">
        <v>207</v>
      </c>
      <c r="BM192" s="230" t="s">
        <v>327</v>
      </c>
    </row>
    <row r="193" s="2" customFormat="1">
      <c r="A193" s="39"/>
      <c r="B193" s="40"/>
      <c r="C193" s="41"/>
      <c r="D193" s="234" t="s">
        <v>185</v>
      </c>
      <c r="E193" s="41"/>
      <c r="F193" s="255" t="s">
        <v>1745</v>
      </c>
      <c r="G193" s="41"/>
      <c r="H193" s="41"/>
      <c r="I193" s="256"/>
      <c r="J193" s="41"/>
      <c r="K193" s="41"/>
      <c r="L193" s="45"/>
      <c r="M193" s="257"/>
      <c r="N193" s="25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185</v>
      </c>
      <c r="AU193" s="17" t="s">
        <v>21</v>
      </c>
    </row>
    <row r="194" s="2" customFormat="1" ht="21.75" customHeight="1">
      <c r="A194" s="39"/>
      <c r="B194" s="40"/>
      <c r="C194" s="219" t="s">
        <v>328</v>
      </c>
      <c r="D194" s="219" t="s">
        <v>169</v>
      </c>
      <c r="E194" s="220" t="s">
        <v>1746</v>
      </c>
      <c r="F194" s="221" t="s">
        <v>1747</v>
      </c>
      <c r="G194" s="222" t="s">
        <v>247</v>
      </c>
      <c r="H194" s="223">
        <v>22</v>
      </c>
      <c r="I194" s="224"/>
      <c r="J194" s="225">
        <f>ROUND(I194*H194,2)</f>
        <v>0</v>
      </c>
      <c r="K194" s="221" t="s">
        <v>173</v>
      </c>
      <c r="L194" s="45"/>
      <c r="M194" s="226" t="s">
        <v>1</v>
      </c>
      <c r="N194" s="227" t="s">
        <v>51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207</v>
      </c>
      <c r="AT194" s="230" t="s">
        <v>169</v>
      </c>
      <c r="AU194" s="230" t="s">
        <v>21</v>
      </c>
      <c r="AY194" s="17" t="s">
        <v>167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174</v>
      </c>
      <c r="BK194" s="231">
        <f>ROUND(I194*H194,2)</f>
        <v>0</v>
      </c>
      <c r="BL194" s="17" t="s">
        <v>207</v>
      </c>
      <c r="BM194" s="230" t="s">
        <v>331</v>
      </c>
    </row>
    <row r="195" s="2" customFormat="1" ht="24.15" customHeight="1">
      <c r="A195" s="39"/>
      <c r="B195" s="40"/>
      <c r="C195" s="259" t="s">
        <v>252</v>
      </c>
      <c r="D195" s="259" t="s">
        <v>238</v>
      </c>
      <c r="E195" s="260" t="s">
        <v>1748</v>
      </c>
      <c r="F195" s="261" t="s">
        <v>1749</v>
      </c>
      <c r="G195" s="262" t="s">
        <v>247</v>
      </c>
      <c r="H195" s="263">
        <v>22</v>
      </c>
      <c r="I195" s="264"/>
      <c r="J195" s="265">
        <f>ROUND(I195*H195,2)</f>
        <v>0</v>
      </c>
      <c r="K195" s="261" t="s">
        <v>1</v>
      </c>
      <c r="L195" s="266"/>
      <c r="M195" s="267" t="s">
        <v>1</v>
      </c>
      <c r="N195" s="268" t="s">
        <v>51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248</v>
      </c>
      <c r="AT195" s="230" t="s">
        <v>238</v>
      </c>
      <c r="AU195" s="230" t="s">
        <v>21</v>
      </c>
      <c r="AY195" s="17" t="s">
        <v>167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174</v>
      </c>
      <c r="BK195" s="231">
        <f>ROUND(I195*H195,2)</f>
        <v>0</v>
      </c>
      <c r="BL195" s="17" t="s">
        <v>207</v>
      </c>
      <c r="BM195" s="230" t="s">
        <v>335</v>
      </c>
    </row>
    <row r="196" s="2" customFormat="1" ht="24.15" customHeight="1">
      <c r="A196" s="39"/>
      <c r="B196" s="40"/>
      <c r="C196" s="219" t="s">
        <v>338</v>
      </c>
      <c r="D196" s="219" t="s">
        <v>169</v>
      </c>
      <c r="E196" s="220" t="s">
        <v>1750</v>
      </c>
      <c r="F196" s="221" t="s">
        <v>1751</v>
      </c>
      <c r="G196" s="222" t="s">
        <v>247</v>
      </c>
      <c r="H196" s="223">
        <v>22</v>
      </c>
      <c r="I196" s="224"/>
      <c r="J196" s="225">
        <f>ROUND(I196*H196,2)</f>
        <v>0</v>
      </c>
      <c r="K196" s="221" t="s">
        <v>173</v>
      </c>
      <c r="L196" s="45"/>
      <c r="M196" s="226" t="s">
        <v>1</v>
      </c>
      <c r="N196" s="227" t="s">
        <v>51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207</v>
      </c>
      <c r="AT196" s="230" t="s">
        <v>169</v>
      </c>
      <c r="AU196" s="230" t="s">
        <v>21</v>
      </c>
      <c r="AY196" s="17" t="s">
        <v>167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174</v>
      </c>
      <c r="BK196" s="231">
        <f>ROUND(I196*H196,2)</f>
        <v>0</v>
      </c>
      <c r="BL196" s="17" t="s">
        <v>207</v>
      </c>
      <c r="BM196" s="230" t="s">
        <v>341</v>
      </c>
    </row>
    <row r="197" s="2" customFormat="1" ht="16.5" customHeight="1">
      <c r="A197" s="39"/>
      <c r="B197" s="40"/>
      <c r="C197" s="259" t="s">
        <v>255</v>
      </c>
      <c r="D197" s="259" t="s">
        <v>238</v>
      </c>
      <c r="E197" s="260" t="s">
        <v>1752</v>
      </c>
      <c r="F197" s="261" t="s">
        <v>1753</v>
      </c>
      <c r="G197" s="262" t="s">
        <v>247</v>
      </c>
      <c r="H197" s="263">
        <v>22</v>
      </c>
      <c r="I197" s="264"/>
      <c r="J197" s="265">
        <f>ROUND(I197*H197,2)</f>
        <v>0</v>
      </c>
      <c r="K197" s="261" t="s">
        <v>173</v>
      </c>
      <c r="L197" s="266"/>
      <c r="M197" s="267" t="s">
        <v>1</v>
      </c>
      <c r="N197" s="268" t="s">
        <v>51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248</v>
      </c>
      <c r="AT197" s="230" t="s">
        <v>238</v>
      </c>
      <c r="AU197" s="230" t="s">
        <v>21</v>
      </c>
      <c r="AY197" s="17" t="s">
        <v>167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174</v>
      </c>
      <c r="BK197" s="231">
        <f>ROUND(I197*H197,2)</f>
        <v>0</v>
      </c>
      <c r="BL197" s="17" t="s">
        <v>207</v>
      </c>
      <c r="BM197" s="230" t="s">
        <v>347</v>
      </c>
    </row>
    <row r="198" s="2" customFormat="1" ht="24.15" customHeight="1">
      <c r="A198" s="39"/>
      <c r="B198" s="40"/>
      <c r="C198" s="219" t="s">
        <v>349</v>
      </c>
      <c r="D198" s="219" t="s">
        <v>169</v>
      </c>
      <c r="E198" s="220" t="s">
        <v>1754</v>
      </c>
      <c r="F198" s="221" t="s">
        <v>1755</v>
      </c>
      <c r="G198" s="222" t="s">
        <v>194</v>
      </c>
      <c r="H198" s="223">
        <v>884</v>
      </c>
      <c r="I198" s="224"/>
      <c r="J198" s="225">
        <f>ROUND(I198*H198,2)</f>
        <v>0</v>
      </c>
      <c r="K198" s="221" t="s">
        <v>173</v>
      </c>
      <c r="L198" s="45"/>
      <c r="M198" s="226" t="s">
        <v>1</v>
      </c>
      <c r="N198" s="227" t="s">
        <v>51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207</v>
      </c>
      <c r="AT198" s="230" t="s">
        <v>169</v>
      </c>
      <c r="AU198" s="230" t="s">
        <v>21</v>
      </c>
      <c r="AY198" s="17" t="s">
        <v>167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174</v>
      </c>
      <c r="BK198" s="231">
        <f>ROUND(I198*H198,2)</f>
        <v>0</v>
      </c>
      <c r="BL198" s="17" t="s">
        <v>207</v>
      </c>
      <c r="BM198" s="230" t="s">
        <v>352</v>
      </c>
    </row>
    <row r="199" s="2" customFormat="1" ht="16.5" customHeight="1">
      <c r="A199" s="39"/>
      <c r="B199" s="40"/>
      <c r="C199" s="259" t="s">
        <v>259</v>
      </c>
      <c r="D199" s="259" t="s">
        <v>238</v>
      </c>
      <c r="E199" s="260" t="s">
        <v>1756</v>
      </c>
      <c r="F199" s="261" t="s">
        <v>1757</v>
      </c>
      <c r="G199" s="262" t="s">
        <v>313</v>
      </c>
      <c r="H199" s="263">
        <v>839.79999999999995</v>
      </c>
      <c r="I199" s="264"/>
      <c r="J199" s="265">
        <f>ROUND(I199*H199,2)</f>
        <v>0</v>
      </c>
      <c r="K199" s="261" t="s">
        <v>173</v>
      </c>
      <c r="L199" s="266"/>
      <c r="M199" s="267" t="s">
        <v>1</v>
      </c>
      <c r="N199" s="268" t="s">
        <v>51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248</v>
      </c>
      <c r="AT199" s="230" t="s">
        <v>238</v>
      </c>
      <c r="AU199" s="230" t="s">
        <v>21</v>
      </c>
      <c r="AY199" s="17" t="s">
        <v>167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174</v>
      </c>
      <c r="BK199" s="231">
        <f>ROUND(I199*H199,2)</f>
        <v>0</v>
      </c>
      <c r="BL199" s="17" t="s">
        <v>207</v>
      </c>
      <c r="BM199" s="230" t="s">
        <v>357</v>
      </c>
    </row>
    <row r="200" s="13" customFormat="1">
      <c r="A200" s="13"/>
      <c r="B200" s="232"/>
      <c r="C200" s="233"/>
      <c r="D200" s="234" t="s">
        <v>175</v>
      </c>
      <c r="E200" s="235" t="s">
        <v>1</v>
      </c>
      <c r="F200" s="236" t="s">
        <v>1758</v>
      </c>
      <c r="G200" s="233"/>
      <c r="H200" s="237">
        <v>839.79999999999995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175</v>
      </c>
      <c r="AU200" s="243" t="s">
        <v>21</v>
      </c>
      <c r="AV200" s="13" t="s">
        <v>21</v>
      </c>
      <c r="AW200" s="13" t="s">
        <v>40</v>
      </c>
      <c r="AX200" s="13" t="s">
        <v>84</v>
      </c>
      <c r="AY200" s="243" t="s">
        <v>167</v>
      </c>
    </row>
    <row r="201" s="14" customFormat="1">
      <c r="A201" s="14"/>
      <c r="B201" s="244"/>
      <c r="C201" s="245"/>
      <c r="D201" s="234" t="s">
        <v>175</v>
      </c>
      <c r="E201" s="246" t="s">
        <v>1</v>
      </c>
      <c r="F201" s="247" t="s">
        <v>177</v>
      </c>
      <c r="G201" s="245"/>
      <c r="H201" s="248">
        <v>839.79999999999995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175</v>
      </c>
      <c r="AU201" s="254" t="s">
        <v>21</v>
      </c>
      <c r="AV201" s="14" t="s">
        <v>174</v>
      </c>
      <c r="AW201" s="14" t="s">
        <v>40</v>
      </c>
      <c r="AX201" s="14" t="s">
        <v>92</v>
      </c>
      <c r="AY201" s="254" t="s">
        <v>167</v>
      </c>
    </row>
    <row r="202" s="2" customFormat="1" ht="24.15" customHeight="1">
      <c r="A202" s="39"/>
      <c r="B202" s="40"/>
      <c r="C202" s="219" t="s">
        <v>359</v>
      </c>
      <c r="D202" s="219" t="s">
        <v>169</v>
      </c>
      <c r="E202" s="220" t="s">
        <v>1759</v>
      </c>
      <c r="F202" s="221" t="s">
        <v>1760</v>
      </c>
      <c r="G202" s="222" t="s">
        <v>247</v>
      </c>
      <c r="H202" s="223">
        <v>1</v>
      </c>
      <c r="I202" s="224"/>
      <c r="J202" s="225">
        <f>ROUND(I202*H202,2)</f>
        <v>0</v>
      </c>
      <c r="K202" s="221" t="s">
        <v>173</v>
      </c>
      <c r="L202" s="45"/>
      <c r="M202" s="226" t="s">
        <v>1</v>
      </c>
      <c r="N202" s="227" t="s">
        <v>51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207</v>
      </c>
      <c r="AT202" s="230" t="s">
        <v>169</v>
      </c>
      <c r="AU202" s="230" t="s">
        <v>21</v>
      </c>
      <c r="AY202" s="17" t="s">
        <v>167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174</v>
      </c>
      <c r="BK202" s="231">
        <f>ROUND(I202*H202,2)</f>
        <v>0</v>
      </c>
      <c r="BL202" s="17" t="s">
        <v>207</v>
      </c>
      <c r="BM202" s="230" t="s">
        <v>362</v>
      </c>
    </row>
    <row r="203" s="2" customFormat="1" ht="24.15" customHeight="1">
      <c r="A203" s="39"/>
      <c r="B203" s="40"/>
      <c r="C203" s="219" t="s">
        <v>266</v>
      </c>
      <c r="D203" s="219" t="s">
        <v>169</v>
      </c>
      <c r="E203" s="220" t="s">
        <v>1761</v>
      </c>
      <c r="F203" s="221" t="s">
        <v>1762</v>
      </c>
      <c r="G203" s="222" t="s">
        <v>247</v>
      </c>
      <c r="H203" s="223">
        <v>1</v>
      </c>
      <c r="I203" s="224"/>
      <c r="J203" s="225">
        <f>ROUND(I203*H203,2)</f>
        <v>0</v>
      </c>
      <c r="K203" s="221" t="s">
        <v>173</v>
      </c>
      <c r="L203" s="45"/>
      <c r="M203" s="226" t="s">
        <v>1</v>
      </c>
      <c r="N203" s="227" t="s">
        <v>51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207</v>
      </c>
      <c r="AT203" s="230" t="s">
        <v>169</v>
      </c>
      <c r="AU203" s="230" t="s">
        <v>21</v>
      </c>
      <c r="AY203" s="17" t="s">
        <v>167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174</v>
      </c>
      <c r="BK203" s="231">
        <f>ROUND(I203*H203,2)</f>
        <v>0</v>
      </c>
      <c r="BL203" s="17" t="s">
        <v>207</v>
      </c>
      <c r="BM203" s="230" t="s">
        <v>366</v>
      </c>
    </row>
    <row r="204" s="2" customFormat="1" ht="16.5" customHeight="1">
      <c r="A204" s="39"/>
      <c r="B204" s="40"/>
      <c r="C204" s="219" t="s">
        <v>368</v>
      </c>
      <c r="D204" s="219" t="s">
        <v>169</v>
      </c>
      <c r="E204" s="220" t="s">
        <v>1763</v>
      </c>
      <c r="F204" s="221" t="s">
        <v>1764</v>
      </c>
      <c r="G204" s="222" t="s">
        <v>1765</v>
      </c>
      <c r="H204" s="223">
        <v>1</v>
      </c>
      <c r="I204" s="224"/>
      <c r="J204" s="225">
        <f>ROUND(I204*H204,2)</f>
        <v>0</v>
      </c>
      <c r="K204" s="221" t="s">
        <v>173</v>
      </c>
      <c r="L204" s="45"/>
      <c r="M204" s="226" t="s">
        <v>1</v>
      </c>
      <c r="N204" s="227" t="s">
        <v>51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207</v>
      </c>
      <c r="AT204" s="230" t="s">
        <v>169</v>
      </c>
      <c r="AU204" s="230" t="s">
        <v>21</v>
      </c>
      <c r="AY204" s="17" t="s">
        <v>167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174</v>
      </c>
      <c r="BK204" s="231">
        <f>ROUND(I204*H204,2)</f>
        <v>0</v>
      </c>
      <c r="BL204" s="17" t="s">
        <v>207</v>
      </c>
      <c r="BM204" s="230" t="s">
        <v>371</v>
      </c>
    </row>
    <row r="205" s="2" customFormat="1" ht="16.5" customHeight="1">
      <c r="A205" s="39"/>
      <c r="B205" s="40"/>
      <c r="C205" s="219" t="s">
        <v>29</v>
      </c>
      <c r="D205" s="219" t="s">
        <v>169</v>
      </c>
      <c r="E205" s="220" t="s">
        <v>1766</v>
      </c>
      <c r="F205" s="221" t="s">
        <v>1767</v>
      </c>
      <c r="G205" s="222" t="s">
        <v>510</v>
      </c>
      <c r="H205" s="223">
        <v>1</v>
      </c>
      <c r="I205" s="224"/>
      <c r="J205" s="225">
        <f>ROUND(I205*H205,2)</f>
        <v>0</v>
      </c>
      <c r="K205" s="221" t="s">
        <v>173</v>
      </c>
      <c r="L205" s="45"/>
      <c r="M205" s="226" t="s">
        <v>1</v>
      </c>
      <c r="N205" s="227" t="s">
        <v>51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207</v>
      </c>
      <c r="AT205" s="230" t="s">
        <v>169</v>
      </c>
      <c r="AU205" s="230" t="s">
        <v>21</v>
      </c>
      <c r="AY205" s="17" t="s">
        <v>167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174</v>
      </c>
      <c r="BK205" s="231">
        <f>ROUND(I205*H205,2)</f>
        <v>0</v>
      </c>
      <c r="BL205" s="17" t="s">
        <v>207</v>
      </c>
      <c r="BM205" s="230" t="s">
        <v>375</v>
      </c>
    </row>
    <row r="206" s="2" customFormat="1" ht="24.15" customHeight="1">
      <c r="A206" s="39"/>
      <c r="B206" s="40"/>
      <c r="C206" s="219" t="s">
        <v>376</v>
      </c>
      <c r="D206" s="219" t="s">
        <v>169</v>
      </c>
      <c r="E206" s="220" t="s">
        <v>1768</v>
      </c>
      <c r="F206" s="221" t="s">
        <v>1769</v>
      </c>
      <c r="G206" s="222" t="s">
        <v>1770</v>
      </c>
      <c r="H206" s="288"/>
      <c r="I206" s="224"/>
      <c r="J206" s="225">
        <f>ROUND(I206*H206,2)</f>
        <v>0</v>
      </c>
      <c r="K206" s="221" t="s">
        <v>173</v>
      </c>
      <c r="L206" s="45"/>
      <c r="M206" s="226" t="s">
        <v>1</v>
      </c>
      <c r="N206" s="227" t="s">
        <v>51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207</v>
      </c>
      <c r="AT206" s="230" t="s">
        <v>169</v>
      </c>
      <c r="AU206" s="230" t="s">
        <v>21</v>
      </c>
      <c r="AY206" s="17" t="s">
        <v>167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174</v>
      </c>
      <c r="BK206" s="231">
        <f>ROUND(I206*H206,2)</f>
        <v>0</v>
      </c>
      <c r="BL206" s="17" t="s">
        <v>207</v>
      </c>
      <c r="BM206" s="230" t="s">
        <v>379</v>
      </c>
    </row>
    <row r="207" s="2" customFormat="1" ht="24.15" customHeight="1">
      <c r="A207" s="39"/>
      <c r="B207" s="40"/>
      <c r="C207" s="219" t="s">
        <v>272</v>
      </c>
      <c r="D207" s="219" t="s">
        <v>169</v>
      </c>
      <c r="E207" s="220" t="s">
        <v>1771</v>
      </c>
      <c r="F207" s="221" t="s">
        <v>1772</v>
      </c>
      <c r="G207" s="222" t="s">
        <v>1770</v>
      </c>
      <c r="H207" s="288"/>
      <c r="I207" s="224"/>
      <c r="J207" s="225">
        <f>ROUND(I207*H207,2)</f>
        <v>0</v>
      </c>
      <c r="K207" s="221" t="s">
        <v>173</v>
      </c>
      <c r="L207" s="45"/>
      <c r="M207" s="226" t="s">
        <v>1</v>
      </c>
      <c r="N207" s="227" t="s">
        <v>51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207</v>
      </c>
      <c r="AT207" s="230" t="s">
        <v>169</v>
      </c>
      <c r="AU207" s="230" t="s">
        <v>21</v>
      </c>
      <c r="AY207" s="17" t="s">
        <v>167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174</v>
      </c>
      <c r="BK207" s="231">
        <f>ROUND(I207*H207,2)</f>
        <v>0</v>
      </c>
      <c r="BL207" s="17" t="s">
        <v>207</v>
      </c>
      <c r="BM207" s="230" t="s">
        <v>384</v>
      </c>
    </row>
    <row r="208" s="12" customFormat="1" ht="22.8" customHeight="1">
      <c r="A208" s="12"/>
      <c r="B208" s="203"/>
      <c r="C208" s="204"/>
      <c r="D208" s="205" t="s">
        <v>83</v>
      </c>
      <c r="E208" s="217" t="s">
        <v>1773</v>
      </c>
      <c r="F208" s="217" t="s">
        <v>1774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SUM(P209:P210)</f>
        <v>0</v>
      </c>
      <c r="Q208" s="211"/>
      <c r="R208" s="212">
        <f>SUM(R209:R210)</f>
        <v>0</v>
      </c>
      <c r="S208" s="211"/>
      <c r="T208" s="213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21</v>
      </c>
      <c r="AT208" s="215" t="s">
        <v>83</v>
      </c>
      <c r="AU208" s="215" t="s">
        <v>92</v>
      </c>
      <c r="AY208" s="214" t="s">
        <v>167</v>
      </c>
      <c r="BK208" s="216">
        <f>SUM(BK209:BK210)</f>
        <v>0</v>
      </c>
    </row>
    <row r="209" s="2" customFormat="1" ht="24.15" customHeight="1">
      <c r="A209" s="39"/>
      <c r="B209" s="40"/>
      <c r="C209" s="219" t="s">
        <v>387</v>
      </c>
      <c r="D209" s="219" t="s">
        <v>169</v>
      </c>
      <c r="E209" s="220" t="s">
        <v>1775</v>
      </c>
      <c r="F209" s="221" t="s">
        <v>1776</v>
      </c>
      <c r="G209" s="222" t="s">
        <v>510</v>
      </c>
      <c r="H209" s="223">
        <v>1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51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207</v>
      </c>
      <c r="AT209" s="230" t="s">
        <v>169</v>
      </c>
      <c r="AU209" s="230" t="s">
        <v>21</v>
      </c>
      <c r="AY209" s="17" t="s">
        <v>167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174</v>
      </c>
      <c r="BK209" s="231">
        <f>ROUND(I209*H209,2)</f>
        <v>0</v>
      </c>
      <c r="BL209" s="17" t="s">
        <v>207</v>
      </c>
      <c r="BM209" s="230" t="s">
        <v>390</v>
      </c>
    </row>
    <row r="210" s="2" customFormat="1">
      <c r="A210" s="39"/>
      <c r="B210" s="40"/>
      <c r="C210" s="41"/>
      <c r="D210" s="234" t="s">
        <v>185</v>
      </c>
      <c r="E210" s="41"/>
      <c r="F210" s="255" t="s">
        <v>1777</v>
      </c>
      <c r="G210" s="41"/>
      <c r="H210" s="41"/>
      <c r="I210" s="256"/>
      <c r="J210" s="41"/>
      <c r="K210" s="41"/>
      <c r="L210" s="45"/>
      <c r="M210" s="257"/>
      <c r="N210" s="258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7" t="s">
        <v>185</v>
      </c>
      <c r="AU210" s="17" t="s">
        <v>21</v>
      </c>
    </row>
    <row r="211" s="12" customFormat="1" ht="25.92" customHeight="1">
      <c r="A211" s="12"/>
      <c r="B211" s="203"/>
      <c r="C211" s="204"/>
      <c r="D211" s="205" t="s">
        <v>83</v>
      </c>
      <c r="E211" s="206" t="s">
        <v>1778</v>
      </c>
      <c r="F211" s="206" t="s">
        <v>1779</v>
      </c>
      <c r="G211" s="204"/>
      <c r="H211" s="204"/>
      <c r="I211" s="207"/>
      <c r="J211" s="208">
        <f>BK211</f>
        <v>0</v>
      </c>
      <c r="K211" s="204"/>
      <c r="L211" s="209"/>
      <c r="M211" s="210"/>
      <c r="N211" s="211"/>
      <c r="O211" s="211"/>
      <c r="P211" s="212">
        <f>P212</f>
        <v>0</v>
      </c>
      <c r="Q211" s="211"/>
      <c r="R211" s="212">
        <f>R212</f>
        <v>0</v>
      </c>
      <c r="S211" s="211"/>
      <c r="T211" s="213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174</v>
      </c>
      <c r="AT211" s="215" t="s">
        <v>83</v>
      </c>
      <c r="AU211" s="215" t="s">
        <v>84</v>
      </c>
      <c r="AY211" s="214" t="s">
        <v>167</v>
      </c>
      <c r="BK211" s="216">
        <f>BK212</f>
        <v>0</v>
      </c>
    </row>
    <row r="212" s="2" customFormat="1" ht="16.5" customHeight="1">
      <c r="A212" s="39"/>
      <c r="B212" s="40"/>
      <c r="C212" s="219" t="s">
        <v>278</v>
      </c>
      <c r="D212" s="219" t="s">
        <v>169</v>
      </c>
      <c r="E212" s="220" t="s">
        <v>1780</v>
      </c>
      <c r="F212" s="221" t="s">
        <v>1781</v>
      </c>
      <c r="G212" s="222" t="s">
        <v>183</v>
      </c>
      <c r="H212" s="223">
        <v>50</v>
      </c>
      <c r="I212" s="224"/>
      <c r="J212" s="225">
        <f>ROUND(I212*H212,2)</f>
        <v>0</v>
      </c>
      <c r="K212" s="221" t="s">
        <v>1</v>
      </c>
      <c r="L212" s="45"/>
      <c r="M212" s="284" t="s">
        <v>1</v>
      </c>
      <c r="N212" s="285" t="s">
        <v>51</v>
      </c>
      <c r="O212" s="271"/>
      <c r="P212" s="286">
        <f>O212*H212</f>
        <v>0</v>
      </c>
      <c r="Q212" s="286">
        <v>0</v>
      </c>
      <c r="R212" s="286">
        <f>Q212*H212</f>
        <v>0</v>
      </c>
      <c r="S212" s="286">
        <v>0</v>
      </c>
      <c r="T212" s="28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1782</v>
      </c>
      <c r="AT212" s="230" t="s">
        <v>169</v>
      </c>
      <c r="AU212" s="230" t="s">
        <v>92</v>
      </c>
      <c r="AY212" s="17" t="s">
        <v>167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174</v>
      </c>
      <c r="BK212" s="231">
        <f>ROUND(I212*H212,2)</f>
        <v>0</v>
      </c>
      <c r="BL212" s="17" t="s">
        <v>1782</v>
      </c>
      <c r="BM212" s="230" t="s">
        <v>393</v>
      </c>
    </row>
    <row r="213" s="2" customFormat="1" ht="6.96" customHeight="1">
      <c r="A213" s="39"/>
      <c r="B213" s="67"/>
      <c r="C213" s="68"/>
      <c r="D213" s="68"/>
      <c r="E213" s="68"/>
      <c r="F213" s="68"/>
      <c r="G213" s="68"/>
      <c r="H213" s="68"/>
      <c r="I213" s="68"/>
      <c r="J213" s="68"/>
      <c r="K213" s="68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rLiwZ5yShgmMD2nsH+edJAS7dAy1AZFqS68bS9Af4oTr8n9aq5Wd7md9W/WXz/j/OsfHJ0NztQEzhPVk0kEMCw==" hashValue="4EGk60mOug4G5uCRyOdAi8v8lr1R8T2PexaQn92CH0BhWYpeRVU3kMcXyCWXHCBLLD4hdDVepCC2PdJRshlGvg==" algorithmName="SHA-512" password="CC35"/>
  <autoFilter ref="C125:K21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ROUND((SUM(BE124:BE172)),  2)</f>
        <v>0</v>
      </c>
      <c r="G33" s="39"/>
      <c r="H33" s="39"/>
      <c r="I33" s="156">
        <v>0.20999999999999999</v>
      </c>
      <c r="J33" s="155">
        <f>ROUND(((SUM(BE124:BE172))*I33),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ROUND((SUM(BF124:BF172)),  2)</f>
        <v>0</v>
      </c>
      <c r="G34" s="39"/>
      <c r="H34" s="39"/>
      <c r="I34" s="156">
        <v>0.14999999999999999</v>
      </c>
      <c r="J34" s="155">
        <f>ROUND(((SUM(BF124:BF172))*I34),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ROUND((SUM(BG124:BG172)),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ROUND((SUM(BH124:BH172)),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ROUND((SUM(BI124:BI172)),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402 - Chráničky pro me...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144</v>
      </c>
      <c r="E99" s="189"/>
      <c r="F99" s="189"/>
      <c r="G99" s="189"/>
      <c r="H99" s="189"/>
      <c r="I99" s="189"/>
      <c r="J99" s="190">
        <f>J145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147</v>
      </c>
      <c r="E100" s="189"/>
      <c r="F100" s="189"/>
      <c r="G100" s="189"/>
      <c r="H100" s="189"/>
      <c r="I100" s="189"/>
      <c r="J100" s="190">
        <f>J148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148</v>
      </c>
      <c r="E101" s="183"/>
      <c r="F101" s="183"/>
      <c r="G101" s="183"/>
      <c r="H101" s="183"/>
      <c r="I101" s="183"/>
      <c r="J101" s="184">
        <f>J151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596</v>
      </c>
      <c r="E102" s="189"/>
      <c r="F102" s="189"/>
      <c r="G102" s="189"/>
      <c r="H102" s="189"/>
      <c r="I102" s="189"/>
      <c r="J102" s="190">
        <f>J152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1680</v>
      </c>
      <c r="E103" s="189"/>
      <c r="F103" s="189"/>
      <c r="G103" s="189"/>
      <c r="H103" s="189"/>
      <c r="I103" s="189"/>
      <c r="J103" s="190">
        <f>J160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1681</v>
      </c>
      <c r="E104" s="183"/>
      <c r="F104" s="183"/>
      <c r="G104" s="183"/>
      <c r="H104" s="183"/>
      <c r="I104" s="183"/>
      <c r="J104" s="184">
        <f>J171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3" t="s">
        <v>152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5" t="str">
        <f>E7</f>
        <v>Rekonstrukce místních komunikací v sídlišti K Hradišťku v Dačicích - I. Etapa (zadání)</v>
      </c>
      <c r="F114" s="32"/>
      <c r="G114" s="32"/>
      <c r="H114" s="32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131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402 - Chráničky pro me...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22</v>
      </c>
      <c r="D118" s="41"/>
      <c r="E118" s="41"/>
      <c r="F118" s="27" t="str">
        <f>F12</f>
        <v xml:space="preserve"> </v>
      </c>
      <c r="G118" s="41"/>
      <c r="H118" s="41"/>
      <c r="I118" s="32" t="s">
        <v>24</v>
      </c>
      <c r="J118" s="80" t="str">
        <f>IF(J12="","",J12)</f>
        <v>21. 10. 2021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2" t="s">
        <v>30</v>
      </c>
      <c r="D120" s="41"/>
      <c r="E120" s="41"/>
      <c r="F120" s="27" t="str">
        <f>E15</f>
        <v>Město Dačice, Krajířova 27, 380 13 Dačice</v>
      </c>
      <c r="G120" s="41"/>
      <c r="H120" s="41"/>
      <c r="I120" s="32" t="s">
        <v>37</v>
      </c>
      <c r="J120" s="37" t="str">
        <f>E21</f>
        <v>Ing. arch. Martin Jirovský Ph.D., MBA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2" t="s">
        <v>35</v>
      </c>
      <c r="D121" s="41"/>
      <c r="E121" s="41"/>
      <c r="F121" s="27" t="str">
        <f>IF(E18="","",E18)</f>
        <v>Vyplň údaj</v>
      </c>
      <c r="G121" s="41"/>
      <c r="H121" s="41"/>
      <c r="I121" s="32" t="s">
        <v>41</v>
      </c>
      <c r="J121" s="37" t="str">
        <f>E24</f>
        <v>Centrum služeb Staré město; Petra Stejskalová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153</v>
      </c>
      <c r="D123" s="195" t="s">
        <v>69</v>
      </c>
      <c r="E123" s="195" t="s">
        <v>65</v>
      </c>
      <c r="F123" s="195" t="s">
        <v>66</v>
      </c>
      <c r="G123" s="195" t="s">
        <v>154</v>
      </c>
      <c r="H123" s="195" t="s">
        <v>155</v>
      </c>
      <c r="I123" s="195" t="s">
        <v>156</v>
      </c>
      <c r="J123" s="195" t="s">
        <v>136</v>
      </c>
      <c r="K123" s="196" t="s">
        <v>157</v>
      </c>
      <c r="L123" s="197"/>
      <c r="M123" s="101" t="s">
        <v>1</v>
      </c>
      <c r="N123" s="102" t="s">
        <v>48</v>
      </c>
      <c r="O123" s="102" t="s">
        <v>158</v>
      </c>
      <c r="P123" s="102" t="s">
        <v>159</v>
      </c>
      <c r="Q123" s="102" t="s">
        <v>160</v>
      </c>
      <c r="R123" s="102" t="s">
        <v>161</v>
      </c>
      <c r="S123" s="102" t="s">
        <v>162</v>
      </c>
      <c r="T123" s="103" t="s">
        <v>163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164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P125+P151+P171</f>
        <v>0</v>
      </c>
      <c r="Q124" s="105"/>
      <c r="R124" s="200">
        <f>R125+R151+R171</f>
        <v>0</v>
      </c>
      <c r="S124" s="105"/>
      <c r="T124" s="201">
        <f>T125+T151+T171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83</v>
      </c>
      <c r="AU124" s="17" t="s">
        <v>138</v>
      </c>
      <c r="BK124" s="202">
        <f>BK125+BK151+BK171</f>
        <v>0</v>
      </c>
    </row>
    <row r="125" s="12" customFormat="1" ht="25.92" customHeight="1">
      <c r="A125" s="12"/>
      <c r="B125" s="203"/>
      <c r="C125" s="204"/>
      <c r="D125" s="205" t="s">
        <v>83</v>
      </c>
      <c r="E125" s="206" t="s">
        <v>165</v>
      </c>
      <c r="F125" s="206" t="s">
        <v>166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P126+P145+P148</f>
        <v>0</v>
      </c>
      <c r="Q125" s="211"/>
      <c r="R125" s="212">
        <f>R126+R145+R148</f>
        <v>0</v>
      </c>
      <c r="S125" s="211"/>
      <c r="T125" s="213">
        <f>T126+T145+T148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92</v>
      </c>
      <c r="AT125" s="215" t="s">
        <v>83</v>
      </c>
      <c r="AU125" s="215" t="s">
        <v>84</v>
      </c>
      <c r="AY125" s="214" t="s">
        <v>167</v>
      </c>
      <c r="BK125" s="216">
        <f>BK126+BK145+BK148</f>
        <v>0</v>
      </c>
    </row>
    <row r="126" s="12" customFormat="1" ht="22.8" customHeight="1">
      <c r="A126" s="12"/>
      <c r="B126" s="203"/>
      <c r="C126" s="204"/>
      <c r="D126" s="205" t="s">
        <v>83</v>
      </c>
      <c r="E126" s="217" t="s">
        <v>92</v>
      </c>
      <c r="F126" s="217" t="s">
        <v>168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SUM(P127:P144)</f>
        <v>0</v>
      </c>
      <c r="Q126" s="211"/>
      <c r="R126" s="212">
        <f>SUM(R127:R144)</f>
        <v>0</v>
      </c>
      <c r="S126" s="211"/>
      <c r="T126" s="213">
        <f>SUM(T127:T144)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92</v>
      </c>
      <c r="AT126" s="215" t="s">
        <v>83</v>
      </c>
      <c r="AU126" s="215" t="s">
        <v>92</v>
      </c>
      <c r="AY126" s="214" t="s">
        <v>167</v>
      </c>
      <c r="BK126" s="216">
        <f>SUM(BK127:BK144)</f>
        <v>0</v>
      </c>
    </row>
    <row r="127" s="2" customFormat="1" ht="33" customHeight="1">
      <c r="A127" s="39"/>
      <c r="B127" s="40"/>
      <c r="C127" s="219" t="s">
        <v>92</v>
      </c>
      <c r="D127" s="219" t="s">
        <v>169</v>
      </c>
      <c r="E127" s="220" t="s">
        <v>1685</v>
      </c>
      <c r="F127" s="221" t="s">
        <v>1686</v>
      </c>
      <c r="G127" s="222" t="s">
        <v>206</v>
      </c>
      <c r="H127" s="223">
        <v>153.59999999999999</v>
      </c>
      <c r="I127" s="224"/>
      <c r="J127" s="225">
        <f>ROUND(I127*H127,2)</f>
        <v>0</v>
      </c>
      <c r="K127" s="221" t="s">
        <v>173</v>
      </c>
      <c r="L127" s="45"/>
      <c r="M127" s="226" t="s">
        <v>1</v>
      </c>
      <c r="N127" s="227" t="s">
        <v>51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174</v>
      </c>
      <c r="AT127" s="230" t="s">
        <v>169</v>
      </c>
      <c r="AU127" s="230" t="s">
        <v>21</v>
      </c>
      <c r="AY127" s="17" t="s">
        <v>167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174</v>
      </c>
      <c r="BK127" s="231">
        <f>ROUND(I127*H127,2)</f>
        <v>0</v>
      </c>
      <c r="BL127" s="17" t="s">
        <v>174</v>
      </c>
      <c r="BM127" s="230" t="s">
        <v>21</v>
      </c>
    </row>
    <row r="128" s="13" customFormat="1">
      <c r="A128" s="13"/>
      <c r="B128" s="232"/>
      <c r="C128" s="233"/>
      <c r="D128" s="234" t="s">
        <v>175</v>
      </c>
      <c r="E128" s="235" t="s">
        <v>1</v>
      </c>
      <c r="F128" s="236" t="s">
        <v>1784</v>
      </c>
      <c r="G128" s="233"/>
      <c r="H128" s="237">
        <v>153.59999999999999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175</v>
      </c>
      <c r="AU128" s="243" t="s">
        <v>21</v>
      </c>
      <c r="AV128" s="13" t="s">
        <v>21</v>
      </c>
      <c r="AW128" s="13" t="s">
        <v>40</v>
      </c>
      <c r="AX128" s="13" t="s">
        <v>84</v>
      </c>
      <c r="AY128" s="243" t="s">
        <v>167</v>
      </c>
    </row>
    <row r="129" s="14" customFormat="1">
      <c r="A129" s="14"/>
      <c r="B129" s="244"/>
      <c r="C129" s="245"/>
      <c r="D129" s="234" t="s">
        <v>175</v>
      </c>
      <c r="E129" s="246" t="s">
        <v>1</v>
      </c>
      <c r="F129" s="247" t="s">
        <v>177</v>
      </c>
      <c r="G129" s="245"/>
      <c r="H129" s="248">
        <v>153.59999999999999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175</v>
      </c>
      <c r="AU129" s="254" t="s">
        <v>21</v>
      </c>
      <c r="AV129" s="14" t="s">
        <v>174</v>
      </c>
      <c r="AW129" s="14" t="s">
        <v>40</v>
      </c>
      <c r="AX129" s="14" t="s">
        <v>92</v>
      </c>
      <c r="AY129" s="254" t="s">
        <v>167</v>
      </c>
    </row>
    <row r="130" s="2" customFormat="1" ht="33" customHeight="1">
      <c r="A130" s="39"/>
      <c r="B130" s="40"/>
      <c r="C130" s="219" t="s">
        <v>21</v>
      </c>
      <c r="D130" s="219" t="s">
        <v>169</v>
      </c>
      <c r="E130" s="220" t="s">
        <v>267</v>
      </c>
      <c r="F130" s="221" t="s">
        <v>268</v>
      </c>
      <c r="G130" s="222" t="s">
        <v>206</v>
      </c>
      <c r="H130" s="223">
        <v>102.40000000000001</v>
      </c>
      <c r="I130" s="224"/>
      <c r="J130" s="225">
        <f>ROUND(I130*H130,2)</f>
        <v>0</v>
      </c>
      <c r="K130" s="221" t="s">
        <v>173</v>
      </c>
      <c r="L130" s="45"/>
      <c r="M130" s="226" t="s">
        <v>1</v>
      </c>
      <c r="N130" s="227" t="s">
        <v>51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174</v>
      </c>
      <c r="AT130" s="230" t="s">
        <v>169</v>
      </c>
      <c r="AU130" s="230" t="s">
        <v>21</v>
      </c>
      <c r="AY130" s="17" t="s">
        <v>167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174</v>
      </c>
      <c r="BK130" s="231">
        <f>ROUND(I130*H130,2)</f>
        <v>0</v>
      </c>
      <c r="BL130" s="17" t="s">
        <v>174</v>
      </c>
      <c r="BM130" s="230" t="s">
        <v>174</v>
      </c>
    </row>
    <row r="131" s="13" customFormat="1">
      <c r="A131" s="13"/>
      <c r="B131" s="232"/>
      <c r="C131" s="233"/>
      <c r="D131" s="234" t="s">
        <v>175</v>
      </c>
      <c r="E131" s="235" t="s">
        <v>1</v>
      </c>
      <c r="F131" s="236" t="s">
        <v>1785</v>
      </c>
      <c r="G131" s="233"/>
      <c r="H131" s="237">
        <v>102.40000000000001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175</v>
      </c>
      <c r="AU131" s="243" t="s">
        <v>21</v>
      </c>
      <c r="AV131" s="13" t="s">
        <v>21</v>
      </c>
      <c r="AW131" s="13" t="s">
        <v>40</v>
      </c>
      <c r="AX131" s="13" t="s">
        <v>84</v>
      </c>
      <c r="AY131" s="243" t="s">
        <v>167</v>
      </c>
    </row>
    <row r="132" s="14" customFormat="1">
      <c r="A132" s="14"/>
      <c r="B132" s="244"/>
      <c r="C132" s="245"/>
      <c r="D132" s="234" t="s">
        <v>175</v>
      </c>
      <c r="E132" s="246" t="s">
        <v>1</v>
      </c>
      <c r="F132" s="247" t="s">
        <v>177</v>
      </c>
      <c r="G132" s="245"/>
      <c r="H132" s="248">
        <v>102.40000000000001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175</v>
      </c>
      <c r="AU132" s="254" t="s">
        <v>21</v>
      </c>
      <c r="AV132" s="14" t="s">
        <v>174</v>
      </c>
      <c r="AW132" s="14" t="s">
        <v>40</v>
      </c>
      <c r="AX132" s="14" t="s">
        <v>92</v>
      </c>
      <c r="AY132" s="254" t="s">
        <v>167</v>
      </c>
    </row>
    <row r="133" s="2" customFormat="1" ht="24.15" customHeight="1">
      <c r="A133" s="39"/>
      <c r="B133" s="40"/>
      <c r="C133" s="219" t="s">
        <v>180</v>
      </c>
      <c r="D133" s="219" t="s">
        <v>169</v>
      </c>
      <c r="E133" s="220" t="s">
        <v>275</v>
      </c>
      <c r="F133" s="221" t="s">
        <v>276</v>
      </c>
      <c r="G133" s="222" t="s">
        <v>277</v>
      </c>
      <c r="H133" s="223">
        <v>204.80000000000001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51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174</v>
      </c>
      <c r="AT133" s="230" t="s">
        <v>169</v>
      </c>
      <c r="AU133" s="230" t="s">
        <v>21</v>
      </c>
      <c r="AY133" s="17" t="s">
        <v>167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174</v>
      </c>
      <c r="BK133" s="231">
        <f>ROUND(I133*H133,2)</f>
        <v>0</v>
      </c>
      <c r="BL133" s="17" t="s">
        <v>174</v>
      </c>
      <c r="BM133" s="230" t="s">
        <v>184</v>
      </c>
    </row>
    <row r="134" s="13" customFormat="1">
      <c r="A134" s="13"/>
      <c r="B134" s="232"/>
      <c r="C134" s="233"/>
      <c r="D134" s="234" t="s">
        <v>175</v>
      </c>
      <c r="E134" s="235" t="s">
        <v>1</v>
      </c>
      <c r="F134" s="236" t="s">
        <v>1786</v>
      </c>
      <c r="G134" s="233"/>
      <c r="H134" s="237">
        <v>204.80000000000001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175</v>
      </c>
      <c r="AU134" s="243" t="s">
        <v>21</v>
      </c>
      <c r="AV134" s="13" t="s">
        <v>21</v>
      </c>
      <c r="AW134" s="13" t="s">
        <v>40</v>
      </c>
      <c r="AX134" s="13" t="s">
        <v>84</v>
      </c>
      <c r="AY134" s="243" t="s">
        <v>167</v>
      </c>
    </row>
    <row r="135" s="14" customFormat="1">
      <c r="A135" s="14"/>
      <c r="B135" s="244"/>
      <c r="C135" s="245"/>
      <c r="D135" s="234" t="s">
        <v>175</v>
      </c>
      <c r="E135" s="246" t="s">
        <v>1</v>
      </c>
      <c r="F135" s="247" t="s">
        <v>177</v>
      </c>
      <c r="G135" s="245"/>
      <c r="H135" s="248">
        <v>204.80000000000001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175</v>
      </c>
      <c r="AU135" s="254" t="s">
        <v>21</v>
      </c>
      <c r="AV135" s="14" t="s">
        <v>174</v>
      </c>
      <c r="AW135" s="14" t="s">
        <v>40</v>
      </c>
      <c r="AX135" s="14" t="s">
        <v>92</v>
      </c>
      <c r="AY135" s="254" t="s">
        <v>167</v>
      </c>
    </row>
    <row r="136" s="2" customFormat="1" ht="24.15" customHeight="1">
      <c r="A136" s="39"/>
      <c r="B136" s="40"/>
      <c r="C136" s="219" t="s">
        <v>174</v>
      </c>
      <c r="D136" s="219" t="s">
        <v>169</v>
      </c>
      <c r="E136" s="220" t="s">
        <v>1690</v>
      </c>
      <c r="F136" s="221" t="s">
        <v>280</v>
      </c>
      <c r="G136" s="222" t="s">
        <v>206</v>
      </c>
      <c r="H136" s="223">
        <v>51.200000000000003</v>
      </c>
      <c r="I136" s="224"/>
      <c r="J136" s="225">
        <f>ROUND(I136*H136,2)</f>
        <v>0</v>
      </c>
      <c r="K136" s="221" t="s">
        <v>173</v>
      </c>
      <c r="L136" s="45"/>
      <c r="M136" s="226" t="s">
        <v>1</v>
      </c>
      <c r="N136" s="227" t="s">
        <v>51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174</v>
      </c>
      <c r="AT136" s="230" t="s">
        <v>169</v>
      </c>
      <c r="AU136" s="230" t="s">
        <v>21</v>
      </c>
      <c r="AY136" s="17" t="s">
        <v>167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174</v>
      </c>
      <c r="BK136" s="231">
        <f>ROUND(I136*H136,2)</f>
        <v>0</v>
      </c>
      <c r="BL136" s="17" t="s">
        <v>174</v>
      </c>
      <c r="BM136" s="230" t="s">
        <v>190</v>
      </c>
    </row>
    <row r="137" s="13" customFormat="1">
      <c r="A137" s="13"/>
      <c r="B137" s="232"/>
      <c r="C137" s="233"/>
      <c r="D137" s="234" t="s">
        <v>175</v>
      </c>
      <c r="E137" s="235" t="s">
        <v>1</v>
      </c>
      <c r="F137" s="236" t="s">
        <v>1787</v>
      </c>
      <c r="G137" s="233"/>
      <c r="H137" s="237">
        <v>51.200000000000003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175</v>
      </c>
      <c r="AU137" s="243" t="s">
        <v>21</v>
      </c>
      <c r="AV137" s="13" t="s">
        <v>21</v>
      </c>
      <c r="AW137" s="13" t="s">
        <v>40</v>
      </c>
      <c r="AX137" s="13" t="s">
        <v>84</v>
      </c>
      <c r="AY137" s="243" t="s">
        <v>167</v>
      </c>
    </row>
    <row r="138" s="14" customFormat="1">
      <c r="A138" s="14"/>
      <c r="B138" s="244"/>
      <c r="C138" s="245"/>
      <c r="D138" s="234" t="s">
        <v>175</v>
      </c>
      <c r="E138" s="246" t="s">
        <v>1</v>
      </c>
      <c r="F138" s="247" t="s">
        <v>177</v>
      </c>
      <c r="G138" s="245"/>
      <c r="H138" s="248">
        <v>51.200000000000003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175</v>
      </c>
      <c r="AU138" s="254" t="s">
        <v>21</v>
      </c>
      <c r="AV138" s="14" t="s">
        <v>174</v>
      </c>
      <c r="AW138" s="14" t="s">
        <v>40</v>
      </c>
      <c r="AX138" s="14" t="s">
        <v>92</v>
      </c>
      <c r="AY138" s="254" t="s">
        <v>167</v>
      </c>
    </row>
    <row r="139" s="2" customFormat="1" ht="24.15" customHeight="1">
      <c r="A139" s="39"/>
      <c r="B139" s="40"/>
      <c r="C139" s="219" t="s">
        <v>191</v>
      </c>
      <c r="D139" s="219" t="s">
        <v>169</v>
      </c>
      <c r="E139" s="220" t="s">
        <v>293</v>
      </c>
      <c r="F139" s="221" t="s">
        <v>294</v>
      </c>
      <c r="G139" s="222" t="s">
        <v>206</v>
      </c>
      <c r="H139" s="223">
        <v>102.40000000000001</v>
      </c>
      <c r="I139" s="224"/>
      <c r="J139" s="225">
        <f>ROUND(I139*H139,2)</f>
        <v>0</v>
      </c>
      <c r="K139" s="221" t="s">
        <v>173</v>
      </c>
      <c r="L139" s="45"/>
      <c r="M139" s="226" t="s">
        <v>1</v>
      </c>
      <c r="N139" s="227" t="s">
        <v>51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174</v>
      </c>
      <c r="AT139" s="230" t="s">
        <v>169</v>
      </c>
      <c r="AU139" s="230" t="s">
        <v>21</v>
      </c>
      <c r="AY139" s="17" t="s">
        <v>167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174</v>
      </c>
      <c r="BK139" s="231">
        <f>ROUND(I139*H139,2)</f>
        <v>0</v>
      </c>
      <c r="BL139" s="17" t="s">
        <v>174</v>
      </c>
      <c r="BM139" s="230" t="s">
        <v>195</v>
      </c>
    </row>
    <row r="140" s="13" customFormat="1">
      <c r="A140" s="13"/>
      <c r="B140" s="232"/>
      <c r="C140" s="233"/>
      <c r="D140" s="234" t="s">
        <v>175</v>
      </c>
      <c r="E140" s="235" t="s">
        <v>1</v>
      </c>
      <c r="F140" s="236" t="s">
        <v>1788</v>
      </c>
      <c r="G140" s="233"/>
      <c r="H140" s="237">
        <v>102.40000000000001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175</v>
      </c>
      <c r="AU140" s="243" t="s">
        <v>21</v>
      </c>
      <c r="AV140" s="13" t="s">
        <v>21</v>
      </c>
      <c r="AW140" s="13" t="s">
        <v>40</v>
      </c>
      <c r="AX140" s="13" t="s">
        <v>84</v>
      </c>
      <c r="AY140" s="243" t="s">
        <v>167</v>
      </c>
    </row>
    <row r="141" s="14" customFormat="1">
      <c r="A141" s="14"/>
      <c r="B141" s="244"/>
      <c r="C141" s="245"/>
      <c r="D141" s="234" t="s">
        <v>175</v>
      </c>
      <c r="E141" s="246" t="s">
        <v>1</v>
      </c>
      <c r="F141" s="247" t="s">
        <v>177</v>
      </c>
      <c r="G141" s="245"/>
      <c r="H141" s="248">
        <v>102.40000000000001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175</v>
      </c>
      <c r="AU141" s="254" t="s">
        <v>21</v>
      </c>
      <c r="AV141" s="14" t="s">
        <v>174</v>
      </c>
      <c r="AW141" s="14" t="s">
        <v>40</v>
      </c>
      <c r="AX141" s="14" t="s">
        <v>92</v>
      </c>
      <c r="AY141" s="254" t="s">
        <v>167</v>
      </c>
    </row>
    <row r="142" s="2" customFormat="1" ht="16.5" customHeight="1">
      <c r="A142" s="39"/>
      <c r="B142" s="40"/>
      <c r="C142" s="259" t="s">
        <v>184</v>
      </c>
      <c r="D142" s="259" t="s">
        <v>238</v>
      </c>
      <c r="E142" s="260" t="s">
        <v>1693</v>
      </c>
      <c r="F142" s="261" t="s">
        <v>1694</v>
      </c>
      <c r="G142" s="262" t="s">
        <v>277</v>
      </c>
      <c r="H142" s="263">
        <v>131.19999999999999</v>
      </c>
      <c r="I142" s="264"/>
      <c r="J142" s="265">
        <f>ROUND(I142*H142,2)</f>
        <v>0</v>
      </c>
      <c r="K142" s="261" t="s">
        <v>173</v>
      </c>
      <c r="L142" s="266"/>
      <c r="M142" s="267" t="s">
        <v>1</v>
      </c>
      <c r="N142" s="268" t="s">
        <v>51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190</v>
      </c>
      <c r="AT142" s="230" t="s">
        <v>238</v>
      </c>
      <c r="AU142" s="230" t="s">
        <v>21</v>
      </c>
      <c r="AY142" s="17" t="s">
        <v>167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174</v>
      </c>
      <c r="BK142" s="231">
        <f>ROUND(I142*H142,2)</f>
        <v>0</v>
      </c>
      <c r="BL142" s="17" t="s">
        <v>174</v>
      </c>
      <c r="BM142" s="230" t="s">
        <v>198</v>
      </c>
    </row>
    <row r="143" s="13" customFormat="1">
      <c r="A143" s="13"/>
      <c r="B143" s="232"/>
      <c r="C143" s="233"/>
      <c r="D143" s="234" t="s">
        <v>175</v>
      </c>
      <c r="E143" s="235" t="s">
        <v>1</v>
      </c>
      <c r="F143" s="236" t="s">
        <v>1789</v>
      </c>
      <c r="G143" s="233"/>
      <c r="H143" s="237">
        <v>131.19999999999999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175</v>
      </c>
      <c r="AU143" s="243" t="s">
        <v>21</v>
      </c>
      <c r="AV143" s="13" t="s">
        <v>21</v>
      </c>
      <c r="AW143" s="13" t="s">
        <v>40</v>
      </c>
      <c r="AX143" s="13" t="s">
        <v>84</v>
      </c>
      <c r="AY143" s="243" t="s">
        <v>167</v>
      </c>
    </row>
    <row r="144" s="14" customFormat="1">
      <c r="A144" s="14"/>
      <c r="B144" s="244"/>
      <c r="C144" s="245"/>
      <c r="D144" s="234" t="s">
        <v>175</v>
      </c>
      <c r="E144" s="246" t="s">
        <v>1</v>
      </c>
      <c r="F144" s="247" t="s">
        <v>177</v>
      </c>
      <c r="G144" s="245"/>
      <c r="H144" s="248">
        <v>131.19999999999999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175</v>
      </c>
      <c r="AU144" s="254" t="s">
        <v>21</v>
      </c>
      <c r="AV144" s="14" t="s">
        <v>174</v>
      </c>
      <c r="AW144" s="14" t="s">
        <v>40</v>
      </c>
      <c r="AX144" s="14" t="s">
        <v>92</v>
      </c>
      <c r="AY144" s="254" t="s">
        <v>167</v>
      </c>
    </row>
    <row r="145" s="12" customFormat="1" ht="22.8" customHeight="1">
      <c r="A145" s="12"/>
      <c r="B145" s="203"/>
      <c r="C145" s="204"/>
      <c r="D145" s="205" t="s">
        <v>83</v>
      </c>
      <c r="E145" s="217" t="s">
        <v>190</v>
      </c>
      <c r="F145" s="217" t="s">
        <v>381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SUM(P146:P147)</f>
        <v>0</v>
      </c>
      <c r="Q145" s="211"/>
      <c r="R145" s="212">
        <f>SUM(R146:R147)</f>
        <v>0</v>
      </c>
      <c r="S145" s="211"/>
      <c r="T145" s="213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92</v>
      </c>
      <c r="AT145" s="215" t="s">
        <v>83</v>
      </c>
      <c r="AU145" s="215" t="s">
        <v>92</v>
      </c>
      <c r="AY145" s="214" t="s">
        <v>167</v>
      </c>
      <c r="BK145" s="216">
        <f>SUM(BK146:BK147)</f>
        <v>0</v>
      </c>
    </row>
    <row r="146" s="2" customFormat="1" ht="16.5" customHeight="1">
      <c r="A146" s="39"/>
      <c r="B146" s="40"/>
      <c r="C146" s="219" t="s">
        <v>199</v>
      </c>
      <c r="D146" s="219" t="s">
        <v>169</v>
      </c>
      <c r="E146" s="220" t="s">
        <v>1676</v>
      </c>
      <c r="F146" s="221" t="s">
        <v>1677</v>
      </c>
      <c r="G146" s="222" t="s">
        <v>194</v>
      </c>
      <c r="H146" s="223">
        <v>700</v>
      </c>
      <c r="I146" s="224"/>
      <c r="J146" s="225">
        <f>ROUND(I146*H146,2)</f>
        <v>0</v>
      </c>
      <c r="K146" s="221" t="s">
        <v>173</v>
      </c>
      <c r="L146" s="45"/>
      <c r="M146" s="226" t="s">
        <v>1</v>
      </c>
      <c r="N146" s="227" t="s">
        <v>51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174</v>
      </c>
      <c r="AT146" s="230" t="s">
        <v>169</v>
      </c>
      <c r="AU146" s="230" t="s">
        <v>21</v>
      </c>
      <c r="AY146" s="17" t="s">
        <v>167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174</v>
      </c>
      <c r="BK146" s="231">
        <f>ROUND(I146*H146,2)</f>
        <v>0</v>
      </c>
      <c r="BL146" s="17" t="s">
        <v>174</v>
      </c>
      <c r="BM146" s="230" t="s">
        <v>202</v>
      </c>
    </row>
    <row r="147" s="2" customFormat="1" ht="21.75" customHeight="1">
      <c r="A147" s="39"/>
      <c r="B147" s="40"/>
      <c r="C147" s="219" t="s">
        <v>190</v>
      </c>
      <c r="D147" s="219" t="s">
        <v>169</v>
      </c>
      <c r="E147" s="220" t="s">
        <v>504</v>
      </c>
      <c r="F147" s="221" t="s">
        <v>505</v>
      </c>
      <c r="G147" s="222" t="s">
        <v>194</v>
      </c>
      <c r="H147" s="223">
        <v>700</v>
      </c>
      <c r="I147" s="224"/>
      <c r="J147" s="225">
        <f>ROUND(I147*H147,2)</f>
        <v>0</v>
      </c>
      <c r="K147" s="221" t="s">
        <v>173</v>
      </c>
      <c r="L147" s="45"/>
      <c r="M147" s="226" t="s">
        <v>1</v>
      </c>
      <c r="N147" s="227" t="s">
        <v>51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174</v>
      </c>
      <c r="AT147" s="230" t="s">
        <v>169</v>
      </c>
      <c r="AU147" s="230" t="s">
        <v>21</v>
      </c>
      <c r="AY147" s="17" t="s">
        <v>167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174</v>
      </c>
      <c r="BK147" s="231">
        <f>ROUND(I147*H147,2)</f>
        <v>0</v>
      </c>
      <c r="BL147" s="17" t="s">
        <v>174</v>
      </c>
      <c r="BM147" s="230" t="s">
        <v>207</v>
      </c>
    </row>
    <row r="148" s="12" customFormat="1" ht="22.8" customHeight="1">
      <c r="A148" s="12"/>
      <c r="B148" s="203"/>
      <c r="C148" s="204"/>
      <c r="D148" s="205" t="s">
        <v>83</v>
      </c>
      <c r="E148" s="217" t="s">
        <v>565</v>
      </c>
      <c r="F148" s="217" t="s">
        <v>566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SUM(P149:P150)</f>
        <v>0</v>
      </c>
      <c r="Q148" s="211"/>
      <c r="R148" s="212">
        <f>SUM(R149:R150)</f>
        <v>0</v>
      </c>
      <c r="S148" s="211"/>
      <c r="T148" s="213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92</v>
      </c>
      <c r="AT148" s="215" t="s">
        <v>83</v>
      </c>
      <c r="AU148" s="215" t="s">
        <v>92</v>
      </c>
      <c r="AY148" s="214" t="s">
        <v>167</v>
      </c>
      <c r="BK148" s="216">
        <f>SUM(BK149:BK150)</f>
        <v>0</v>
      </c>
    </row>
    <row r="149" s="2" customFormat="1" ht="24.15" customHeight="1">
      <c r="A149" s="39"/>
      <c r="B149" s="40"/>
      <c r="C149" s="219" t="s">
        <v>213</v>
      </c>
      <c r="D149" s="219" t="s">
        <v>169</v>
      </c>
      <c r="E149" s="220" t="s">
        <v>567</v>
      </c>
      <c r="F149" s="221" t="s">
        <v>568</v>
      </c>
      <c r="G149" s="222" t="s">
        <v>277</v>
      </c>
      <c r="H149" s="223">
        <v>0.47399999999999998</v>
      </c>
      <c r="I149" s="224"/>
      <c r="J149" s="225">
        <f>ROUND(I149*H149,2)</f>
        <v>0</v>
      </c>
      <c r="K149" s="221" t="s">
        <v>173</v>
      </c>
      <c r="L149" s="45"/>
      <c r="M149" s="226" t="s">
        <v>1</v>
      </c>
      <c r="N149" s="227" t="s">
        <v>51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174</v>
      </c>
      <c r="AT149" s="230" t="s">
        <v>169</v>
      </c>
      <c r="AU149" s="230" t="s">
        <v>21</v>
      </c>
      <c r="AY149" s="17" t="s">
        <v>167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174</v>
      </c>
      <c r="BK149" s="231">
        <f>ROUND(I149*H149,2)</f>
        <v>0</v>
      </c>
      <c r="BL149" s="17" t="s">
        <v>174</v>
      </c>
      <c r="BM149" s="230" t="s">
        <v>216</v>
      </c>
    </row>
    <row r="150" s="2" customFormat="1" ht="33" customHeight="1">
      <c r="A150" s="39"/>
      <c r="B150" s="40"/>
      <c r="C150" s="219" t="s">
        <v>195</v>
      </c>
      <c r="D150" s="219" t="s">
        <v>169</v>
      </c>
      <c r="E150" s="220" t="s">
        <v>571</v>
      </c>
      <c r="F150" s="221" t="s">
        <v>572</v>
      </c>
      <c r="G150" s="222" t="s">
        <v>277</v>
      </c>
      <c r="H150" s="223">
        <v>0.47399999999999998</v>
      </c>
      <c r="I150" s="224"/>
      <c r="J150" s="225">
        <f>ROUND(I150*H150,2)</f>
        <v>0</v>
      </c>
      <c r="K150" s="221" t="s">
        <v>173</v>
      </c>
      <c r="L150" s="45"/>
      <c r="M150" s="226" t="s">
        <v>1</v>
      </c>
      <c r="N150" s="227" t="s">
        <v>51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174</v>
      </c>
      <c r="AT150" s="230" t="s">
        <v>169</v>
      </c>
      <c r="AU150" s="230" t="s">
        <v>21</v>
      </c>
      <c r="AY150" s="17" t="s">
        <v>167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174</v>
      </c>
      <c r="BK150" s="231">
        <f>ROUND(I150*H150,2)</f>
        <v>0</v>
      </c>
      <c r="BL150" s="17" t="s">
        <v>174</v>
      </c>
      <c r="BM150" s="230" t="s">
        <v>223</v>
      </c>
    </row>
    <row r="151" s="12" customFormat="1" ht="25.92" customHeight="1">
      <c r="A151" s="12"/>
      <c r="B151" s="203"/>
      <c r="C151" s="204"/>
      <c r="D151" s="205" t="s">
        <v>83</v>
      </c>
      <c r="E151" s="206" t="s">
        <v>574</v>
      </c>
      <c r="F151" s="206" t="s">
        <v>575</v>
      </c>
      <c r="G151" s="204"/>
      <c r="H151" s="204"/>
      <c r="I151" s="207"/>
      <c r="J151" s="208">
        <f>BK151</f>
        <v>0</v>
      </c>
      <c r="K151" s="204"/>
      <c r="L151" s="209"/>
      <c r="M151" s="210"/>
      <c r="N151" s="211"/>
      <c r="O151" s="211"/>
      <c r="P151" s="212">
        <f>P152+P160</f>
        <v>0</v>
      </c>
      <c r="Q151" s="211"/>
      <c r="R151" s="212">
        <f>R152+R160</f>
        <v>0</v>
      </c>
      <c r="S151" s="211"/>
      <c r="T151" s="213">
        <f>T152+T160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21</v>
      </c>
      <c r="AT151" s="215" t="s">
        <v>83</v>
      </c>
      <c r="AU151" s="215" t="s">
        <v>84</v>
      </c>
      <c r="AY151" s="214" t="s">
        <v>167</v>
      </c>
      <c r="BK151" s="216">
        <f>BK152+BK160</f>
        <v>0</v>
      </c>
    </row>
    <row r="152" s="12" customFormat="1" ht="22.8" customHeight="1">
      <c r="A152" s="12"/>
      <c r="B152" s="203"/>
      <c r="C152" s="204"/>
      <c r="D152" s="205" t="s">
        <v>83</v>
      </c>
      <c r="E152" s="217" t="s">
        <v>1050</v>
      </c>
      <c r="F152" s="217" t="s">
        <v>1051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SUM(P153:P159)</f>
        <v>0</v>
      </c>
      <c r="Q152" s="211"/>
      <c r="R152" s="212">
        <f>SUM(R153:R159)</f>
        <v>0</v>
      </c>
      <c r="S152" s="211"/>
      <c r="T152" s="213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21</v>
      </c>
      <c r="AT152" s="215" t="s">
        <v>83</v>
      </c>
      <c r="AU152" s="215" t="s">
        <v>92</v>
      </c>
      <c r="AY152" s="214" t="s">
        <v>167</v>
      </c>
      <c r="BK152" s="216">
        <f>SUM(BK153:BK159)</f>
        <v>0</v>
      </c>
    </row>
    <row r="153" s="2" customFormat="1" ht="24.15" customHeight="1">
      <c r="A153" s="39"/>
      <c r="B153" s="40"/>
      <c r="C153" s="219" t="s">
        <v>224</v>
      </c>
      <c r="D153" s="219" t="s">
        <v>169</v>
      </c>
      <c r="E153" s="220" t="s">
        <v>1705</v>
      </c>
      <c r="F153" s="221" t="s">
        <v>1706</v>
      </c>
      <c r="G153" s="222" t="s">
        <v>194</v>
      </c>
      <c r="H153" s="223">
        <v>1480</v>
      </c>
      <c r="I153" s="224"/>
      <c r="J153" s="225">
        <f>ROUND(I153*H153,2)</f>
        <v>0</v>
      </c>
      <c r="K153" s="221" t="s">
        <v>173</v>
      </c>
      <c r="L153" s="45"/>
      <c r="M153" s="226" t="s">
        <v>1</v>
      </c>
      <c r="N153" s="227" t="s">
        <v>51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207</v>
      </c>
      <c r="AT153" s="230" t="s">
        <v>169</v>
      </c>
      <c r="AU153" s="230" t="s">
        <v>21</v>
      </c>
      <c r="AY153" s="17" t="s">
        <v>167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174</v>
      </c>
      <c r="BK153" s="231">
        <f>ROUND(I153*H153,2)</f>
        <v>0</v>
      </c>
      <c r="BL153" s="17" t="s">
        <v>207</v>
      </c>
      <c r="BM153" s="230" t="s">
        <v>227</v>
      </c>
    </row>
    <row r="154" s="2" customFormat="1" ht="24.15" customHeight="1">
      <c r="A154" s="39"/>
      <c r="B154" s="40"/>
      <c r="C154" s="259" t="s">
        <v>198</v>
      </c>
      <c r="D154" s="259" t="s">
        <v>238</v>
      </c>
      <c r="E154" s="260" t="s">
        <v>1707</v>
      </c>
      <c r="F154" s="261" t="s">
        <v>1708</v>
      </c>
      <c r="G154" s="262" t="s">
        <v>194</v>
      </c>
      <c r="H154" s="263">
        <v>1554</v>
      </c>
      <c r="I154" s="264"/>
      <c r="J154" s="265">
        <f>ROUND(I154*H154,2)</f>
        <v>0</v>
      </c>
      <c r="K154" s="261" t="s">
        <v>173</v>
      </c>
      <c r="L154" s="266"/>
      <c r="M154" s="267" t="s">
        <v>1</v>
      </c>
      <c r="N154" s="268" t="s">
        <v>51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248</v>
      </c>
      <c r="AT154" s="230" t="s">
        <v>238</v>
      </c>
      <c r="AU154" s="230" t="s">
        <v>21</v>
      </c>
      <c r="AY154" s="17" t="s">
        <v>167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174</v>
      </c>
      <c r="BK154" s="231">
        <f>ROUND(I154*H154,2)</f>
        <v>0</v>
      </c>
      <c r="BL154" s="17" t="s">
        <v>207</v>
      </c>
      <c r="BM154" s="230" t="s">
        <v>232</v>
      </c>
    </row>
    <row r="155" s="13" customFormat="1">
      <c r="A155" s="13"/>
      <c r="B155" s="232"/>
      <c r="C155" s="233"/>
      <c r="D155" s="234" t="s">
        <v>175</v>
      </c>
      <c r="E155" s="235" t="s">
        <v>1</v>
      </c>
      <c r="F155" s="236" t="s">
        <v>1790</v>
      </c>
      <c r="G155" s="233"/>
      <c r="H155" s="237">
        <v>1554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175</v>
      </c>
      <c r="AU155" s="243" t="s">
        <v>21</v>
      </c>
      <c r="AV155" s="13" t="s">
        <v>21</v>
      </c>
      <c r="AW155" s="13" t="s">
        <v>40</v>
      </c>
      <c r="AX155" s="13" t="s">
        <v>84</v>
      </c>
      <c r="AY155" s="243" t="s">
        <v>167</v>
      </c>
    </row>
    <row r="156" s="14" customFormat="1">
      <c r="A156" s="14"/>
      <c r="B156" s="244"/>
      <c r="C156" s="245"/>
      <c r="D156" s="234" t="s">
        <v>175</v>
      </c>
      <c r="E156" s="246" t="s">
        <v>1</v>
      </c>
      <c r="F156" s="247" t="s">
        <v>177</v>
      </c>
      <c r="G156" s="245"/>
      <c r="H156" s="248">
        <v>1554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175</v>
      </c>
      <c r="AU156" s="254" t="s">
        <v>21</v>
      </c>
      <c r="AV156" s="14" t="s">
        <v>174</v>
      </c>
      <c r="AW156" s="14" t="s">
        <v>40</v>
      </c>
      <c r="AX156" s="14" t="s">
        <v>92</v>
      </c>
      <c r="AY156" s="254" t="s">
        <v>167</v>
      </c>
    </row>
    <row r="157" s="2" customFormat="1" ht="16.5" customHeight="1">
      <c r="A157" s="39"/>
      <c r="B157" s="40"/>
      <c r="C157" s="219" t="s">
        <v>234</v>
      </c>
      <c r="D157" s="219" t="s">
        <v>169</v>
      </c>
      <c r="E157" s="220" t="s">
        <v>1766</v>
      </c>
      <c r="F157" s="221" t="s">
        <v>1767</v>
      </c>
      <c r="G157" s="222" t="s">
        <v>510</v>
      </c>
      <c r="H157" s="223">
        <v>1</v>
      </c>
      <c r="I157" s="224"/>
      <c r="J157" s="225">
        <f>ROUND(I157*H157,2)</f>
        <v>0</v>
      </c>
      <c r="K157" s="221" t="s">
        <v>173</v>
      </c>
      <c r="L157" s="45"/>
      <c r="M157" s="226" t="s">
        <v>1</v>
      </c>
      <c r="N157" s="227" t="s">
        <v>51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207</v>
      </c>
      <c r="AT157" s="230" t="s">
        <v>169</v>
      </c>
      <c r="AU157" s="230" t="s">
        <v>21</v>
      </c>
      <c r="AY157" s="17" t="s">
        <v>167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174</v>
      </c>
      <c r="BK157" s="231">
        <f>ROUND(I157*H157,2)</f>
        <v>0</v>
      </c>
      <c r="BL157" s="17" t="s">
        <v>207</v>
      </c>
      <c r="BM157" s="230" t="s">
        <v>237</v>
      </c>
    </row>
    <row r="158" s="2" customFormat="1" ht="24.15" customHeight="1">
      <c r="A158" s="39"/>
      <c r="B158" s="40"/>
      <c r="C158" s="219" t="s">
        <v>202</v>
      </c>
      <c r="D158" s="219" t="s">
        <v>169</v>
      </c>
      <c r="E158" s="220" t="s">
        <v>1768</v>
      </c>
      <c r="F158" s="221" t="s">
        <v>1769</v>
      </c>
      <c r="G158" s="222" t="s">
        <v>1770</v>
      </c>
      <c r="H158" s="288"/>
      <c r="I158" s="224"/>
      <c r="J158" s="225">
        <f>ROUND(I158*H158,2)</f>
        <v>0</v>
      </c>
      <c r="K158" s="221" t="s">
        <v>173</v>
      </c>
      <c r="L158" s="45"/>
      <c r="M158" s="226" t="s">
        <v>1</v>
      </c>
      <c r="N158" s="227" t="s">
        <v>51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207</v>
      </c>
      <c r="AT158" s="230" t="s">
        <v>169</v>
      </c>
      <c r="AU158" s="230" t="s">
        <v>21</v>
      </c>
      <c r="AY158" s="17" t="s">
        <v>167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174</v>
      </c>
      <c r="BK158" s="231">
        <f>ROUND(I158*H158,2)</f>
        <v>0</v>
      </c>
      <c r="BL158" s="17" t="s">
        <v>207</v>
      </c>
      <c r="BM158" s="230" t="s">
        <v>241</v>
      </c>
    </row>
    <row r="159" s="2" customFormat="1" ht="24.15" customHeight="1">
      <c r="A159" s="39"/>
      <c r="B159" s="40"/>
      <c r="C159" s="219" t="s">
        <v>8</v>
      </c>
      <c r="D159" s="219" t="s">
        <v>169</v>
      </c>
      <c r="E159" s="220" t="s">
        <v>1771</v>
      </c>
      <c r="F159" s="221" t="s">
        <v>1772</v>
      </c>
      <c r="G159" s="222" t="s">
        <v>1770</v>
      </c>
      <c r="H159" s="288"/>
      <c r="I159" s="224"/>
      <c r="J159" s="225">
        <f>ROUND(I159*H159,2)</f>
        <v>0</v>
      </c>
      <c r="K159" s="221" t="s">
        <v>173</v>
      </c>
      <c r="L159" s="45"/>
      <c r="M159" s="226" t="s">
        <v>1</v>
      </c>
      <c r="N159" s="227" t="s">
        <v>51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207</v>
      </c>
      <c r="AT159" s="230" t="s">
        <v>169</v>
      </c>
      <c r="AU159" s="230" t="s">
        <v>21</v>
      </c>
      <c r="AY159" s="17" t="s">
        <v>167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174</v>
      </c>
      <c r="BK159" s="231">
        <f>ROUND(I159*H159,2)</f>
        <v>0</v>
      </c>
      <c r="BL159" s="17" t="s">
        <v>207</v>
      </c>
      <c r="BM159" s="230" t="s">
        <v>244</v>
      </c>
    </row>
    <row r="160" s="12" customFormat="1" ht="22.8" customHeight="1">
      <c r="A160" s="12"/>
      <c r="B160" s="203"/>
      <c r="C160" s="204"/>
      <c r="D160" s="205" t="s">
        <v>83</v>
      </c>
      <c r="E160" s="217" t="s">
        <v>1773</v>
      </c>
      <c r="F160" s="217" t="s">
        <v>1774</v>
      </c>
      <c r="G160" s="204"/>
      <c r="H160" s="204"/>
      <c r="I160" s="207"/>
      <c r="J160" s="218">
        <f>BK160</f>
        <v>0</v>
      </c>
      <c r="K160" s="204"/>
      <c r="L160" s="209"/>
      <c r="M160" s="210"/>
      <c r="N160" s="211"/>
      <c r="O160" s="211"/>
      <c r="P160" s="212">
        <f>SUM(P161:P170)</f>
        <v>0</v>
      </c>
      <c r="Q160" s="211"/>
      <c r="R160" s="212">
        <f>SUM(R161:R170)</f>
        <v>0</v>
      </c>
      <c r="S160" s="211"/>
      <c r="T160" s="213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21</v>
      </c>
      <c r="AT160" s="215" t="s">
        <v>83</v>
      </c>
      <c r="AU160" s="215" t="s">
        <v>92</v>
      </c>
      <c r="AY160" s="214" t="s">
        <v>167</v>
      </c>
      <c r="BK160" s="216">
        <f>SUM(BK161:BK170)</f>
        <v>0</v>
      </c>
    </row>
    <row r="161" s="2" customFormat="1" ht="24.15" customHeight="1">
      <c r="A161" s="39"/>
      <c r="B161" s="40"/>
      <c r="C161" s="219" t="s">
        <v>207</v>
      </c>
      <c r="D161" s="219" t="s">
        <v>169</v>
      </c>
      <c r="E161" s="220" t="s">
        <v>1791</v>
      </c>
      <c r="F161" s="221" t="s">
        <v>1792</v>
      </c>
      <c r="G161" s="222" t="s">
        <v>194</v>
      </c>
      <c r="H161" s="223">
        <v>1844</v>
      </c>
      <c r="I161" s="224"/>
      <c r="J161" s="225">
        <f>ROUND(I161*H161,2)</f>
        <v>0</v>
      </c>
      <c r="K161" s="221" t="s">
        <v>173</v>
      </c>
      <c r="L161" s="45"/>
      <c r="M161" s="226" t="s">
        <v>1</v>
      </c>
      <c r="N161" s="227" t="s">
        <v>51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207</v>
      </c>
      <c r="AT161" s="230" t="s">
        <v>169</v>
      </c>
      <c r="AU161" s="230" t="s">
        <v>21</v>
      </c>
      <c r="AY161" s="17" t="s">
        <v>167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174</v>
      </c>
      <c r="BK161" s="231">
        <f>ROUND(I161*H161,2)</f>
        <v>0</v>
      </c>
      <c r="BL161" s="17" t="s">
        <v>207</v>
      </c>
      <c r="BM161" s="230" t="s">
        <v>248</v>
      </c>
    </row>
    <row r="162" s="2" customFormat="1" ht="33" customHeight="1">
      <c r="A162" s="39"/>
      <c r="B162" s="40"/>
      <c r="C162" s="259" t="s">
        <v>249</v>
      </c>
      <c r="D162" s="259" t="s">
        <v>238</v>
      </c>
      <c r="E162" s="260" t="s">
        <v>1793</v>
      </c>
      <c r="F162" s="261" t="s">
        <v>1794</v>
      </c>
      <c r="G162" s="262" t="s">
        <v>194</v>
      </c>
      <c r="H162" s="263">
        <v>1936.2000000000001</v>
      </c>
      <c r="I162" s="264"/>
      <c r="J162" s="265">
        <f>ROUND(I162*H162,2)</f>
        <v>0</v>
      </c>
      <c r="K162" s="261" t="s">
        <v>1</v>
      </c>
      <c r="L162" s="266"/>
      <c r="M162" s="267" t="s">
        <v>1</v>
      </c>
      <c r="N162" s="268" t="s">
        <v>51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248</v>
      </c>
      <c r="AT162" s="230" t="s">
        <v>238</v>
      </c>
      <c r="AU162" s="230" t="s">
        <v>21</v>
      </c>
      <c r="AY162" s="17" t="s">
        <v>167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174</v>
      </c>
      <c r="BK162" s="231">
        <f>ROUND(I162*H162,2)</f>
        <v>0</v>
      </c>
      <c r="BL162" s="17" t="s">
        <v>207</v>
      </c>
      <c r="BM162" s="230" t="s">
        <v>252</v>
      </c>
    </row>
    <row r="163" s="2" customFormat="1">
      <c r="A163" s="39"/>
      <c r="B163" s="40"/>
      <c r="C163" s="41"/>
      <c r="D163" s="234" t="s">
        <v>185</v>
      </c>
      <c r="E163" s="41"/>
      <c r="F163" s="255" t="s">
        <v>1795</v>
      </c>
      <c r="G163" s="41"/>
      <c r="H163" s="41"/>
      <c r="I163" s="256"/>
      <c r="J163" s="41"/>
      <c r="K163" s="41"/>
      <c r="L163" s="45"/>
      <c r="M163" s="257"/>
      <c r="N163" s="25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7" t="s">
        <v>185</v>
      </c>
      <c r="AU163" s="17" t="s">
        <v>21</v>
      </c>
    </row>
    <row r="164" s="13" customFormat="1">
      <c r="A164" s="13"/>
      <c r="B164" s="232"/>
      <c r="C164" s="233"/>
      <c r="D164" s="234" t="s">
        <v>175</v>
      </c>
      <c r="E164" s="235" t="s">
        <v>1</v>
      </c>
      <c r="F164" s="236" t="s">
        <v>1796</v>
      </c>
      <c r="G164" s="233"/>
      <c r="H164" s="237">
        <v>1936.2000000000001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175</v>
      </c>
      <c r="AU164" s="243" t="s">
        <v>21</v>
      </c>
      <c r="AV164" s="13" t="s">
        <v>21</v>
      </c>
      <c r="AW164" s="13" t="s">
        <v>40</v>
      </c>
      <c r="AX164" s="13" t="s">
        <v>84</v>
      </c>
      <c r="AY164" s="243" t="s">
        <v>167</v>
      </c>
    </row>
    <row r="165" s="14" customFormat="1">
      <c r="A165" s="14"/>
      <c r="B165" s="244"/>
      <c r="C165" s="245"/>
      <c r="D165" s="234" t="s">
        <v>175</v>
      </c>
      <c r="E165" s="246" t="s">
        <v>1</v>
      </c>
      <c r="F165" s="247" t="s">
        <v>177</v>
      </c>
      <c r="G165" s="245"/>
      <c r="H165" s="248">
        <v>1936.2000000000001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175</v>
      </c>
      <c r="AU165" s="254" t="s">
        <v>21</v>
      </c>
      <c r="AV165" s="14" t="s">
        <v>174</v>
      </c>
      <c r="AW165" s="14" t="s">
        <v>40</v>
      </c>
      <c r="AX165" s="14" t="s">
        <v>92</v>
      </c>
      <c r="AY165" s="254" t="s">
        <v>167</v>
      </c>
    </row>
    <row r="166" s="2" customFormat="1" ht="49.05" customHeight="1">
      <c r="A166" s="39"/>
      <c r="B166" s="40"/>
      <c r="C166" s="219" t="s">
        <v>216</v>
      </c>
      <c r="D166" s="219" t="s">
        <v>169</v>
      </c>
      <c r="E166" s="220" t="s">
        <v>1797</v>
      </c>
      <c r="F166" s="221" t="s">
        <v>1798</v>
      </c>
      <c r="G166" s="222" t="s">
        <v>247</v>
      </c>
      <c r="H166" s="223">
        <v>9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51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207</v>
      </c>
      <c r="AT166" s="230" t="s">
        <v>169</v>
      </c>
      <c r="AU166" s="230" t="s">
        <v>21</v>
      </c>
      <c r="AY166" s="17" t="s">
        <v>167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174</v>
      </c>
      <c r="BK166" s="231">
        <f>ROUND(I166*H166,2)</f>
        <v>0</v>
      </c>
      <c r="BL166" s="17" t="s">
        <v>207</v>
      </c>
      <c r="BM166" s="230" t="s">
        <v>255</v>
      </c>
    </row>
    <row r="167" s="2" customFormat="1" ht="21.75" customHeight="1">
      <c r="A167" s="39"/>
      <c r="B167" s="40"/>
      <c r="C167" s="259" t="s">
        <v>256</v>
      </c>
      <c r="D167" s="259" t="s">
        <v>238</v>
      </c>
      <c r="E167" s="260" t="s">
        <v>1799</v>
      </c>
      <c r="F167" s="261" t="s">
        <v>1800</v>
      </c>
      <c r="G167" s="262" t="s">
        <v>247</v>
      </c>
      <c r="H167" s="263">
        <v>9</v>
      </c>
      <c r="I167" s="264"/>
      <c r="J167" s="265">
        <f>ROUND(I167*H167,2)</f>
        <v>0</v>
      </c>
      <c r="K167" s="261" t="s">
        <v>1</v>
      </c>
      <c r="L167" s="266"/>
      <c r="M167" s="267" t="s">
        <v>1</v>
      </c>
      <c r="N167" s="268" t="s">
        <v>51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248</v>
      </c>
      <c r="AT167" s="230" t="s">
        <v>238</v>
      </c>
      <c r="AU167" s="230" t="s">
        <v>21</v>
      </c>
      <c r="AY167" s="17" t="s">
        <v>167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174</v>
      </c>
      <c r="BK167" s="231">
        <f>ROUND(I167*H167,2)</f>
        <v>0</v>
      </c>
      <c r="BL167" s="17" t="s">
        <v>207</v>
      </c>
      <c r="BM167" s="230" t="s">
        <v>259</v>
      </c>
    </row>
    <row r="168" s="2" customFormat="1" ht="16.5" customHeight="1">
      <c r="A168" s="39"/>
      <c r="B168" s="40"/>
      <c r="C168" s="219" t="s">
        <v>223</v>
      </c>
      <c r="D168" s="219" t="s">
        <v>169</v>
      </c>
      <c r="E168" s="220" t="s">
        <v>1801</v>
      </c>
      <c r="F168" s="221" t="s">
        <v>1767</v>
      </c>
      <c r="G168" s="222" t="s">
        <v>510</v>
      </c>
      <c r="H168" s="223">
        <v>1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51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207</v>
      </c>
      <c r="AT168" s="230" t="s">
        <v>169</v>
      </c>
      <c r="AU168" s="230" t="s">
        <v>21</v>
      </c>
      <c r="AY168" s="17" t="s">
        <v>167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174</v>
      </c>
      <c r="BK168" s="231">
        <f>ROUND(I168*H168,2)</f>
        <v>0</v>
      </c>
      <c r="BL168" s="17" t="s">
        <v>207</v>
      </c>
      <c r="BM168" s="230" t="s">
        <v>266</v>
      </c>
    </row>
    <row r="169" s="2" customFormat="1" ht="24.15" customHeight="1">
      <c r="A169" s="39"/>
      <c r="B169" s="40"/>
      <c r="C169" s="219" t="s">
        <v>7</v>
      </c>
      <c r="D169" s="219" t="s">
        <v>169</v>
      </c>
      <c r="E169" s="220" t="s">
        <v>1802</v>
      </c>
      <c r="F169" s="221" t="s">
        <v>1803</v>
      </c>
      <c r="G169" s="222" t="s">
        <v>1770</v>
      </c>
      <c r="H169" s="288"/>
      <c r="I169" s="224"/>
      <c r="J169" s="225">
        <f>ROUND(I169*H169,2)</f>
        <v>0</v>
      </c>
      <c r="K169" s="221" t="s">
        <v>173</v>
      </c>
      <c r="L169" s="45"/>
      <c r="M169" s="226" t="s">
        <v>1</v>
      </c>
      <c r="N169" s="227" t="s">
        <v>51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207</v>
      </c>
      <c r="AT169" s="230" t="s">
        <v>169</v>
      </c>
      <c r="AU169" s="230" t="s">
        <v>21</v>
      </c>
      <c r="AY169" s="17" t="s">
        <v>167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174</v>
      </c>
      <c r="BK169" s="231">
        <f>ROUND(I169*H169,2)</f>
        <v>0</v>
      </c>
      <c r="BL169" s="17" t="s">
        <v>207</v>
      </c>
      <c r="BM169" s="230" t="s">
        <v>29</v>
      </c>
    </row>
    <row r="170" s="2" customFormat="1" ht="24.15" customHeight="1">
      <c r="A170" s="39"/>
      <c r="B170" s="40"/>
      <c r="C170" s="219" t="s">
        <v>227</v>
      </c>
      <c r="D170" s="219" t="s">
        <v>169</v>
      </c>
      <c r="E170" s="220" t="s">
        <v>1804</v>
      </c>
      <c r="F170" s="221" t="s">
        <v>1805</v>
      </c>
      <c r="G170" s="222" t="s">
        <v>1770</v>
      </c>
      <c r="H170" s="288"/>
      <c r="I170" s="224"/>
      <c r="J170" s="225">
        <f>ROUND(I170*H170,2)</f>
        <v>0</v>
      </c>
      <c r="K170" s="221" t="s">
        <v>173</v>
      </c>
      <c r="L170" s="45"/>
      <c r="M170" s="226" t="s">
        <v>1</v>
      </c>
      <c r="N170" s="227" t="s">
        <v>51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207</v>
      </c>
      <c r="AT170" s="230" t="s">
        <v>169</v>
      </c>
      <c r="AU170" s="230" t="s">
        <v>21</v>
      </c>
      <c r="AY170" s="17" t="s">
        <v>167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174</v>
      </c>
      <c r="BK170" s="231">
        <f>ROUND(I170*H170,2)</f>
        <v>0</v>
      </c>
      <c r="BL170" s="17" t="s">
        <v>207</v>
      </c>
      <c r="BM170" s="230" t="s">
        <v>272</v>
      </c>
    </row>
    <row r="171" s="12" customFormat="1" ht="25.92" customHeight="1">
      <c r="A171" s="12"/>
      <c r="B171" s="203"/>
      <c r="C171" s="204"/>
      <c r="D171" s="205" t="s">
        <v>83</v>
      </c>
      <c r="E171" s="206" t="s">
        <v>1778</v>
      </c>
      <c r="F171" s="206" t="s">
        <v>1779</v>
      </c>
      <c r="G171" s="204"/>
      <c r="H171" s="204"/>
      <c r="I171" s="207"/>
      <c r="J171" s="208">
        <f>BK171</f>
        <v>0</v>
      </c>
      <c r="K171" s="204"/>
      <c r="L171" s="209"/>
      <c r="M171" s="210"/>
      <c r="N171" s="211"/>
      <c r="O171" s="211"/>
      <c r="P171" s="212">
        <f>P172</f>
        <v>0</v>
      </c>
      <c r="Q171" s="211"/>
      <c r="R171" s="212">
        <f>R172</f>
        <v>0</v>
      </c>
      <c r="S171" s="211"/>
      <c r="T171" s="21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174</v>
      </c>
      <c r="AT171" s="215" t="s">
        <v>83</v>
      </c>
      <c r="AU171" s="215" t="s">
        <v>84</v>
      </c>
      <c r="AY171" s="214" t="s">
        <v>167</v>
      </c>
      <c r="BK171" s="216">
        <f>BK172</f>
        <v>0</v>
      </c>
    </row>
    <row r="172" s="2" customFormat="1" ht="16.5" customHeight="1">
      <c r="A172" s="39"/>
      <c r="B172" s="40"/>
      <c r="C172" s="219" t="s">
        <v>274</v>
      </c>
      <c r="D172" s="219" t="s">
        <v>169</v>
      </c>
      <c r="E172" s="220" t="s">
        <v>1780</v>
      </c>
      <c r="F172" s="221" t="s">
        <v>1781</v>
      </c>
      <c r="G172" s="222" t="s">
        <v>183</v>
      </c>
      <c r="H172" s="223">
        <v>50</v>
      </c>
      <c r="I172" s="224"/>
      <c r="J172" s="225">
        <f>ROUND(I172*H172,2)</f>
        <v>0</v>
      </c>
      <c r="K172" s="221" t="s">
        <v>173</v>
      </c>
      <c r="L172" s="45"/>
      <c r="M172" s="284" t="s">
        <v>1</v>
      </c>
      <c r="N172" s="285" t="s">
        <v>51</v>
      </c>
      <c r="O172" s="271"/>
      <c r="P172" s="286">
        <f>O172*H172</f>
        <v>0</v>
      </c>
      <c r="Q172" s="286">
        <v>0</v>
      </c>
      <c r="R172" s="286">
        <f>Q172*H172</f>
        <v>0</v>
      </c>
      <c r="S172" s="286">
        <v>0</v>
      </c>
      <c r="T172" s="28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1782</v>
      </c>
      <c r="AT172" s="230" t="s">
        <v>169</v>
      </c>
      <c r="AU172" s="230" t="s">
        <v>92</v>
      </c>
      <c r="AY172" s="17" t="s">
        <v>167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174</v>
      </c>
      <c r="BK172" s="231">
        <f>ROUND(I172*H172,2)</f>
        <v>0</v>
      </c>
      <c r="BL172" s="17" t="s">
        <v>1782</v>
      </c>
      <c r="BM172" s="230" t="s">
        <v>278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wH9I3aF2aTMM/rtWl8F8Apt0jYIVgnyhbNTY/kpRizcPbaa4D5/v/Imp3kDwhaETuxvIyEEysl8YsiTpc+gMGA==" hashValue="OGnXW4c2Dr+IF9xaDDciTSV1dKSjIlU8iAOiEYHqNjVpu7MlgTNpeul88OP8d2l/OfNaMKsp0j4PT0Up8A/Wfw==" algorithmName="SHA-512" password="CC35"/>
  <autoFilter ref="C123:K17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ROUND((SUM(BE119:BE175)),  2)</f>
        <v>0</v>
      </c>
      <c r="G33" s="39"/>
      <c r="H33" s="39"/>
      <c r="I33" s="156">
        <v>0.20999999999999999</v>
      </c>
      <c r="J33" s="155">
        <f>ROUND(((SUM(BE119:BE175))*I33),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ROUND((SUM(BF119:BF175)),  2)</f>
        <v>0</v>
      </c>
      <c r="G34" s="39"/>
      <c r="H34" s="39"/>
      <c r="I34" s="156">
        <v>0.14999999999999999</v>
      </c>
      <c r="J34" s="155">
        <f>ROUND(((SUM(BF119:BF175))*I34),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ROUND((SUM(BG119:BG175)),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ROUND((SUM(BH119:BH175)),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ROUND((SUM(BI119:BI175)),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801 - Kácení, výsadba 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147</v>
      </c>
      <c r="E99" s="189"/>
      <c r="F99" s="189"/>
      <c r="G99" s="189"/>
      <c r="H99" s="189"/>
      <c r="I99" s="189"/>
      <c r="J99" s="190">
        <f>J174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3" t="s">
        <v>152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2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5" t="str">
        <f>E7</f>
        <v>Rekonstrukce místních komunikací v sídlišti K Hradišťku v Dačicích - I. Etapa (zadání)</v>
      </c>
      <c r="F109" s="32"/>
      <c r="G109" s="32"/>
      <c r="H109" s="32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2" t="s">
        <v>131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801 - Kácení, výsadba ...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22</v>
      </c>
      <c r="D113" s="41"/>
      <c r="E113" s="41"/>
      <c r="F113" s="27" t="str">
        <f>F12</f>
        <v xml:space="preserve"> </v>
      </c>
      <c r="G113" s="41"/>
      <c r="H113" s="41"/>
      <c r="I113" s="32" t="s">
        <v>24</v>
      </c>
      <c r="J113" s="80" t="str">
        <f>IF(J12="","",J12)</f>
        <v>21. 10. 2021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2" t="s">
        <v>30</v>
      </c>
      <c r="D115" s="41"/>
      <c r="E115" s="41"/>
      <c r="F115" s="27" t="str">
        <f>E15</f>
        <v>Město Dačice, Krajířova 27, 380 13 Dačice</v>
      </c>
      <c r="G115" s="41"/>
      <c r="H115" s="41"/>
      <c r="I115" s="32" t="s">
        <v>37</v>
      </c>
      <c r="J115" s="37" t="str">
        <f>E21</f>
        <v>Ing. arch. Martin Jirovský Ph.D., MBA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2" t="s">
        <v>35</v>
      </c>
      <c r="D116" s="41"/>
      <c r="E116" s="41"/>
      <c r="F116" s="27" t="str">
        <f>IF(E18="","",E18)</f>
        <v>Vyplň údaj</v>
      </c>
      <c r="G116" s="41"/>
      <c r="H116" s="41"/>
      <c r="I116" s="32" t="s">
        <v>41</v>
      </c>
      <c r="J116" s="37" t="str">
        <f>E24</f>
        <v>Centrum služeb Staré město; Petra Stejskalová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153</v>
      </c>
      <c r="D118" s="195" t="s">
        <v>69</v>
      </c>
      <c r="E118" s="195" t="s">
        <v>65</v>
      </c>
      <c r="F118" s="195" t="s">
        <v>66</v>
      </c>
      <c r="G118" s="195" t="s">
        <v>154</v>
      </c>
      <c r="H118" s="195" t="s">
        <v>155</v>
      </c>
      <c r="I118" s="195" t="s">
        <v>156</v>
      </c>
      <c r="J118" s="195" t="s">
        <v>136</v>
      </c>
      <c r="K118" s="196" t="s">
        <v>157</v>
      </c>
      <c r="L118" s="197"/>
      <c r="M118" s="101" t="s">
        <v>1</v>
      </c>
      <c r="N118" s="102" t="s">
        <v>48</v>
      </c>
      <c r="O118" s="102" t="s">
        <v>158</v>
      </c>
      <c r="P118" s="102" t="s">
        <v>159</v>
      </c>
      <c r="Q118" s="102" t="s">
        <v>160</v>
      </c>
      <c r="R118" s="102" t="s">
        <v>161</v>
      </c>
      <c r="S118" s="102" t="s">
        <v>162</v>
      </c>
      <c r="T118" s="103" t="s">
        <v>163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164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0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7" t="s">
        <v>83</v>
      </c>
      <c r="AU119" s="17" t="s">
        <v>138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83</v>
      </c>
      <c r="E120" s="206" t="s">
        <v>165</v>
      </c>
      <c r="F120" s="206" t="s">
        <v>166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P121+P174</f>
        <v>0</v>
      </c>
      <c r="Q120" s="211"/>
      <c r="R120" s="212">
        <f>R121+R174</f>
        <v>0</v>
      </c>
      <c r="S120" s="211"/>
      <c r="T120" s="213">
        <f>T121+T174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92</v>
      </c>
      <c r="AT120" s="215" t="s">
        <v>83</v>
      </c>
      <c r="AU120" s="215" t="s">
        <v>84</v>
      </c>
      <c r="AY120" s="214" t="s">
        <v>167</v>
      </c>
      <c r="BK120" s="216">
        <f>BK121+BK174</f>
        <v>0</v>
      </c>
    </row>
    <row r="121" s="12" customFormat="1" ht="22.8" customHeight="1">
      <c r="A121" s="12"/>
      <c r="B121" s="203"/>
      <c r="C121" s="204"/>
      <c r="D121" s="205" t="s">
        <v>83</v>
      </c>
      <c r="E121" s="217" t="s">
        <v>92</v>
      </c>
      <c r="F121" s="217" t="s">
        <v>168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SUM(P122:P173)</f>
        <v>0</v>
      </c>
      <c r="Q121" s="211"/>
      <c r="R121" s="212">
        <f>SUM(R122:R173)</f>
        <v>0</v>
      </c>
      <c r="S121" s="211"/>
      <c r="T121" s="213">
        <f>SUM(T122:T173)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92</v>
      </c>
      <c r="AT121" s="215" t="s">
        <v>83</v>
      </c>
      <c r="AU121" s="215" t="s">
        <v>92</v>
      </c>
      <c r="AY121" s="214" t="s">
        <v>167</v>
      </c>
      <c r="BK121" s="216">
        <f>SUM(BK122:BK173)</f>
        <v>0</v>
      </c>
    </row>
    <row r="122" s="2" customFormat="1" ht="37.8" customHeight="1">
      <c r="A122" s="39"/>
      <c r="B122" s="40"/>
      <c r="C122" s="219" t="s">
        <v>92</v>
      </c>
      <c r="D122" s="219" t="s">
        <v>169</v>
      </c>
      <c r="E122" s="220" t="s">
        <v>1807</v>
      </c>
      <c r="F122" s="221" t="s">
        <v>1808</v>
      </c>
      <c r="G122" s="222" t="s">
        <v>172</v>
      </c>
      <c r="H122" s="223">
        <v>2</v>
      </c>
      <c r="I122" s="224"/>
      <c r="J122" s="225">
        <f>ROUND(I122*H122,2)</f>
        <v>0</v>
      </c>
      <c r="K122" s="221" t="s">
        <v>173</v>
      </c>
      <c r="L122" s="45"/>
      <c r="M122" s="226" t="s">
        <v>1</v>
      </c>
      <c r="N122" s="227" t="s">
        <v>51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174</v>
      </c>
      <c r="AT122" s="230" t="s">
        <v>169</v>
      </c>
      <c r="AU122" s="230" t="s">
        <v>21</v>
      </c>
      <c r="AY122" s="17" t="s">
        <v>167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174</v>
      </c>
      <c r="BK122" s="231">
        <f>ROUND(I122*H122,2)</f>
        <v>0</v>
      </c>
      <c r="BL122" s="17" t="s">
        <v>174</v>
      </c>
      <c r="BM122" s="230" t="s">
        <v>21</v>
      </c>
    </row>
    <row r="123" s="13" customFormat="1">
      <c r="A123" s="13"/>
      <c r="B123" s="232"/>
      <c r="C123" s="233"/>
      <c r="D123" s="234" t="s">
        <v>175</v>
      </c>
      <c r="E123" s="235" t="s">
        <v>1</v>
      </c>
      <c r="F123" s="236" t="s">
        <v>1809</v>
      </c>
      <c r="G123" s="233"/>
      <c r="H123" s="237">
        <v>1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175</v>
      </c>
      <c r="AU123" s="243" t="s">
        <v>21</v>
      </c>
      <c r="AV123" s="13" t="s">
        <v>21</v>
      </c>
      <c r="AW123" s="13" t="s">
        <v>40</v>
      </c>
      <c r="AX123" s="13" t="s">
        <v>84</v>
      </c>
      <c r="AY123" s="243" t="s">
        <v>167</v>
      </c>
    </row>
    <row r="124" s="13" customFormat="1">
      <c r="A124" s="13"/>
      <c r="B124" s="232"/>
      <c r="C124" s="233"/>
      <c r="D124" s="234" t="s">
        <v>175</v>
      </c>
      <c r="E124" s="235" t="s">
        <v>1</v>
      </c>
      <c r="F124" s="236" t="s">
        <v>1810</v>
      </c>
      <c r="G124" s="233"/>
      <c r="H124" s="237">
        <v>1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175</v>
      </c>
      <c r="AU124" s="243" t="s">
        <v>21</v>
      </c>
      <c r="AV124" s="13" t="s">
        <v>21</v>
      </c>
      <c r="AW124" s="13" t="s">
        <v>40</v>
      </c>
      <c r="AX124" s="13" t="s">
        <v>84</v>
      </c>
      <c r="AY124" s="243" t="s">
        <v>167</v>
      </c>
    </row>
    <row r="125" s="14" customFormat="1">
      <c r="A125" s="14"/>
      <c r="B125" s="244"/>
      <c r="C125" s="245"/>
      <c r="D125" s="234" t="s">
        <v>175</v>
      </c>
      <c r="E125" s="246" t="s">
        <v>1</v>
      </c>
      <c r="F125" s="247" t="s">
        <v>177</v>
      </c>
      <c r="G125" s="245"/>
      <c r="H125" s="248">
        <v>2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175</v>
      </c>
      <c r="AU125" s="254" t="s">
        <v>21</v>
      </c>
      <c r="AV125" s="14" t="s">
        <v>174</v>
      </c>
      <c r="AW125" s="14" t="s">
        <v>40</v>
      </c>
      <c r="AX125" s="14" t="s">
        <v>92</v>
      </c>
      <c r="AY125" s="254" t="s">
        <v>167</v>
      </c>
    </row>
    <row r="126" s="2" customFormat="1" ht="24.15" customHeight="1">
      <c r="A126" s="39"/>
      <c r="B126" s="40"/>
      <c r="C126" s="219" t="s">
        <v>21</v>
      </c>
      <c r="D126" s="219" t="s">
        <v>169</v>
      </c>
      <c r="E126" s="220" t="s">
        <v>1811</v>
      </c>
      <c r="F126" s="221" t="s">
        <v>1812</v>
      </c>
      <c r="G126" s="222" t="s">
        <v>247</v>
      </c>
      <c r="H126" s="223">
        <v>3</v>
      </c>
      <c r="I126" s="224"/>
      <c r="J126" s="225">
        <f>ROUND(I126*H126,2)</f>
        <v>0</v>
      </c>
      <c r="K126" s="221" t="s">
        <v>173</v>
      </c>
      <c r="L126" s="45"/>
      <c r="M126" s="226" t="s">
        <v>1</v>
      </c>
      <c r="N126" s="227" t="s">
        <v>51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174</v>
      </c>
      <c r="AT126" s="230" t="s">
        <v>169</v>
      </c>
      <c r="AU126" s="230" t="s">
        <v>21</v>
      </c>
      <c r="AY126" s="17" t="s">
        <v>167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174</v>
      </c>
      <c r="BK126" s="231">
        <f>ROUND(I126*H126,2)</f>
        <v>0</v>
      </c>
      <c r="BL126" s="17" t="s">
        <v>174</v>
      </c>
      <c r="BM126" s="230" t="s">
        <v>174</v>
      </c>
    </row>
    <row r="127" s="13" customFormat="1">
      <c r="A127" s="13"/>
      <c r="B127" s="232"/>
      <c r="C127" s="233"/>
      <c r="D127" s="234" t="s">
        <v>175</v>
      </c>
      <c r="E127" s="235" t="s">
        <v>1</v>
      </c>
      <c r="F127" s="236" t="s">
        <v>1813</v>
      </c>
      <c r="G127" s="233"/>
      <c r="H127" s="237">
        <v>3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175</v>
      </c>
      <c r="AU127" s="243" t="s">
        <v>21</v>
      </c>
      <c r="AV127" s="13" t="s">
        <v>21</v>
      </c>
      <c r="AW127" s="13" t="s">
        <v>40</v>
      </c>
      <c r="AX127" s="13" t="s">
        <v>84</v>
      </c>
      <c r="AY127" s="243" t="s">
        <v>167</v>
      </c>
    </row>
    <row r="128" s="14" customFormat="1">
      <c r="A128" s="14"/>
      <c r="B128" s="244"/>
      <c r="C128" s="245"/>
      <c r="D128" s="234" t="s">
        <v>175</v>
      </c>
      <c r="E128" s="246" t="s">
        <v>1</v>
      </c>
      <c r="F128" s="247" t="s">
        <v>177</v>
      </c>
      <c r="G128" s="245"/>
      <c r="H128" s="248">
        <v>3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175</v>
      </c>
      <c r="AU128" s="254" t="s">
        <v>21</v>
      </c>
      <c r="AV128" s="14" t="s">
        <v>174</v>
      </c>
      <c r="AW128" s="14" t="s">
        <v>40</v>
      </c>
      <c r="AX128" s="14" t="s">
        <v>92</v>
      </c>
      <c r="AY128" s="254" t="s">
        <v>167</v>
      </c>
    </row>
    <row r="129" s="2" customFormat="1" ht="16.5" customHeight="1">
      <c r="A129" s="39"/>
      <c r="B129" s="40"/>
      <c r="C129" s="219" t="s">
        <v>180</v>
      </c>
      <c r="D129" s="219" t="s">
        <v>169</v>
      </c>
      <c r="E129" s="220" t="s">
        <v>1814</v>
      </c>
      <c r="F129" s="221" t="s">
        <v>1815</v>
      </c>
      <c r="G129" s="222" t="s">
        <v>247</v>
      </c>
      <c r="H129" s="223">
        <v>3</v>
      </c>
      <c r="I129" s="224"/>
      <c r="J129" s="225">
        <f>ROUND(I129*H129,2)</f>
        <v>0</v>
      </c>
      <c r="K129" s="221" t="s">
        <v>173</v>
      </c>
      <c r="L129" s="45"/>
      <c r="M129" s="226" t="s">
        <v>1</v>
      </c>
      <c r="N129" s="227" t="s">
        <v>51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174</v>
      </c>
      <c r="AT129" s="230" t="s">
        <v>169</v>
      </c>
      <c r="AU129" s="230" t="s">
        <v>21</v>
      </c>
      <c r="AY129" s="17" t="s">
        <v>167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174</v>
      </c>
      <c r="BK129" s="231">
        <f>ROUND(I129*H129,2)</f>
        <v>0</v>
      </c>
      <c r="BL129" s="17" t="s">
        <v>174</v>
      </c>
      <c r="BM129" s="230" t="s">
        <v>184</v>
      </c>
    </row>
    <row r="130" s="2" customFormat="1" ht="16.5" customHeight="1">
      <c r="A130" s="39"/>
      <c r="B130" s="40"/>
      <c r="C130" s="219" t="s">
        <v>174</v>
      </c>
      <c r="D130" s="219" t="s">
        <v>169</v>
      </c>
      <c r="E130" s="220" t="s">
        <v>1816</v>
      </c>
      <c r="F130" s="221" t="s">
        <v>1817</v>
      </c>
      <c r="G130" s="222" t="s">
        <v>247</v>
      </c>
      <c r="H130" s="223">
        <v>3</v>
      </c>
      <c r="I130" s="224"/>
      <c r="J130" s="225">
        <f>ROUND(I130*H130,2)</f>
        <v>0</v>
      </c>
      <c r="K130" s="221" t="s">
        <v>173</v>
      </c>
      <c r="L130" s="45"/>
      <c r="M130" s="226" t="s">
        <v>1</v>
      </c>
      <c r="N130" s="227" t="s">
        <v>51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174</v>
      </c>
      <c r="AT130" s="230" t="s">
        <v>169</v>
      </c>
      <c r="AU130" s="230" t="s">
        <v>21</v>
      </c>
      <c r="AY130" s="17" t="s">
        <v>167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174</v>
      </c>
      <c r="BK130" s="231">
        <f>ROUND(I130*H130,2)</f>
        <v>0</v>
      </c>
      <c r="BL130" s="17" t="s">
        <v>174</v>
      </c>
      <c r="BM130" s="230" t="s">
        <v>190</v>
      </c>
    </row>
    <row r="131" s="2" customFormat="1" ht="16.5" customHeight="1">
      <c r="A131" s="39"/>
      <c r="B131" s="40"/>
      <c r="C131" s="219" t="s">
        <v>191</v>
      </c>
      <c r="D131" s="219" t="s">
        <v>169</v>
      </c>
      <c r="E131" s="220" t="s">
        <v>1818</v>
      </c>
      <c r="F131" s="221" t="s">
        <v>1819</v>
      </c>
      <c r="G131" s="222" t="s">
        <v>247</v>
      </c>
      <c r="H131" s="223">
        <v>3</v>
      </c>
      <c r="I131" s="224"/>
      <c r="J131" s="225">
        <f>ROUND(I131*H131,2)</f>
        <v>0</v>
      </c>
      <c r="K131" s="221" t="s">
        <v>173</v>
      </c>
      <c r="L131" s="45"/>
      <c r="M131" s="226" t="s">
        <v>1</v>
      </c>
      <c r="N131" s="227" t="s">
        <v>51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174</v>
      </c>
      <c r="AT131" s="230" t="s">
        <v>169</v>
      </c>
      <c r="AU131" s="230" t="s">
        <v>21</v>
      </c>
      <c r="AY131" s="17" t="s">
        <v>167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174</v>
      </c>
      <c r="BK131" s="231">
        <f>ROUND(I131*H131,2)</f>
        <v>0</v>
      </c>
      <c r="BL131" s="17" t="s">
        <v>174</v>
      </c>
      <c r="BM131" s="230" t="s">
        <v>195</v>
      </c>
    </row>
    <row r="132" s="2" customFormat="1" ht="33" customHeight="1">
      <c r="A132" s="39"/>
      <c r="B132" s="40"/>
      <c r="C132" s="219" t="s">
        <v>184</v>
      </c>
      <c r="D132" s="219" t="s">
        <v>169</v>
      </c>
      <c r="E132" s="220" t="s">
        <v>1820</v>
      </c>
      <c r="F132" s="221" t="s">
        <v>1821</v>
      </c>
      <c r="G132" s="222" t="s">
        <v>172</v>
      </c>
      <c r="H132" s="223">
        <v>1439.3399999999999</v>
      </c>
      <c r="I132" s="224"/>
      <c r="J132" s="225">
        <f>ROUND(I132*H132,2)</f>
        <v>0</v>
      </c>
      <c r="K132" s="221" t="s">
        <v>173</v>
      </c>
      <c r="L132" s="45"/>
      <c r="M132" s="226" t="s">
        <v>1</v>
      </c>
      <c r="N132" s="227" t="s">
        <v>51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174</v>
      </c>
      <c r="AT132" s="230" t="s">
        <v>169</v>
      </c>
      <c r="AU132" s="230" t="s">
        <v>21</v>
      </c>
      <c r="AY132" s="17" t="s">
        <v>167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174</v>
      </c>
      <c r="BK132" s="231">
        <f>ROUND(I132*H132,2)</f>
        <v>0</v>
      </c>
      <c r="BL132" s="17" t="s">
        <v>174</v>
      </c>
      <c r="BM132" s="230" t="s">
        <v>198</v>
      </c>
    </row>
    <row r="133" s="2" customFormat="1">
      <c r="A133" s="39"/>
      <c r="B133" s="40"/>
      <c r="C133" s="41"/>
      <c r="D133" s="234" t="s">
        <v>185</v>
      </c>
      <c r="E133" s="41"/>
      <c r="F133" s="255" t="s">
        <v>1822</v>
      </c>
      <c r="G133" s="41"/>
      <c r="H133" s="41"/>
      <c r="I133" s="256"/>
      <c r="J133" s="41"/>
      <c r="K133" s="41"/>
      <c r="L133" s="45"/>
      <c r="M133" s="257"/>
      <c r="N133" s="25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7" t="s">
        <v>185</v>
      </c>
      <c r="AU133" s="17" t="s">
        <v>21</v>
      </c>
    </row>
    <row r="134" s="13" customFormat="1">
      <c r="A134" s="13"/>
      <c r="B134" s="232"/>
      <c r="C134" s="233"/>
      <c r="D134" s="234" t="s">
        <v>175</v>
      </c>
      <c r="E134" s="235" t="s">
        <v>1</v>
      </c>
      <c r="F134" s="236" t="s">
        <v>1823</v>
      </c>
      <c r="G134" s="233"/>
      <c r="H134" s="237">
        <v>465.01999999999998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175</v>
      </c>
      <c r="AU134" s="243" t="s">
        <v>21</v>
      </c>
      <c r="AV134" s="13" t="s">
        <v>21</v>
      </c>
      <c r="AW134" s="13" t="s">
        <v>40</v>
      </c>
      <c r="AX134" s="13" t="s">
        <v>84</v>
      </c>
      <c r="AY134" s="243" t="s">
        <v>167</v>
      </c>
    </row>
    <row r="135" s="13" customFormat="1">
      <c r="A135" s="13"/>
      <c r="B135" s="232"/>
      <c r="C135" s="233"/>
      <c r="D135" s="234" t="s">
        <v>175</v>
      </c>
      <c r="E135" s="235" t="s">
        <v>1</v>
      </c>
      <c r="F135" s="236" t="s">
        <v>1824</v>
      </c>
      <c r="G135" s="233"/>
      <c r="H135" s="237">
        <v>588.01999999999998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175</v>
      </c>
      <c r="AU135" s="243" t="s">
        <v>21</v>
      </c>
      <c r="AV135" s="13" t="s">
        <v>21</v>
      </c>
      <c r="AW135" s="13" t="s">
        <v>40</v>
      </c>
      <c r="AX135" s="13" t="s">
        <v>84</v>
      </c>
      <c r="AY135" s="243" t="s">
        <v>167</v>
      </c>
    </row>
    <row r="136" s="13" customFormat="1">
      <c r="A136" s="13"/>
      <c r="B136" s="232"/>
      <c r="C136" s="233"/>
      <c r="D136" s="234" t="s">
        <v>175</v>
      </c>
      <c r="E136" s="235" t="s">
        <v>1</v>
      </c>
      <c r="F136" s="236" t="s">
        <v>1825</v>
      </c>
      <c r="G136" s="233"/>
      <c r="H136" s="237">
        <v>386.30000000000001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175</v>
      </c>
      <c r="AU136" s="243" t="s">
        <v>21</v>
      </c>
      <c r="AV136" s="13" t="s">
        <v>21</v>
      </c>
      <c r="AW136" s="13" t="s">
        <v>40</v>
      </c>
      <c r="AX136" s="13" t="s">
        <v>84</v>
      </c>
      <c r="AY136" s="243" t="s">
        <v>167</v>
      </c>
    </row>
    <row r="137" s="14" customFormat="1">
      <c r="A137" s="14"/>
      <c r="B137" s="244"/>
      <c r="C137" s="245"/>
      <c r="D137" s="234" t="s">
        <v>175</v>
      </c>
      <c r="E137" s="246" t="s">
        <v>1</v>
      </c>
      <c r="F137" s="247" t="s">
        <v>177</v>
      </c>
      <c r="G137" s="245"/>
      <c r="H137" s="248">
        <v>1439.3399999999999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175</v>
      </c>
      <c r="AU137" s="254" t="s">
        <v>21</v>
      </c>
      <c r="AV137" s="14" t="s">
        <v>174</v>
      </c>
      <c r="AW137" s="14" t="s">
        <v>40</v>
      </c>
      <c r="AX137" s="14" t="s">
        <v>92</v>
      </c>
      <c r="AY137" s="254" t="s">
        <v>167</v>
      </c>
    </row>
    <row r="138" s="2" customFormat="1" ht="24.15" customHeight="1">
      <c r="A138" s="39"/>
      <c r="B138" s="40"/>
      <c r="C138" s="219" t="s">
        <v>199</v>
      </c>
      <c r="D138" s="219" t="s">
        <v>169</v>
      </c>
      <c r="E138" s="220" t="s">
        <v>1826</v>
      </c>
      <c r="F138" s="221" t="s">
        <v>1827</v>
      </c>
      <c r="G138" s="222" t="s">
        <v>172</v>
      </c>
      <c r="H138" s="223">
        <v>1439.3399999999999</v>
      </c>
      <c r="I138" s="224"/>
      <c r="J138" s="225">
        <f>ROUND(I138*H138,2)</f>
        <v>0</v>
      </c>
      <c r="K138" s="221" t="s">
        <v>173</v>
      </c>
      <c r="L138" s="45"/>
      <c r="M138" s="226" t="s">
        <v>1</v>
      </c>
      <c r="N138" s="227" t="s">
        <v>51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174</v>
      </c>
      <c r="AT138" s="230" t="s">
        <v>169</v>
      </c>
      <c r="AU138" s="230" t="s">
        <v>21</v>
      </c>
      <c r="AY138" s="17" t="s">
        <v>167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174</v>
      </c>
      <c r="BK138" s="231">
        <f>ROUND(I138*H138,2)</f>
        <v>0</v>
      </c>
      <c r="BL138" s="17" t="s">
        <v>174</v>
      </c>
      <c r="BM138" s="230" t="s">
        <v>202</v>
      </c>
    </row>
    <row r="139" s="2" customFormat="1" ht="21.75" customHeight="1">
      <c r="A139" s="39"/>
      <c r="B139" s="40"/>
      <c r="C139" s="219" t="s">
        <v>190</v>
      </c>
      <c r="D139" s="219" t="s">
        <v>169</v>
      </c>
      <c r="E139" s="220" t="s">
        <v>1828</v>
      </c>
      <c r="F139" s="221" t="s">
        <v>1829</v>
      </c>
      <c r="G139" s="222" t="s">
        <v>172</v>
      </c>
      <c r="H139" s="223">
        <v>1439.3399999999999</v>
      </c>
      <c r="I139" s="224"/>
      <c r="J139" s="225">
        <f>ROUND(I139*H139,2)</f>
        <v>0</v>
      </c>
      <c r="K139" s="221" t="s">
        <v>173</v>
      </c>
      <c r="L139" s="45"/>
      <c r="M139" s="226" t="s">
        <v>1</v>
      </c>
      <c r="N139" s="227" t="s">
        <v>51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174</v>
      </c>
      <c r="AT139" s="230" t="s">
        <v>169</v>
      </c>
      <c r="AU139" s="230" t="s">
        <v>21</v>
      </c>
      <c r="AY139" s="17" t="s">
        <v>167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174</v>
      </c>
      <c r="BK139" s="231">
        <f>ROUND(I139*H139,2)</f>
        <v>0</v>
      </c>
      <c r="BL139" s="17" t="s">
        <v>174</v>
      </c>
      <c r="BM139" s="230" t="s">
        <v>207</v>
      </c>
    </row>
    <row r="140" s="2" customFormat="1">
      <c r="A140" s="39"/>
      <c r="B140" s="40"/>
      <c r="C140" s="41"/>
      <c r="D140" s="234" t="s">
        <v>185</v>
      </c>
      <c r="E140" s="41"/>
      <c r="F140" s="255" t="s">
        <v>1830</v>
      </c>
      <c r="G140" s="41"/>
      <c r="H140" s="41"/>
      <c r="I140" s="256"/>
      <c r="J140" s="41"/>
      <c r="K140" s="41"/>
      <c r="L140" s="45"/>
      <c r="M140" s="257"/>
      <c r="N140" s="25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185</v>
      </c>
      <c r="AU140" s="17" t="s">
        <v>21</v>
      </c>
    </row>
    <row r="141" s="2" customFormat="1" ht="24.15" customHeight="1">
      <c r="A141" s="39"/>
      <c r="B141" s="40"/>
      <c r="C141" s="219" t="s">
        <v>213</v>
      </c>
      <c r="D141" s="219" t="s">
        <v>169</v>
      </c>
      <c r="E141" s="220" t="s">
        <v>632</v>
      </c>
      <c r="F141" s="221" t="s">
        <v>633</v>
      </c>
      <c r="G141" s="222" t="s">
        <v>172</v>
      </c>
      <c r="H141" s="223">
        <v>1439.3399999999999</v>
      </c>
      <c r="I141" s="224"/>
      <c r="J141" s="225">
        <f>ROUND(I141*H141,2)</f>
        <v>0</v>
      </c>
      <c r="K141" s="221" t="s">
        <v>173</v>
      </c>
      <c r="L141" s="45"/>
      <c r="M141" s="226" t="s">
        <v>1</v>
      </c>
      <c r="N141" s="227" t="s">
        <v>51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174</v>
      </c>
      <c r="AT141" s="230" t="s">
        <v>169</v>
      </c>
      <c r="AU141" s="230" t="s">
        <v>21</v>
      </c>
      <c r="AY141" s="17" t="s">
        <v>167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174</v>
      </c>
      <c r="BK141" s="231">
        <f>ROUND(I141*H141,2)</f>
        <v>0</v>
      </c>
      <c r="BL141" s="17" t="s">
        <v>174</v>
      </c>
      <c r="BM141" s="230" t="s">
        <v>216</v>
      </c>
    </row>
    <row r="142" s="2" customFormat="1" ht="16.5" customHeight="1">
      <c r="A142" s="39"/>
      <c r="B142" s="40"/>
      <c r="C142" s="259" t="s">
        <v>195</v>
      </c>
      <c r="D142" s="259" t="s">
        <v>238</v>
      </c>
      <c r="E142" s="260" t="s">
        <v>311</v>
      </c>
      <c r="F142" s="261" t="s">
        <v>312</v>
      </c>
      <c r="G142" s="262" t="s">
        <v>313</v>
      </c>
      <c r="H142" s="263">
        <v>21.59</v>
      </c>
      <c r="I142" s="264"/>
      <c r="J142" s="265">
        <f>ROUND(I142*H142,2)</f>
        <v>0</v>
      </c>
      <c r="K142" s="261" t="s">
        <v>173</v>
      </c>
      <c r="L142" s="266"/>
      <c r="M142" s="267" t="s">
        <v>1</v>
      </c>
      <c r="N142" s="268" t="s">
        <v>51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190</v>
      </c>
      <c r="AT142" s="230" t="s">
        <v>238</v>
      </c>
      <c r="AU142" s="230" t="s">
        <v>21</v>
      </c>
      <c r="AY142" s="17" t="s">
        <v>167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174</v>
      </c>
      <c r="BK142" s="231">
        <f>ROUND(I142*H142,2)</f>
        <v>0</v>
      </c>
      <c r="BL142" s="17" t="s">
        <v>174</v>
      </c>
      <c r="BM142" s="230" t="s">
        <v>223</v>
      </c>
    </row>
    <row r="143" s="13" customFormat="1">
      <c r="A143" s="13"/>
      <c r="B143" s="232"/>
      <c r="C143" s="233"/>
      <c r="D143" s="234" t="s">
        <v>175</v>
      </c>
      <c r="E143" s="235" t="s">
        <v>1</v>
      </c>
      <c r="F143" s="236" t="s">
        <v>1831</v>
      </c>
      <c r="G143" s="233"/>
      <c r="H143" s="237">
        <v>21.59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175</v>
      </c>
      <c r="AU143" s="243" t="s">
        <v>21</v>
      </c>
      <c r="AV143" s="13" t="s">
        <v>21</v>
      </c>
      <c r="AW143" s="13" t="s">
        <v>40</v>
      </c>
      <c r="AX143" s="13" t="s">
        <v>84</v>
      </c>
      <c r="AY143" s="243" t="s">
        <v>167</v>
      </c>
    </row>
    <row r="144" s="14" customFormat="1">
      <c r="A144" s="14"/>
      <c r="B144" s="244"/>
      <c r="C144" s="245"/>
      <c r="D144" s="234" t="s">
        <v>175</v>
      </c>
      <c r="E144" s="246" t="s">
        <v>1</v>
      </c>
      <c r="F144" s="247" t="s">
        <v>177</v>
      </c>
      <c r="G144" s="245"/>
      <c r="H144" s="248">
        <v>21.59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175</v>
      </c>
      <c r="AU144" s="254" t="s">
        <v>21</v>
      </c>
      <c r="AV144" s="14" t="s">
        <v>174</v>
      </c>
      <c r="AW144" s="14" t="s">
        <v>40</v>
      </c>
      <c r="AX144" s="14" t="s">
        <v>92</v>
      </c>
      <c r="AY144" s="254" t="s">
        <v>167</v>
      </c>
    </row>
    <row r="145" s="2" customFormat="1" ht="33" customHeight="1">
      <c r="A145" s="39"/>
      <c r="B145" s="40"/>
      <c r="C145" s="219" t="s">
        <v>224</v>
      </c>
      <c r="D145" s="219" t="s">
        <v>169</v>
      </c>
      <c r="E145" s="220" t="s">
        <v>1832</v>
      </c>
      <c r="F145" s="221" t="s">
        <v>1833</v>
      </c>
      <c r="G145" s="222" t="s">
        <v>247</v>
      </c>
      <c r="H145" s="223">
        <v>51</v>
      </c>
      <c r="I145" s="224"/>
      <c r="J145" s="225">
        <f>ROUND(I145*H145,2)</f>
        <v>0</v>
      </c>
      <c r="K145" s="221" t="s">
        <v>173</v>
      </c>
      <c r="L145" s="45"/>
      <c r="M145" s="226" t="s">
        <v>1</v>
      </c>
      <c r="N145" s="227" t="s">
        <v>51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174</v>
      </c>
      <c r="AT145" s="230" t="s">
        <v>169</v>
      </c>
      <c r="AU145" s="230" t="s">
        <v>21</v>
      </c>
      <c r="AY145" s="17" t="s">
        <v>167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174</v>
      </c>
      <c r="BK145" s="231">
        <f>ROUND(I145*H145,2)</f>
        <v>0</v>
      </c>
      <c r="BL145" s="17" t="s">
        <v>174</v>
      </c>
      <c r="BM145" s="230" t="s">
        <v>227</v>
      </c>
    </row>
    <row r="146" s="2" customFormat="1" ht="16.5" customHeight="1">
      <c r="A146" s="39"/>
      <c r="B146" s="40"/>
      <c r="C146" s="259" t="s">
        <v>198</v>
      </c>
      <c r="D146" s="259" t="s">
        <v>238</v>
      </c>
      <c r="E146" s="260" t="s">
        <v>1834</v>
      </c>
      <c r="F146" s="261" t="s">
        <v>1835</v>
      </c>
      <c r="G146" s="262" t="s">
        <v>206</v>
      </c>
      <c r="H146" s="263">
        <v>15.300000000000001</v>
      </c>
      <c r="I146" s="264"/>
      <c r="J146" s="265">
        <f>ROUND(I146*H146,2)</f>
        <v>0</v>
      </c>
      <c r="K146" s="261" t="s">
        <v>173</v>
      </c>
      <c r="L146" s="266"/>
      <c r="M146" s="267" t="s">
        <v>1</v>
      </c>
      <c r="N146" s="268" t="s">
        <v>51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190</v>
      </c>
      <c r="AT146" s="230" t="s">
        <v>238</v>
      </c>
      <c r="AU146" s="230" t="s">
        <v>21</v>
      </c>
      <c r="AY146" s="17" t="s">
        <v>167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174</v>
      </c>
      <c r="BK146" s="231">
        <f>ROUND(I146*H146,2)</f>
        <v>0</v>
      </c>
      <c r="BL146" s="17" t="s">
        <v>174</v>
      </c>
      <c r="BM146" s="230" t="s">
        <v>232</v>
      </c>
    </row>
    <row r="147" s="13" customFormat="1">
      <c r="A147" s="13"/>
      <c r="B147" s="232"/>
      <c r="C147" s="233"/>
      <c r="D147" s="234" t="s">
        <v>175</v>
      </c>
      <c r="E147" s="235" t="s">
        <v>1</v>
      </c>
      <c r="F147" s="236" t="s">
        <v>1836</v>
      </c>
      <c r="G147" s="233"/>
      <c r="H147" s="237">
        <v>15.300000000000001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175</v>
      </c>
      <c r="AU147" s="243" t="s">
        <v>21</v>
      </c>
      <c r="AV147" s="13" t="s">
        <v>21</v>
      </c>
      <c r="AW147" s="13" t="s">
        <v>40</v>
      </c>
      <c r="AX147" s="13" t="s">
        <v>84</v>
      </c>
      <c r="AY147" s="243" t="s">
        <v>167</v>
      </c>
    </row>
    <row r="148" s="14" customFormat="1">
      <c r="A148" s="14"/>
      <c r="B148" s="244"/>
      <c r="C148" s="245"/>
      <c r="D148" s="234" t="s">
        <v>175</v>
      </c>
      <c r="E148" s="246" t="s">
        <v>1</v>
      </c>
      <c r="F148" s="247" t="s">
        <v>177</v>
      </c>
      <c r="G148" s="245"/>
      <c r="H148" s="248">
        <v>15.300000000000001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175</v>
      </c>
      <c r="AU148" s="254" t="s">
        <v>21</v>
      </c>
      <c r="AV148" s="14" t="s">
        <v>174</v>
      </c>
      <c r="AW148" s="14" t="s">
        <v>40</v>
      </c>
      <c r="AX148" s="14" t="s">
        <v>92</v>
      </c>
      <c r="AY148" s="254" t="s">
        <v>167</v>
      </c>
    </row>
    <row r="149" s="2" customFormat="1" ht="16.5" customHeight="1">
      <c r="A149" s="39"/>
      <c r="B149" s="40"/>
      <c r="C149" s="259" t="s">
        <v>234</v>
      </c>
      <c r="D149" s="259" t="s">
        <v>238</v>
      </c>
      <c r="E149" s="260" t="s">
        <v>1837</v>
      </c>
      <c r="F149" s="261" t="s">
        <v>1838</v>
      </c>
      <c r="G149" s="262" t="s">
        <v>277</v>
      </c>
      <c r="H149" s="263">
        <v>12.24</v>
      </c>
      <c r="I149" s="264"/>
      <c r="J149" s="265">
        <f>ROUND(I149*H149,2)</f>
        <v>0</v>
      </c>
      <c r="K149" s="261" t="s">
        <v>173</v>
      </c>
      <c r="L149" s="266"/>
      <c r="M149" s="267" t="s">
        <v>1</v>
      </c>
      <c r="N149" s="268" t="s">
        <v>51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190</v>
      </c>
      <c r="AT149" s="230" t="s">
        <v>238</v>
      </c>
      <c r="AU149" s="230" t="s">
        <v>21</v>
      </c>
      <c r="AY149" s="17" t="s">
        <v>167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174</v>
      </c>
      <c r="BK149" s="231">
        <f>ROUND(I149*H149,2)</f>
        <v>0</v>
      </c>
      <c r="BL149" s="17" t="s">
        <v>174</v>
      </c>
      <c r="BM149" s="230" t="s">
        <v>237</v>
      </c>
    </row>
    <row r="150" s="2" customFormat="1" ht="24.15" customHeight="1">
      <c r="A150" s="39"/>
      <c r="B150" s="40"/>
      <c r="C150" s="219" t="s">
        <v>202</v>
      </c>
      <c r="D150" s="219" t="s">
        <v>169</v>
      </c>
      <c r="E150" s="220" t="s">
        <v>1839</v>
      </c>
      <c r="F150" s="221" t="s">
        <v>1840</v>
      </c>
      <c r="G150" s="222" t="s">
        <v>247</v>
      </c>
      <c r="H150" s="223">
        <v>51</v>
      </c>
      <c r="I150" s="224"/>
      <c r="J150" s="225">
        <f>ROUND(I150*H150,2)</f>
        <v>0</v>
      </c>
      <c r="K150" s="221" t="s">
        <v>173</v>
      </c>
      <c r="L150" s="45"/>
      <c r="M150" s="226" t="s">
        <v>1</v>
      </c>
      <c r="N150" s="227" t="s">
        <v>51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174</v>
      </c>
      <c r="AT150" s="230" t="s">
        <v>169</v>
      </c>
      <c r="AU150" s="230" t="s">
        <v>21</v>
      </c>
      <c r="AY150" s="17" t="s">
        <v>167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174</v>
      </c>
      <c r="BK150" s="231">
        <f>ROUND(I150*H150,2)</f>
        <v>0</v>
      </c>
      <c r="BL150" s="17" t="s">
        <v>174</v>
      </c>
      <c r="BM150" s="230" t="s">
        <v>241</v>
      </c>
    </row>
    <row r="151" s="2" customFormat="1" ht="16.5" customHeight="1">
      <c r="A151" s="39"/>
      <c r="B151" s="40"/>
      <c r="C151" s="259" t="s">
        <v>8</v>
      </c>
      <c r="D151" s="259" t="s">
        <v>238</v>
      </c>
      <c r="E151" s="260" t="s">
        <v>1841</v>
      </c>
      <c r="F151" s="261" t="s">
        <v>1842</v>
      </c>
      <c r="G151" s="262" t="s">
        <v>247</v>
      </c>
      <c r="H151" s="263">
        <v>1</v>
      </c>
      <c r="I151" s="264"/>
      <c r="J151" s="265">
        <f>ROUND(I151*H151,2)</f>
        <v>0</v>
      </c>
      <c r="K151" s="261" t="s">
        <v>1</v>
      </c>
      <c r="L151" s="266"/>
      <c r="M151" s="267" t="s">
        <v>1</v>
      </c>
      <c r="N151" s="268" t="s">
        <v>51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190</v>
      </c>
      <c r="AT151" s="230" t="s">
        <v>238</v>
      </c>
      <c r="AU151" s="230" t="s">
        <v>21</v>
      </c>
      <c r="AY151" s="17" t="s">
        <v>167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174</v>
      </c>
      <c r="BK151" s="231">
        <f>ROUND(I151*H151,2)</f>
        <v>0</v>
      </c>
      <c r="BL151" s="17" t="s">
        <v>174</v>
      </c>
      <c r="BM151" s="230" t="s">
        <v>244</v>
      </c>
    </row>
    <row r="152" s="2" customFormat="1" ht="16.5" customHeight="1">
      <c r="A152" s="39"/>
      <c r="B152" s="40"/>
      <c r="C152" s="259" t="s">
        <v>207</v>
      </c>
      <c r="D152" s="259" t="s">
        <v>238</v>
      </c>
      <c r="E152" s="260" t="s">
        <v>1843</v>
      </c>
      <c r="F152" s="261" t="s">
        <v>1844</v>
      </c>
      <c r="G152" s="262" t="s">
        <v>247</v>
      </c>
      <c r="H152" s="263">
        <v>16</v>
      </c>
      <c r="I152" s="264"/>
      <c r="J152" s="265">
        <f>ROUND(I152*H152,2)</f>
        <v>0</v>
      </c>
      <c r="K152" s="261" t="s">
        <v>1</v>
      </c>
      <c r="L152" s="266"/>
      <c r="M152" s="267" t="s">
        <v>1</v>
      </c>
      <c r="N152" s="268" t="s">
        <v>51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190</v>
      </c>
      <c r="AT152" s="230" t="s">
        <v>238</v>
      </c>
      <c r="AU152" s="230" t="s">
        <v>21</v>
      </c>
      <c r="AY152" s="17" t="s">
        <v>167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174</v>
      </c>
      <c r="BK152" s="231">
        <f>ROUND(I152*H152,2)</f>
        <v>0</v>
      </c>
      <c r="BL152" s="17" t="s">
        <v>174</v>
      </c>
      <c r="BM152" s="230" t="s">
        <v>248</v>
      </c>
    </row>
    <row r="153" s="2" customFormat="1" ht="16.5" customHeight="1">
      <c r="A153" s="39"/>
      <c r="B153" s="40"/>
      <c r="C153" s="259" t="s">
        <v>249</v>
      </c>
      <c r="D153" s="259" t="s">
        <v>238</v>
      </c>
      <c r="E153" s="260" t="s">
        <v>1845</v>
      </c>
      <c r="F153" s="261" t="s">
        <v>1846</v>
      </c>
      <c r="G153" s="262" t="s">
        <v>247</v>
      </c>
      <c r="H153" s="263">
        <v>33</v>
      </c>
      <c r="I153" s="264"/>
      <c r="J153" s="265">
        <f>ROUND(I153*H153,2)</f>
        <v>0</v>
      </c>
      <c r="K153" s="261" t="s">
        <v>1</v>
      </c>
      <c r="L153" s="266"/>
      <c r="M153" s="267" t="s">
        <v>1</v>
      </c>
      <c r="N153" s="268" t="s">
        <v>51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190</v>
      </c>
      <c r="AT153" s="230" t="s">
        <v>238</v>
      </c>
      <c r="AU153" s="230" t="s">
        <v>21</v>
      </c>
      <c r="AY153" s="17" t="s">
        <v>167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174</v>
      </c>
      <c r="BK153" s="231">
        <f>ROUND(I153*H153,2)</f>
        <v>0</v>
      </c>
      <c r="BL153" s="17" t="s">
        <v>174</v>
      </c>
      <c r="BM153" s="230" t="s">
        <v>252</v>
      </c>
    </row>
    <row r="154" s="2" customFormat="1" ht="16.5" customHeight="1">
      <c r="A154" s="39"/>
      <c r="B154" s="40"/>
      <c r="C154" s="259" t="s">
        <v>216</v>
      </c>
      <c r="D154" s="259" t="s">
        <v>238</v>
      </c>
      <c r="E154" s="260" t="s">
        <v>1847</v>
      </c>
      <c r="F154" s="261" t="s">
        <v>1848</v>
      </c>
      <c r="G154" s="262" t="s">
        <v>247</v>
      </c>
      <c r="H154" s="263">
        <v>1</v>
      </c>
      <c r="I154" s="264"/>
      <c r="J154" s="265">
        <f>ROUND(I154*H154,2)</f>
        <v>0</v>
      </c>
      <c r="K154" s="261" t="s">
        <v>1</v>
      </c>
      <c r="L154" s="266"/>
      <c r="M154" s="267" t="s">
        <v>1</v>
      </c>
      <c r="N154" s="268" t="s">
        <v>51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190</v>
      </c>
      <c r="AT154" s="230" t="s">
        <v>238</v>
      </c>
      <c r="AU154" s="230" t="s">
        <v>21</v>
      </c>
      <c r="AY154" s="17" t="s">
        <v>167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174</v>
      </c>
      <c r="BK154" s="231">
        <f>ROUND(I154*H154,2)</f>
        <v>0</v>
      </c>
      <c r="BL154" s="17" t="s">
        <v>174</v>
      </c>
      <c r="BM154" s="230" t="s">
        <v>255</v>
      </c>
    </row>
    <row r="155" s="2" customFormat="1" ht="24.15" customHeight="1">
      <c r="A155" s="39"/>
      <c r="B155" s="40"/>
      <c r="C155" s="219" t="s">
        <v>256</v>
      </c>
      <c r="D155" s="219" t="s">
        <v>169</v>
      </c>
      <c r="E155" s="220" t="s">
        <v>1849</v>
      </c>
      <c r="F155" s="221" t="s">
        <v>1850</v>
      </c>
      <c r="G155" s="222" t="s">
        <v>247</v>
      </c>
      <c r="H155" s="223">
        <v>2</v>
      </c>
      <c r="I155" s="224"/>
      <c r="J155" s="225">
        <f>ROUND(I155*H155,2)</f>
        <v>0</v>
      </c>
      <c r="K155" s="221" t="s">
        <v>173</v>
      </c>
      <c r="L155" s="45"/>
      <c r="M155" s="226" t="s">
        <v>1</v>
      </c>
      <c r="N155" s="227" t="s">
        <v>51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174</v>
      </c>
      <c r="AT155" s="230" t="s">
        <v>169</v>
      </c>
      <c r="AU155" s="230" t="s">
        <v>21</v>
      </c>
      <c r="AY155" s="17" t="s">
        <v>167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174</v>
      </c>
      <c r="BK155" s="231">
        <f>ROUND(I155*H155,2)</f>
        <v>0</v>
      </c>
      <c r="BL155" s="17" t="s">
        <v>174</v>
      </c>
      <c r="BM155" s="230" t="s">
        <v>259</v>
      </c>
    </row>
    <row r="156" s="2" customFormat="1" ht="21.75" customHeight="1">
      <c r="A156" s="39"/>
      <c r="B156" s="40"/>
      <c r="C156" s="259" t="s">
        <v>223</v>
      </c>
      <c r="D156" s="259" t="s">
        <v>238</v>
      </c>
      <c r="E156" s="260" t="s">
        <v>1851</v>
      </c>
      <c r="F156" s="261" t="s">
        <v>1852</v>
      </c>
      <c r="G156" s="262" t="s">
        <v>247</v>
      </c>
      <c r="H156" s="263">
        <v>6</v>
      </c>
      <c r="I156" s="264"/>
      <c r="J156" s="265">
        <f>ROUND(I156*H156,2)</f>
        <v>0</v>
      </c>
      <c r="K156" s="261" t="s">
        <v>173</v>
      </c>
      <c r="L156" s="266"/>
      <c r="M156" s="267" t="s">
        <v>1</v>
      </c>
      <c r="N156" s="268" t="s">
        <v>51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190</v>
      </c>
      <c r="AT156" s="230" t="s">
        <v>238</v>
      </c>
      <c r="AU156" s="230" t="s">
        <v>21</v>
      </c>
      <c r="AY156" s="17" t="s">
        <v>167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174</v>
      </c>
      <c r="BK156" s="231">
        <f>ROUND(I156*H156,2)</f>
        <v>0</v>
      </c>
      <c r="BL156" s="17" t="s">
        <v>174</v>
      </c>
      <c r="BM156" s="230" t="s">
        <v>266</v>
      </c>
    </row>
    <row r="157" s="2" customFormat="1" ht="24.15" customHeight="1">
      <c r="A157" s="39"/>
      <c r="B157" s="40"/>
      <c r="C157" s="219" t="s">
        <v>7</v>
      </c>
      <c r="D157" s="219" t="s">
        <v>169</v>
      </c>
      <c r="E157" s="220" t="s">
        <v>1853</v>
      </c>
      <c r="F157" s="221" t="s">
        <v>1854</v>
      </c>
      <c r="G157" s="222" t="s">
        <v>247</v>
      </c>
      <c r="H157" s="223">
        <v>51</v>
      </c>
      <c r="I157" s="224"/>
      <c r="J157" s="225">
        <f>ROUND(I157*H157,2)</f>
        <v>0</v>
      </c>
      <c r="K157" s="221" t="s">
        <v>173</v>
      </c>
      <c r="L157" s="45"/>
      <c r="M157" s="226" t="s">
        <v>1</v>
      </c>
      <c r="N157" s="227" t="s">
        <v>51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174</v>
      </c>
      <c r="AT157" s="230" t="s">
        <v>169</v>
      </c>
      <c r="AU157" s="230" t="s">
        <v>21</v>
      </c>
      <c r="AY157" s="17" t="s">
        <v>167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174</v>
      </c>
      <c r="BK157" s="231">
        <f>ROUND(I157*H157,2)</f>
        <v>0</v>
      </c>
      <c r="BL157" s="17" t="s">
        <v>174</v>
      </c>
      <c r="BM157" s="230" t="s">
        <v>29</v>
      </c>
    </row>
    <row r="158" s="2" customFormat="1" ht="16.5" customHeight="1">
      <c r="A158" s="39"/>
      <c r="B158" s="40"/>
      <c r="C158" s="259" t="s">
        <v>227</v>
      </c>
      <c r="D158" s="259" t="s">
        <v>238</v>
      </c>
      <c r="E158" s="260" t="s">
        <v>1855</v>
      </c>
      <c r="F158" s="261" t="s">
        <v>1856</v>
      </c>
      <c r="G158" s="262" t="s">
        <v>206</v>
      </c>
      <c r="H158" s="263">
        <v>1.9790000000000001</v>
      </c>
      <c r="I158" s="264"/>
      <c r="J158" s="265">
        <f>ROUND(I158*H158,2)</f>
        <v>0</v>
      </c>
      <c r="K158" s="261" t="s">
        <v>173</v>
      </c>
      <c r="L158" s="266"/>
      <c r="M158" s="267" t="s">
        <v>1</v>
      </c>
      <c r="N158" s="268" t="s">
        <v>51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190</v>
      </c>
      <c r="AT158" s="230" t="s">
        <v>238</v>
      </c>
      <c r="AU158" s="230" t="s">
        <v>21</v>
      </c>
      <c r="AY158" s="17" t="s">
        <v>167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174</v>
      </c>
      <c r="BK158" s="231">
        <f>ROUND(I158*H158,2)</f>
        <v>0</v>
      </c>
      <c r="BL158" s="17" t="s">
        <v>174</v>
      </c>
      <c r="BM158" s="230" t="s">
        <v>272</v>
      </c>
    </row>
    <row r="159" s="2" customFormat="1" ht="24.15" customHeight="1">
      <c r="A159" s="39"/>
      <c r="B159" s="40"/>
      <c r="C159" s="219" t="s">
        <v>274</v>
      </c>
      <c r="D159" s="219" t="s">
        <v>169</v>
      </c>
      <c r="E159" s="220" t="s">
        <v>1857</v>
      </c>
      <c r="F159" s="221" t="s">
        <v>1858</v>
      </c>
      <c r="G159" s="222" t="s">
        <v>277</v>
      </c>
      <c r="H159" s="223">
        <v>0.35999999999999999</v>
      </c>
      <c r="I159" s="224"/>
      <c r="J159" s="225">
        <f>ROUND(I159*H159,2)</f>
        <v>0</v>
      </c>
      <c r="K159" s="221" t="s">
        <v>173</v>
      </c>
      <c r="L159" s="45"/>
      <c r="M159" s="226" t="s">
        <v>1</v>
      </c>
      <c r="N159" s="227" t="s">
        <v>51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174</v>
      </c>
      <c r="AT159" s="230" t="s">
        <v>169</v>
      </c>
      <c r="AU159" s="230" t="s">
        <v>21</v>
      </c>
      <c r="AY159" s="17" t="s">
        <v>167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174</v>
      </c>
      <c r="BK159" s="231">
        <f>ROUND(I159*H159,2)</f>
        <v>0</v>
      </c>
      <c r="BL159" s="17" t="s">
        <v>174</v>
      </c>
      <c r="BM159" s="230" t="s">
        <v>278</v>
      </c>
    </row>
    <row r="160" s="2" customFormat="1" ht="16.5" customHeight="1">
      <c r="A160" s="39"/>
      <c r="B160" s="40"/>
      <c r="C160" s="259" t="s">
        <v>232</v>
      </c>
      <c r="D160" s="259" t="s">
        <v>238</v>
      </c>
      <c r="E160" s="260" t="s">
        <v>1859</v>
      </c>
      <c r="F160" s="261" t="s">
        <v>1860</v>
      </c>
      <c r="G160" s="262" t="s">
        <v>313</v>
      </c>
      <c r="H160" s="263">
        <v>359.83499999999998</v>
      </c>
      <c r="I160" s="264"/>
      <c r="J160" s="265">
        <f>ROUND(I160*H160,2)</f>
        <v>0</v>
      </c>
      <c r="K160" s="261" t="s">
        <v>173</v>
      </c>
      <c r="L160" s="266"/>
      <c r="M160" s="267" t="s">
        <v>1</v>
      </c>
      <c r="N160" s="268" t="s">
        <v>51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190</v>
      </c>
      <c r="AT160" s="230" t="s">
        <v>238</v>
      </c>
      <c r="AU160" s="230" t="s">
        <v>21</v>
      </c>
      <c r="AY160" s="17" t="s">
        <v>167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174</v>
      </c>
      <c r="BK160" s="231">
        <f>ROUND(I160*H160,2)</f>
        <v>0</v>
      </c>
      <c r="BL160" s="17" t="s">
        <v>174</v>
      </c>
      <c r="BM160" s="230" t="s">
        <v>281</v>
      </c>
    </row>
    <row r="161" s="13" customFormat="1">
      <c r="A161" s="13"/>
      <c r="B161" s="232"/>
      <c r="C161" s="233"/>
      <c r="D161" s="234" t="s">
        <v>175</v>
      </c>
      <c r="E161" s="235" t="s">
        <v>1</v>
      </c>
      <c r="F161" s="236" t="s">
        <v>1861</v>
      </c>
      <c r="G161" s="233"/>
      <c r="H161" s="237">
        <v>359.83499999999998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175</v>
      </c>
      <c r="AU161" s="243" t="s">
        <v>21</v>
      </c>
      <c r="AV161" s="13" t="s">
        <v>21</v>
      </c>
      <c r="AW161" s="13" t="s">
        <v>40</v>
      </c>
      <c r="AX161" s="13" t="s">
        <v>84</v>
      </c>
      <c r="AY161" s="243" t="s">
        <v>167</v>
      </c>
    </row>
    <row r="162" s="14" customFormat="1">
      <c r="A162" s="14"/>
      <c r="B162" s="244"/>
      <c r="C162" s="245"/>
      <c r="D162" s="234" t="s">
        <v>175</v>
      </c>
      <c r="E162" s="246" t="s">
        <v>1</v>
      </c>
      <c r="F162" s="247" t="s">
        <v>177</v>
      </c>
      <c r="G162" s="245"/>
      <c r="H162" s="248">
        <v>359.83499999999998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175</v>
      </c>
      <c r="AU162" s="254" t="s">
        <v>21</v>
      </c>
      <c r="AV162" s="14" t="s">
        <v>174</v>
      </c>
      <c r="AW162" s="14" t="s">
        <v>40</v>
      </c>
      <c r="AX162" s="14" t="s">
        <v>92</v>
      </c>
      <c r="AY162" s="254" t="s">
        <v>167</v>
      </c>
    </row>
    <row r="163" s="2" customFormat="1" ht="21.75" customHeight="1">
      <c r="A163" s="39"/>
      <c r="B163" s="40"/>
      <c r="C163" s="219" t="s">
        <v>292</v>
      </c>
      <c r="D163" s="219" t="s">
        <v>169</v>
      </c>
      <c r="E163" s="220" t="s">
        <v>1862</v>
      </c>
      <c r="F163" s="221" t="s">
        <v>1863</v>
      </c>
      <c r="G163" s="222" t="s">
        <v>206</v>
      </c>
      <c r="H163" s="223">
        <v>80.819999999999993</v>
      </c>
      <c r="I163" s="224"/>
      <c r="J163" s="225">
        <f>ROUND(I163*H163,2)</f>
        <v>0</v>
      </c>
      <c r="K163" s="221" t="s">
        <v>173</v>
      </c>
      <c r="L163" s="45"/>
      <c r="M163" s="226" t="s">
        <v>1</v>
      </c>
      <c r="N163" s="227" t="s">
        <v>51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174</v>
      </c>
      <c r="AT163" s="230" t="s">
        <v>169</v>
      </c>
      <c r="AU163" s="230" t="s">
        <v>21</v>
      </c>
      <c r="AY163" s="17" t="s">
        <v>167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174</v>
      </c>
      <c r="BK163" s="231">
        <f>ROUND(I163*H163,2)</f>
        <v>0</v>
      </c>
      <c r="BL163" s="17" t="s">
        <v>174</v>
      </c>
      <c r="BM163" s="230" t="s">
        <v>295</v>
      </c>
    </row>
    <row r="164" s="13" customFormat="1">
      <c r="A164" s="13"/>
      <c r="B164" s="232"/>
      <c r="C164" s="233"/>
      <c r="D164" s="234" t="s">
        <v>175</v>
      </c>
      <c r="E164" s="235" t="s">
        <v>1</v>
      </c>
      <c r="F164" s="236" t="s">
        <v>1864</v>
      </c>
      <c r="G164" s="233"/>
      <c r="H164" s="237">
        <v>1.44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175</v>
      </c>
      <c r="AU164" s="243" t="s">
        <v>21</v>
      </c>
      <c r="AV164" s="13" t="s">
        <v>21</v>
      </c>
      <c r="AW164" s="13" t="s">
        <v>40</v>
      </c>
      <c r="AX164" s="13" t="s">
        <v>84</v>
      </c>
      <c r="AY164" s="243" t="s">
        <v>167</v>
      </c>
    </row>
    <row r="165" s="13" customFormat="1">
      <c r="A165" s="13"/>
      <c r="B165" s="232"/>
      <c r="C165" s="233"/>
      <c r="D165" s="234" t="s">
        <v>175</v>
      </c>
      <c r="E165" s="235" t="s">
        <v>1</v>
      </c>
      <c r="F165" s="236" t="s">
        <v>1865</v>
      </c>
      <c r="G165" s="233"/>
      <c r="H165" s="237">
        <v>25.5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175</v>
      </c>
      <c r="AU165" s="243" t="s">
        <v>21</v>
      </c>
      <c r="AV165" s="13" t="s">
        <v>21</v>
      </c>
      <c r="AW165" s="13" t="s">
        <v>40</v>
      </c>
      <c r="AX165" s="13" t="s">
        <v>84</v>
      </c>
      <c r="AY165" s="243" t="s">
        <v>167</v>
      </c>
    </row>
    <row r="166" s="14" customFormat="1">
      <c r="A166" s="14"/>
      <c r="B166" s="244"/>
      <c r="C166" s="245"/>
      <c r="D166" s="234" t="s">
        <v>175</v>
      </c>
      <c r="E166" s="246" t="s">
        <v>1</v>
      </c>
      <c r="F166" s="247" t="s">
        <v>177</v>
      </c>
      <c r="G166" s="245"/>
      <c r="H166" s="248">
        <v>26.940000000000001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175</v>
      </c>
      <c r="AU166" s="254" t="s">
        <v>21</v>
      </c>
      <c r="AV166" s="14" t="s">
        <v>174</v>
      </c>
      <c r="AW166" s="14" t="s">
        <v>40</v>
      </c>
      <c r="AX166" s="14" t="s">
        <v>84</v>
      </c>
      <c r="AY166" s="254" t="s">
        <v>167</v>
      </c>
    </row>
    <row r="167" s="13" customFormat="1">
      <c r="A167" s="13"/>
      <c r="B167" s="232"/>
      <c r="C167" s="233"/>
      <c r="D167" s="234" t="s">
        <v>175</v>
      </c>
      <c r="E167" s="235" t="s">
        <v>1</v>
      </c>
      <c r="F167" s="236" t="s">
        <v>1866</v>
      </c>
      <c r="G167" s="233"/>
      <c r="H167" s="237">
        <v>80.819999999999993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175</v>
      </c>
      <c r="AU167" s="243" t="s">
        <v>21</v>
      </c>
      <c r="AV167" s="13" t="s">
        <v>21</v>
      </c>
      <c r="AW167" s="13" t="s">
        <v>40</v>
      </c>
      <c r="AX167" s="13" t="s">
        <v>84</v>
      </c>
      <c r="AY167" s="243" t="s">
        <v>167</v>
      </c>
    </row>
    <row r="168" s="14" customFormat="1">
      <c r="A168" s="14"/>
      <c r="B168" s="244"/>
      <c r="C168" s="245"/>
      <c r="D168" s="234" t="s">
        <v>175</v>
      </c>
      <c r="E168" s="246" t="s">
        <v>1</v>
      </c>
      <c r="F168" s="247" t="s">
        <v>177</v>
      </c>
      <c r="G168" s="245"/>
      <c r="H168" s="248">
        <v>80.819999999999993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175</v>
      </c>
      <c r="AU168" s="254" t="s">
        <v>21</v>
      </c>
      <c r="AV168" s="14" t="s">
        <v>174</v>
      </c>
      <c r="AW168" s="14" t="s">
        <v>40</v>
      </c>
      <c r="AX168" s="14" t="s">
        <v>92</v>
      </c>
      <c r="AY168" s="254" t="s">
        <v>167</v>
      </c>
    </row>
    <row r="169" s="2" customFormat="1" ht="24.15" customHeight="1">
      <c r="A169" s="39"/>
      <c r="B169" s="40"/>
      <c r="C169" s="219" t="s">
        <v>237</v>
      </c>
      <c r="D169" s="219" t="s">
        <v>169</v>
      </c>
      <c r="E169" s="220" t="s">
        <v>1867</v>
      </c>
      <c r="F169" s="221" t="s">
        <v>1868</v>
      </c>
      <c r="G169" s="222" t="s">
        <v>206</v>
      </c>
      <c r="H169" s="223">
        <v>161.63999999999999</v>
      </c>
      <c r="I169" s="224"/>
      <c r="J169" s="225">
        <f>ROUND(I169*H169,2)</f>
        <v>0</v>
      </c>
      <c r="K169" s="221" t="s">
        <v>173</v>
      </c>
      <c r="L169" s="45"/>
      <c r="M169" s="226" t="s">
        <v>1</v>
      </c>
      <c r="N169" s="227" t="s">
        <v>51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174</v>
      </c>
      <c r="AT169" s="230" t="s">
        <v>169</v>
      </c>
      <c r="AU169" s="230" t="s">
        <v>21</v>
      </c>
      <c r="AY169" s="17" t="s">
        <v>167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174</v>
      </c>
      <c r="BK169" s="231">
        <f>ROUND(I169*H169,2)</f>
        <v>0</v>
      </c>
      <c r="BL169" s="17" t="s">
        <v>174</v>
      </c>
      <c r="BM169" s="230" t="s">
        <v>301</v>
      </c>
    </row>
    <row r="170" s="13" customFormat="1">
      <c r="A170" s="13"/>
      <c r="B170" s="232"/>
      <c r="C170" s="233"/>
      <c r="D170" s="234" t="s">
        <v>175</v>
      </c>
      <c r="E170" s="235" t="s">
        <v>1</v>
      </c>
      <c r="F170" s="236" t="s">
        <v>1869</v>
      </c>
      <c r="G170" s="233"/>
      <c r="H170" s="237">
        <v>161.63999999999999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175</v>
      </c>
      <c r="AU170" s="243" t="s">
        <v>21</v>
      </c>
      <c r="AV170" s="13" t="s">
        <v>21</v>
      </c>
      <c r="AW170" s="13" t="s">
        <v>40</v>
      </c>
      <c r="AX170" s="13" t="s">
        <v>84</v>
      </c>
      <c r="AY170" s="243" t="s">
        <v>167</v>
      </c>
    </row>
    <row r="171" s="14" customFormat="1">
      <c r="A171" s="14"/>
      <c r="B171" s="244"/>
      <c r="C171" s="245"/>
      <c r="D171" s="234" t="s">
        <v>175</v>
      </c>
      <c r="E171" s="246" t="s">
        <v>1</v>
      </c>
      <c r="F171" s="247" t="s">
        <v>177</v>
      </c>
      <c r="G171" s="245"/>
      <c r="H171" s="248">
        <v>161.63999999999999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175</v>
      </c>
      <c r="AU171" s="254" t="s">
        <v>21</v>
      </c>
      <c r="AV171" s="14" t="s">
        <v>174</v>
      </c>
      <c r="AW171" s="14" t="s">
        <v>40</v>
      </c>
      <c r="AX171" s="14" t="s">
        <v>92</v>
      </c>
      <c r="AY171" s="254" t="s">
        <v>167</v>
      </c>
    </row>
    <row r="172" s="2" customFormat="1" ht="16.5" customHeight="1">
      <c r="A172" s="39"/>
      <c r="B172" s="40"/>
      <c r="C172" s="219" t="s">
        <v>303</v>
      </c>
      <c r="D172" s="219" t="s">
        <v>169</v>
      </c>
      <c r="E172" s="220" t="s">
        <v>1870</v>
      </c>
      <c r="F172" s="221" t="s">
        <v>1871</v>
      </c>
      <c r="G172" s="222" t="s">
        <v>510</v>
      </c>
      <c r="H172" s="223">
        <v>1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51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174</v>
      </c>
      <c r="AT172" s="230" t="s">
        <v>169</v>
      </c>
      <c r="AU172" s="230" t="s">
        <v>21</v>
      </c>
      <c r="AY172" s="17" t="s">
        <v>167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174</v>
      </c>
      <c r="BK172" s="231">
        <f>ROUND(I172*H172,2)</f>
        <v>0</v>
      </c>
      <c r="BL172" s="17" t="s">
        <v>174</v>
      </c>
      <c r="BM172" s="230" t="s">
        <v>306</v>
      </c>
    </row>
    <row r="173" s="2" customFormat="1">
      <c r="A173" s="39"/>
      <c r="B173" s="40"/>
      <c r="C173" s="41"/>
      <c r="D173" s="234" t="s">
        <v>185</v>
      </c>
      <c r="E173" s="41"/>
      <c r="F173" s="255" t="s">
        <v>1872</v>
      </c>
      <c r="G173" s="41"/>
      <c r="H173" s="41"/>
      <c r="I173" s="256"/>
      <c r="J173" s="41"/>
      <c r="K173" s="41"/>
      <c r="L173" s="45"/>
      <c r="M173" s="257"/>
      <c r="N173" s="25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7" t="s">
        <v>185</v>
      </c>
      <c r="AU173" s="17" t="s">
        <v>21</v>
      </c>
    </row>
    <row r="174" s="12" customFormat="1" ht="22.8" customHeight="1">
      <c r="A174" s="12"/>
      <c r="B174" s="203"/>
      <c r="C174" s="204"/>
      <c r="D174" s="205" t="s">
        <v>83</v>
      </c>
      <c r="E174" s="217" t="s">
        <v>565</v>
      </c>
      <c r="F174" s="217" t="s">
        <v>566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P175</f>
        <v>0</v>
      </c>
      <c r="Q174" s="211"/>
      <c r="R174" s="212">
        <f>R175</f>
        <v>0</v>
      </c>
      <c r="S174" s="211"/>
      <c r="T174" s="213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92</v>
      </c>
      <c r="AT174" s="215" t="s">
        <v>83</v>
      </c>
      <c r="AU174" s="215" t="s">
        <v>92</v>
      </c>
      <c r="AY174" s="214" t="s">
        <v>167</v>
      </c>
      <c r="BK174" s="216">
        <f>BK175</f>
        <v>0</v>
      </c>
    </row>
    <row r="175" s="2" customFormat="1" ht="24.15" customHeight="1">
      <c r="A175" s="39"/>
      <c r="B175" s="40"/>
      <c r="C175" s="219" t="s">
        <v>241</v>
      </c>
      <c r="D175" s="219" t="s">
        <v>169</v>
      </c>
      <c r="E175" s="220" t="s">
        <v>1873</v>
      </c>
      <c r="F175" s="221" t="s">
        <v>1874</v>
      </c>
      <c r="G175" s="222" t="s">
        <v>277</v>
      </c>
      <c r="H175" s="223">
        <v>16.664000000000001</v>
      </c>
      <c r="I175" s="224"/>
      <c r="J175" s="225">
        <f>ROUND(I175*H175,2)</f>
        <v>0</v>
      </c>
      <c r="K175" s="221" t="s">
        <v>173</v>
      </c>
      <c r="L175" s="45"/>
      <c r="M175" s="284" t="s">
        <v>1</v>
      </c>
      <c r="N175" s="285" t="s">
        <v>51</v>
      </c>
      <c r="O175" s="271"/>
      <c r="P175" s="286">
        <f>O175*H175</f>
        <v>0</v>
      </c>
      <c r="Q175" s="286">
        <v>0</v>
      </c>
      <c r="R175" s="286">
        <f>Q175*H175</f>
        <v>0</v>
      </c>
      <c r="S175" s="286">
        <v>0</v>
      </c>
      <c r="T175" s="28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174</v>
      </c>
      <c r="AT175" s="230" t="s">
        <v>169</v>
      </c>
      <c r="AU175" s="230" t="s">
        <v>21</v>
      </c>
      <c r="AY175" s="17" t="s">
        <v>167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174</v>
      </c>
      <c r="BK175" s="231">
        <f>ROUND(I175*H175,2)</f>
        <v>0</v>
      </c>
      <c r="BL175" s="17" t="s">
        <v>174</v>
      </c>
      <c r="BM175" s="230" t="s">
        <v>309</v>
      </c>
    </row>
    <row r="176" s="2" customFormat="1" ht="6.96" customHeight="1">
      <c r="A176" s="39"/>
      <c r="B176" s="67"/>
      <c r="C176" s="68"/>
      <c r="D176" s="68"/>
      <c r="E176" s="68"/>
      <c r="F176" s="68"/>
      <c r="G176" s="68"/>
      <c r="H176" s="68"/>
      <c r="I176" s="68"/>
      <c r="J176" s="68"/>
      <c r="K176" s="68"/>
      <c r="L176" s="45"/>
      <c r="M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</row>
  </sheetData>
  <sheetProtection sheet="1" autoFilter="0" formatColumns="0" formatRows="0" objects="1" scenarios="1" spinCount="100000" saltValue="4IWucS/Z65eVblF4aZDYRrPYDchol7HPFOPyBdzD7IF5KtHaRlkosUjBBdo+kUPx0C4Jcsrd4I+/E+wKRa9lSg==" hashValue="Oq1zZnmEdkRZTgUZYv0GrOZXIvt1dSENywnqWK/+F6gH8IkdI/XGVkb9bNM3trLGCOFzzfNc0KNVdhWmoYRdPA==" algorithmName="SHA-512" password="CC35"/>
  <autoFilter ref="C118:K17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1875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ROUND((SUM(BE126:BE195)),  2)</f>
        <v>0</v>
      </c>
      <c r="G33" s="39"/>
      <c r="H33" s="39"/>
      <c r="I33" s="156">
        <v>0.20999999999999999</v>
      </c>
      <c r="J33" s="155">
        <f>ROUND(((SUM(BE126:BE195))*I33),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ROUND((SUM(BF126:BF195)),  2)</f>
        <v>0</v>
      </c>
      <c r="G34" s="39"/>
      <c r="H34" s="39"/>
      <c r="I34" s="156">
        <v>0.14999999999999999</v>
      </c>
      <c r="J34" s="155">
        <f>ROUND(((SUM(BF126:BF195))*I34),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ROUND((SUM(BG126:BG195)),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ROUND((SUM(BH126:BH195)),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ROUND((SUM(BI126:BI195)),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145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150</v>
      </c>
      <c r="E99" s="183"/>
      <c r="F99" s="183"/>
      <c r="G99" s="183"/>
      <c r="H99" s="183"/>
      <c r="I99" s="183"/>
      <c r="J99" s="184">
        <f>J131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1876</v>
      </c>
      <c r="E100" s="189"/>
      <c r="F100" s="189"/>
      <c r="G100" s="189"/>
      <c r="H100" s="189"/>
      <c r="I100" s="189"/>
      <c r="J100" s="190">
        <f>J132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1877</v>
      </c>
      <c r="E101" s="189"/>
      <c r="F101" s="189"/>
      <c r="G101" s="189"/>
      <c r="H101" s="189"/>
      <c r="I101" s="189"/>
      <c r="J101" s="190">
        <f>J153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1878</v>
      </c>
      <c r="E102" s="189"/>
      <c r="F102" s="189"/>
      <c r="G102" s="189"/>
      <c r="H102" s="189"/>
      <c r="I102" s="189"/>
      <c r="J102" s="190">
        <f>J158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151</v>
      </c>
      <c r="E103" s="189"/>
      <c r="F103" s="189"/>
      <c r="G103" s="189"/>
      <c r="H103" s="189"/>
      <c r="I103" s="189"/>
      <c r="J103" s="190">
        <f>J171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1879</v>
      </c>
      <c r="E104" s="189"/>
      <c r="F104" s="189"/>
      <c r="G104" s="189"/>
      <c r="H104" s="189"/>
      <c r="I104" s="189"/>
      <c r="J104" s="190">
        <f>J184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1880</v>
      </c>
      <c r="E105" s="189"/>
      <c r="F105" s="189"/>
      <c r="G105" s="189"/>
      <c r="H105" s="189"/>
      <c r="I105" s="189"/>
      <c r="J105" s="190">
        <f>J187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1881</v>
      </c>
      <c r="E106" s="189"/>
      <c r="F106" s="189"/>
      <c r="G106" s="189"/>
      <c r="H106" s="189"/>
      <c r="I106" s="189"/>
      <c r="J106" s="190">
        <f>J194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3" t="s">
        <v>152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75" t="str">
        <f>E7</f>
        <v>Rekonstrukce místních komunikací v sídlišti K Hradišťku v Dačicích - I. Etapa (zadání)</v>
      </c>
      <c r="F116" s="32"/>
      <c r="G116" s="32"/>
      <c r="H116" s="32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2" t="s">
        <v>131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VON - Vedlejší a ostatní ...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2" t="s">
        <v>22</v>
      </c>
      <c r="D120" s="41"/>
      <c r="E120" s="41"/>
      <c r="F120" s="27" t="str">
        <f>F12</f>
        <v xml:space="preserve"> </v>
      </c>
      <c r="G120" s="41"/>
      <c r="H120" s="41"/>
      <c r="I120" s="32" t="s">
        <v>24</v>
      </c>
      <c r="J120" s="80" t="str">
        <f>IF(J12="","",J12)</f>
        <v>21. 10. 2021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2" t="s">
        <v>30</v>
      </c>
      <c r="D122" s="41"/>
      <c r="E122" s="41"/>
      <c r="F122" s="27" t="str">
        <f>E15</f>
        <v>Město Dačice, Krajířova 27, 380 13 Dačice</v>
      </c>
      <c r="G122" s="41"/>
      <c r="H122" s="41"/>
      <c r="I122" s="32" t="s">
        <v>37</v>
      </c>
      <c r="J122" s="37" t="str">
        <f>E21</f>
        <v>Ing. arch. Martin Jirovský Ph.D., MBA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40.05" customHeight="1">
      <c r="A123" s="39"/>
      <c r="B123" s="40"/>
      <c r="C123" s="32" t="s">
        <v>35</v>
      </c>
      <c r="D123" s="41"/>
      <c r="E123" s="41"/>
      <c r="F123" s="27" t="str">
        <f>IF(E18="","",E18)</f>
        <v>Vyplň údaj</v>
      </c>
      <c r="G123" s="41"/>
      <c r="H123" s="41"/>
      <c r="I123" s="32" t="s">
        <v>41</v>
      </c>
      <c r="J123" s="37" t="str">
        <f>E24</f>
        <v>Centrum služeb Staré město; Petra Stejskalová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153</v>
      </c>
      <c r="D125" s="195" t="s">
        <v>69</v>
      </c>
      <c r="E125" s="195" t="s">
        <v>65</v>
      </c>
      <c r="F125" s="195" t="s">
        <v>66</v>
      </c>
      <c r="G125" s="195" t="s">
        <v>154</v>
      </c>
      <c r="H125" s="195" t="s">
        <v>155</v>
      </c>
      <c r="I125" s="195" t="s">
        <v>156</v>
      </c>
      <c r="J125" s="195" t="s">
        <v>136</v>
      </c>
      <c r="K125" s="196" t="s">
        <v>157</v>
      </c>
      <c r="L125" s="197"/>
      <c r="M125" s="101" t="s">
        <v>1</v>
      </c>
      <c r="N125" s="102" t="s">
        <v>48</v>
      </c>
      <c r="O125" s="102" t="s">
        <v>158</v>
      </c>
      <c r="P125" s="102" t="s">
        <v>159</v>
      </c>
      <c r="Q125" s="102" t="s">
        <v>160</v>
      </c>
      <c r="R125" s="102" t="s">
        <v>161</v>
      </c>
      <c r="S125" s="102" t="s">
        <v>162</v>
      </c>
      <c r="T125" s="103" t="s">
        <v>163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164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P127+P131</f>
        <v>0</v>
      </c>
      <c r="Q126" s="105"/>
      <c r="R126" s="200">
        <f>R127+R131</f>
        <v>0</v>
      </c>
      <c r="S126" s="105"/>
      <c r="T126" s="201">
        <f>T127+T131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7" t="s">
        <v>83</v>
      </c>
      <c r="AU126" s="17" t="s">
        <v>138</v>
      </c>
      <c r="BK126" s="202">
        <f>BK127+BK131</f>
        <v>0</v>
      </c>
    </row>
    <row r="127" s="12" customFormat="1" ht="25.92" customHeight="1">
      <c r="A127" s="12"/>
      <c r="B127" s="203"/>
      <c r="C127" s="204"/>
      <c r="D127" s="205" t="s">
        <v>83</v>
      </c>
      <c r="E127" s="206" t="s">
        <v>165</v>
      </c>
      <c r="F127" s="206" t="s">
        <v>166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</f>
        <v>0</v>
      </c>
      <c r="Q127" s="211"/>
      <c r="R127" s="212">
        <f>R128</f>
        <v>0</v>
      </c>
      <c r="S127" s="211"/>
      <c r="T127" s="21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92</v>
      </c>
      <c r="AT127" s="215" t="s">
        <v>83</v>
      </c>
      <c r="AU127" s="215" t="s">
        <v>84</v>
      </c>
      <c r="AY127" s="214" t="s">
        <v>167</v>
      </c>
      <c r="BK127" s="216">
        <f>BK128</f>
        <v>0</v>
      </c>
    </row>
    <row r="128" s="12" customFormat="1" ht="22.8" customHeight="1">
      <c r="A128" s="12"/>
      <c r="B128" s="203"/>
      <c r="C128" s="204"/>
      <c r="D128" s="205" t="s">
        <v>83</v>
      </c>
      <c r="E128" s="217" t="s">
        <v>213</v>
      </c>
      <c r="F128" s="217" t="s">
        <v>512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SUM(P129:P130)</f>
        <v>0</v>
      </c>
      <c r="Q128" s="211"/>
      <c r="R128" s="212">
        <f>SUM(R129:R130)</f>
        <v>0</v>
      </c>
      <c r="S128" s="211"/>
      <c r="T128" s="21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92</v>
      </c>
      <c r="AT128" s="215" t="s">
        <v>83</v>
      </c>
      <c r="AU128" s="215" t="s">
        <v>92</v>
      </c>
      <c r="AY128" s="214" t="s">
        <v>167</v>
      </c>
      <c r="BK128" s="216">
        <f>SUM(BK129:BK130)</f>
        <v>0</v>
      </c>
    </row>
    <row r="129" s="2" customFormat="1" ht="16.5" customHeight="1">
      <c r="A129" s="39"/>
      <c r="B129" s="40"/>
      <c r="C129" s="219" t="s">
        <v>92</v>
      </c>
      <c r="D129" s="219" t="s">
        <v>169</v>
      </c>
      <c r="E129" s="220" t="s">
        <v>1882</v>
      </c>
      <c r="F129" s="221" t="s">
        <v>1883</v>
      </c>
      <c r="G129" s="222" t="s">
        <v>510</v>
      </c>
      <c r="H129" s="223">
        <v>1</v>
      </c>
      <c r="I129" s="224"/>
      <c r="J129" s="225">
        <f>ROUND(I129*H129,2)</f>
        <v>0</v>
      </c>
      <c r="K129" s="221" t="s">
        <v>173</v>
      </c>
      <c r="L129" s="45"/>
      <c r="M129" s="226" t="s">
        <v>1</v>
      </c>
      <c r="N129" s="227" t="s">
        <v>51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174</v>
      </c>
      <c r="AT129" s="230" t="s">
        <v>169</v>
      </c>
      <c r="AU129" s="230" t="s">
        <v>21</v>
      </c>
      <c r="AY129" s="17" t="s">
        <v>167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174</v>
      </c>
      <c r="BK129" s="231">
        <f>ROUND(I129*H129,2)</f>
        <v>0</v>
      </c>
      <c r="BL129" s="17" t="s">
        <v>174</v>
      </c>
      <c r="BM129" s="230" t="s">
        <v>21</v>
      </c>
    </row>
    <row r="130" s="2" customFormat="1">
      <c r="A130" s="39"/>
      <c r="B130" s="40"/>
      <c r="C130" s="41"/>
      <c r="D130" s="234" t="s">
        <v>185</v>
      </c>
      <c r="E130" s="41"/>
      <c r="F130" s="255" t="s">
        <v>1884</v>
      </c>
      <c r="G130" s="41"/>
      <c r="H130" s="41"/>
      <c r="I130" s="256"/>
      <c r="J130" s="41"/>
      <c r="K130" s="41"/>
      <c r="L130" s="45"/>
      <c r="M130" s="257"/>
      <c r="N130" s="25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185</v>
      </c>
      <c r="AU130" s="17" t="s">
        <v>21</v>
      </c>
    </row>
    <row r="131" s="12" customFormat="1" ht="25.92" customHeight="1">
      <c r="A131" s="12"/>
      <c r="B131" s="203"/>
      <c r="C131" s="204"/>
      <c r="D131" s="205" t="s">
        <v>83</v>
      </c>
      <c r="E131" s="206" t="s">
        <v>581</v>
      </c>
      <c r="F131" s="206" t="s">
        <v>582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P132+P153+P158+P171+P184+P187+P194</f>
        <v>0</v>
      </c>
      <c r="Q131" s="211"/>
      <c r="R131" s="212">
        <f>R132+R153+R158+R171+R184+R187+R194</f>
        <v>0</v>
      </c>
      <c r="S131" s="211"/>
      <c r="T131" s="213">
        <f>T132+T153+T158+T171+T184+T187+T194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191</v>
      </c>
      <c r="AT131" s="215" t="s">
        <v>83</v>
      </c>
      <c r="AU131" s="215" t="s">
        <v>84</v>
      </c>
      <c r="AY131" s="214" t="s">
        <v>167</v>
      </c>
      <c r="BK131" s="216">
        <f>BK132+BK153+BK158+BK171+BK184+BK187+BK194</f>
        <v>0</v>
      </c>
    </row>
    <row r="132" s="12" customFormat="1" ht="22.8" customHeight="1">
      <c r="A132" s="12"/>
      <c r="B132" s="203"/>
      <c r="C132" s="204"/>
      <c r="D132" s="205" t="s">
        <v>83</v>
      </c>
      <c r="E132" s="217" t="s">
        <v>1885</v>
      </c>
      <c r="F132" s="217" t="s">
        <v>1886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SUM(P133:P152)</f>
        <v>0</v>
      </c>
      <c r="Q132" s="211"/>
      <c r="R132" s="212">
        <f>SUM(R133:R152)</f>
        <v>0</v>
      </c>
      <c r="S132" s="211"/>
      <c r="T132" s="213">
        <f>SUM(T133:T152)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191</v>
      </c>
      <c r="AT132" s="215" t="s">
        <v>83</v>
      </c>
      <c r="AU132" s="215" t="s">
        <v>92</v>
      </c>
      <c r="AY132" s="214" t="s">
        <v>167</v>
      </c>
      <c r="BK132" s="216">
        <f>SUM(BK133:BK152)</f>
        <v>0</v>
      </c>
    </row>
    <row r="133" s="2" customFormat="1" ht="24.15" customHeight="1">
      <c r="A133" s="39"/>
      <c r="B133" s="40"/>
      <c r="C133" s="219" t="s">
        <v>21</v>
      </c>
      <c r="D133" s="219" t="s">
        <v>169</v>
      </c>
      <c r="E133" s="220" t="s">
        <v>1887</v>
      </c>
      <c r="F133" s="221" t="s">
        <v>1888</v>
      </c>
      <c r="G133" s="222" t="s">
        <v>510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51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174</v>
      </c>
      <c r="AT133" s="230" t="s">
        <v>169</v>
      </c>
      <c r="AU133" s="230" t="s">
        <v>21</v>
      </c>
      <c r="AY133" s="17" t="s">
        <v>167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174</v>
      </c>
      <c r="BK133" s="231">
        <f>ROUND(I133*H133,2)</f>
        <v>0</v>
      </c>
      <c r="BL133" s="17" t="s">
        <v>174</v>
      </c>
      <c r="BM133" s="230" t="s">
        <v>174</v>
      </c>
    </row>
    <row r="134" s="2" customFormat="1">
      <c r="A134" s="39"/>
      <c r="B134" s="40"/>
      <c r="C134" s="41"/>
      <c r="D134" s="234" t="s">
        <v>185</v>
      </c>
      <c r="E134" s="41"/>
      <c r="F134" s="255" t="s">
        <v>1889</v>
      </c>
      <c r="G134" s="41"/>
      <c r="H134" s="41"/>
      <c r="I134" s="256"/>
      <c r="J134" s="41"/>
      <c r="K134" s="41"/>
      <c r="L134" s="45"/>
      <c r="M134" s="257"/>
      <c r="N134" s="258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7" t="s">
        <v>185</v>
      </c>
      <c r="AU134" s="17" t="s">
        <v>21</v>
      </c>
    </row>
    <row r="135" s="2" customFormat="1" ht="16.5" customHeight="1">
      <c r="A135" s="39"/>
      <c r="B135" s="40"/>
      <c r="C135" s="219" t="s">
        <v>180</v>
      </c>
      <c r="D135" s="219" t="s">
        <v>169</v>
      </c>
      <c r="E135" s="220" t="s">
        <v>1890</v>
      </c>
      <c r="F135" s="221" t="s">
        <v>1891</v>
      </c>
      <c r="G135" s="222" t="s">
        <v>510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51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174</v>
      </c>
      <c r="AT135" s="230" t="s">
        <v>169</v>
      </c>
      <c r="AU135" s="230" t="s">
        <v>21</v>
      </c>
      <c r="AY135" s="17" t="s">
        <v>167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174</v>
      </c>
      <c r="BK135" s="231">
        <f>ROUND(I135*H135,2)</f>
        <v>0</v>
      </c>
      <c r="BL135" s="17" t="s">
        <v>174</v>
      </c>
      <c r="BM135" s="230" t="s">
        <v>184</v>
      </c>
    </row>
    <row r="136" s="2" customFormat="1">
      <c r="A136" s="39"/>
      <c r="B136" s="40"/>
      <c r="C136" s="41"/>
      <c r="D136" s="234" t="s">
        <v>185</v>
      </c>
      <c r="E136" s="41"/>
      <c r="F136" s="255" t="s">
        <v>1892</v>
      </c>
      <c r="G136" s="41"/>
      <c r="H136" s="41"/>
      <c r="I136" s="256"/>
      <c r="J136" s="41"/>
      <c r="K136" s="41"/>
      <c r="L136" s="45"/>
      <c r="M136" s="257"/>
      <c r="N136" s="258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7" t="s">
        <v>185</v>
      </c>
      <c r="AU136" s="17" t="s">
        <v>21</v>
      </c>
    </row>
    <row r="137" s="2" customFormat="1" ht="24.15" customHeight="1">
      <c r="A137" s="39"/>
      <c r="B137" s="40"/>
      <c r="C137" s="219" t="s">
        <v>174</v>
      </c>
      <c r="D137" s="219" t="s">
        <v>169</v>
      </c>
      <c r="E137" s="220" t="s">
        <v>1893</v>
      </c>
      <c r="F137" s="221" t="s">
        <v>1894</v>
      </c>
      <c r="G137" s="222" t="s">
        <v>510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51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174</v>
      </c>
      <c r="AT137" s="230" t="s">
        <v>169</v>
      </c>
      <c r="AU137" s="230" t="s">
        <v>21</v>
      </c>
      <c r="AY137" s="17" t="s">
        <v>167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174</v>
      </c>
      <c r="BK137" s="231">
        <f>ROUND(I137*H137,2)</f>
        <v>0</v>
      </c>
      <c r="BL137" s="17" t="s">
        <v>174</v>
      </c>
      <c r="BM137" s="230" t="s">
        <v>190</v>
      </c>
    </row>
    <row r="138" s="2" customFormat="1">
      <c r="A138" s="39"/>
      <c r="B138" s="40"/>
      <c r="C138" s="41"/>
      <c r="D138" s="234" t="s">
        <v>185</v>
      </c>
      <c r="E138" s="41"/>
      <c r="F138" s="255" t="s">
        <v>1895</v>
      </c>
      <c r="G138" s="41"/>
      <c r="H138" s="41"/>
      <c r="I138" s="256"/>
      <c r="J138" s="41"/>
      <c r="K138" s="41"/>
      <c r="L138" s="45"/>
      <c r="M138" s="257"/>
      <c r="N138" s="258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7" t="s">
        <v>185</v>
      </c>
      <c r="AU138" s="17" t="s">
        <v>21</v>
      </c>
    </row>
    <row r="139" s="2" customFormat="1" ht="16.5" customHeight="1">
      <c r="A139" s="39"/>
      <c r="B139" s="40"/>
      <c r="C139" s="219" t="s">
        <v>191</v>
      </c>
      <c r="D139" s="219" t="s">
        <v>169</v>
      </c>
      <c r="E139" s="220" t="s">
        <v>1896</v>
      </c>
      <c r="F139" s="221" t="s">
        <v>1897</v>
      </c>
      <c r="G139" s="222" t="s">
        <v>510</v>
      </c>
      <c r="H139" s="223">
        <v>1</v>
      </c>
      <c r="I139" s="224"/>
      <c r="J139" s="225">
        <f>ROUND(I139*H139,2)</f>
        <v>0</v>
      </c>
      <c r="K139" s="221" t="s">
        <v>173</v>
      </c>
      <c r="L139" s="45"/>
      <c r="M139" s="226" t="s">
        <v>1</v>
      </c>
      <c r="N139" s="227" t="s">
        <v>51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174</v>
      </c>
      <c r="AT139" s="230" t="s">
        <v>169</v>
      </c>
      <c r="AU139" s="230" t="s">
        <v>21</v>
      </c>
      <c r="AY139" s="17" t="s">
        <v>167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174</v>
      </c>
      <c r="BK139" s="231">
        <f>ROUND(I139*H139,2)</f>
        <v>0</v>
      </c>
      <c r="BL139" s="17" t="s">
        <v>174</v>
      </c>
      <c r="BM139" s="230" t="s">
        <v>195</v>
      </c>
    </row>
    <row r="140" s="2" customFormat="1">
      <c r="A140" s="39"/>
      <c r="B140" s="40"/>
      <c r="C140" s="41"/>
      <c r="D140" s="234" t="s">
        <v>185</v>
      </c>
      <c r="E140" s="41"/>
      <c r="F140" s="255" t="s">
        <v>1898</v>
      </c>
      <c r="G140" s="41"/>
      <c r="H140" s="41"/>
      <c r="I140" s="256"/>
      <c r="J140" s="41"/>
      <c r="K140" s="41"/>
      <c r="L140" s="45"/>
      <c r="M140" s="257"/>
      <c r="N140" s="25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185</v>
      </c>
      <c r="AU140" s="17" t="s">
        <v>21</v>
      </c>
    </row>
    <row r="141" s="2" customFormat="1" ht="16.5" customHeight="1">
      <c r="A141" s="39"/>
      <c r="B141" s="40"/>
      <c r="C141" s="219" t="s">
        <v>184</v>
      </c>
      <c r="D141" s="219" t="s">
        <v>169</v>
      </c>
      <c r="E141" s="220" t="s">
        <v>1899</v>
      </c>
      <c r="F141" s="221" t="s">
        <v>1900</v>
      </c>
      <c r="G141" s="222" t="s">
        <v>510</v>
      </c>
      <c r="H141" s="223">
        <v>1</v>
      </c>
      <c r="I141" s="224"/>
      <c r="J141" s="225">
        <f>ROUND(I141*H141,2)</f>
        <v>0</v>
      </c>
      <c r="K141" s="221" t="s">
        <v>173</v>
      </c>
      <c r="L141" s="45"/>
      <c r="M141" s="226" t="s">
        <v>1</v>
      </c>
      <c r="N141" s="227" t="s">
        <v>51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174</v>
      </c>
      <c r="AT141" s="230" t="s">
        <v>169</v>
      </c>
      <c r="AU141" s="230" t="s">
        <v>21</v>
      </c>
      <c r="AY141" s="17" t="s">
        <v>167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174</v>
      </c>
      <c r="BK141" s="231">
        <f>ROUND(I141*H141,2)</f>
        <v>0</v>
      </c>
      <c r="BL141" s="17" t="s">
        <v>174</v>
      </c>
      <c r="BM141" s="230" t="s">
        <v>198</v>
      </c>
    </row>
    <row r="142" s="2" customFormat="1">
      <c r="A142" s="39"/>
      <c r="B142" s="40"/>
      <c r="C142" s="41"/>
      <c r="D142" s="234" t="s">
        <v>185</v>
      </c>
      <c r="E142" s="41"/>
      <c r="F142" s="255" t="s">
        <v>1901</v>
      </c>
      <c r="G142" s="41"/>
      <c r="H142" s="41"/>
      <c r="I142" s="256"/>
      <c r="J142" s="41"/>
      <c r="K142" s="41"/>
      <c r="L142" s="45"/>
      <c r="M142" s="257"/>
      <c r="N142" s="25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185</v>
      </c>
      <c r="AU142" s="17" t="s">
        <v>21</v>
      </c>
    </row>
    <row r="143" s="2" customFormat="1" ht="16.5" customHeight="1">
      <c r="A143" s="39"/>
      <c r="B143" s="40"/>
      <c r="C143" s="219" t="s">
        <v>199</v>
      </c>
      <c r="D143" s="219" t="s">
        <v>169</v>
      </c>
      <c r="E143" s="220" t="s">
        <v>1902</v>
      </c>
      <c r="F143" s="221" t="s">
        <v>1903</v>
      </c>
      <c r="G143" s="222" t="s">
        <v>510</v>
      </c>
      <c r="H143" s="223">
        <v>1</v>
      </c>
      <c r="I143" s="224"/>
      <c r="J143" s="225">
        <f>ROUND(I143*H143,2)</f>
        <v>0</v>
      </c>
      <c r="K143" s="221" t="s">
        <v>173</v>
      </c>
      <c r="L143" s="45"/>
      <c r="M143" s="226" t="s">
        <v>1</v>
      </c>
      <c r="N143" s="227" t="s">
        <v>51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174</v>
      </c>
      <c r="AT143" s="230" t="s">
        <v>169</v>
      </c>
      <c r="AU143" s="230" t="s">
        <v>21</v>
      </c>
      <c r="AY143" s="17" t="s">
        <v>167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174</v>
      </c>
      <c r="BK143" s="231">
        <f>ROUND(I143*H143,2)</f>
        <v>0</v>
      </c>
      <c r="BL143" s="17" t="s">
        <v>174</v>
      </c>
      <c r="BM143" s="230" t="s">
        <v>202</v>
      </c>
    </row>
    <row r="144" s="2" customFormat="1">
      <c r="A144" s="39"/>
      <c r="B144" s="40"/>
      <c r="C144" s="41"/>
      <c r="D144" s="234" t="s">
        <v>185</v>
      </c>
      <c r="E144" s="41"/>
      <c r="F144" s="255" t="s">
        <v>1904</v>
      </c>
      <c r="G144" s="41"/>
      <c r="H144" s="41"/>
      <c r="I144" s="256"/>
      <c r="J144" s="41"/>
      <c r="K144" s="41"/>
      <c r="L144" s="45"/>
      <c r="M144" s="257"/>
      <c r="N144" s="25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7" t="s">
        <v>185</v>
      </c>
      <c r="AU144" s="17" t="s">
        <v>21</v>
      </c>
    </row>
    <row r="145" s="2" customFormat="1" ht="16.5" customHeight="1">
      <c r="A145" s="39"/>
      <c r="B145" s="40"/>
      <c r="C145" s="219" t="s">
        <v>190</v>
      </c>
      <c r="D145" s="219" t="s">
        <v>169</v>
      </c>
      <c r="E145" s="220" t="s">
        <v>1905</v>
      </c>
      <c r="F145" s="221" t="s">
        <v>1906</v>
      </c>
      <c r="G145" s="222" t="s">
        <v>510</v>
      </c>
      <c r="H145" s="223">
        <v>1</v>
      </c>
      <c r="I145" s="224"/>
      <c r="J145" s="225">
        <f>ROUND(I145*H145,2)</f>
        <v>0</v>
      </c>
      <c r="K145" s="221" t="s">
        <v>173</v>
      </c>
      <c r="L145" s="45"/>
      <c r="M145" s="226" t="s">
        <v>1</v>
      </c>
      <c r="N145" s="227" t="s">
        <v>51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174</v>
      </c>
      <c r="AT145" s="230" t="s">
        <v>169</v>
      </c>
      <c r="AU145" s="230" t="s">
        <v>21</v>
      </c>
      <c r="AY145" s="17" t="s">
        <v>167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174</v>
      </c>
      <c r="BK145" s="231">
        <f>ROUND(I145*H145,2)</f>
        <v>0</v>
      </c>
      <c r="BL145" s="17" t="s">
        <v>174</v>
      </c>
      <c r="BM145" s="230" t="s">
        <v>207</v>
      </c>
    </row>
    <row r="146" s="2" customFormat="1">
      <c r="A146" s="39"/>
      <c r="B146" s="40"/>
      <c r="C146" s="41"/>
      <c r="D146" s="234" t="s">
        <v>185</v>
      </c>
      <c r="E146" s="41"/>
      <c r="F146" s="255" t="s">
        <v>1907</v>
      </c>
      <c r="G146" s="41"/>
      <c r="H146" s="41"/>
      <c r="I146" s="256"/>
      <c r="J146" s="41"/>
      <c r="K146" s="41"/>
      <c r="L146" s="45"/>
      <c r="M146" s="257"/>
      <c r="N146" s="25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185</v>
      </c>
      <c r="AU146" s="17" t="s">
        <v>21</v>
      </c>
    </row>
    <row r="147" s="2" customFormat="1" ht="16.5" customHeight="1">
      <c r="A147" s="39"/>
      <c r="B147" s="40"/>
      <c r="C147" s="219" t="s">
        <v>213</v>
      </c>
      <c r="D147" s="219" t="s">
        <v>169</v>
      </c>
      <c r="E147" s="220" t="s">
        <v>1908</v>
      </c>
      <c r="F147" s="221" t="s">
        <v>1909</v>
      </c>
      <c r="G147" s="222" t="s">
        <v>510</v>
      </c>
      <c r="H147" s="223">
        <v>1</v>
      </c>
      <c r="I147" s="224"/>
      <c r="J147" s="225">
        <f>ROUND(I147*H147,2)</f>
        <v>0</v>
      </c>
      <c r="K147" s="221" t="s">
        <v>173</v>
      </c>
      <c r="L147" s="45"/>
      <c r="M147" s="226" t="s">
        <v>1</v>
      </c>
      <c r="N147" s="227" t="s">
        <v>51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174</v>
      </c>
      <c r="AT147" s="230" t="s">
        <v>169</v>
      </c>
      <c r="AU147" s="230" t="s">
        <v>21</v>
      </c>
      <c r="AY147" s="17" t="s">
        <v>167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174</v>
      </c>
      <c r="BK147" s="231">
        <f>ROUND(I147*H147,2)</f>
        <v>0</v>
      </c>
      <c r="BL147" s="17" t="s">
        <v>174</v>
      </c>
      <c r="BM147" s="230" t="s">
        <v>216</v>
      </c>
    </row>
    <row r="148" s="2" customFormat="1">
      <c r="A148" s="39"/>
      <c r="B148" s="40"/>
      <c r="C148" s="41"/>
      <c r="D148" s="234" t="s">
        <v>185</v>
      </c>
      <c r="E148" s="41"/>
      <c r="F148" s="255" t="s">
        <v>1910</v>
      </c>
      <c r="G148" s="41"/>
      <c r="H148" s="41"/>
      <c r="I148" s="256"/>
      <c r="J148" s="41"/>
      <c r="K148" s="41"/>
      <c r="L148" s="45"/>
      <c r="M148" s="257"/>
      <c r="N148" s="25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7" t="s">
        <v>185</v>
      </c>
      <c r="AU148" s="17" t="s">
        <v>21</v>
      </c>
    </row>
    <row r="149" s="2" customFormat="1" ht="24.15" customHeight="1">
      <c r="A149" s="39"/>
      <c r="B149" s="40"/>
      <c r="C149" s="219" t="s">
        <v>195</v>
      </c>
      <c r="D149" s="219" t="s">
        <v>169</v>
      </c>
      <c r="E149" s="220" t="s">
        <v>1911</v>
      </c>
      <c r="F149" s="221" t="s">
        <v>1912</v>
      </c>
      <c r="G149" s="222" t="s">
        <v>510</v>
      </c>
      <c r="H149" s="223">
        <v>1</v>
      </c>
      <c r="I149" s="224"/>
      <c r="J149" s="225">
        <f>ROUND(I149*H149,2)</f>
        <v>0</v>
      </c>
      <c r="K149" s="221" t="s">
        <v>173</v>
      </c>
      <c r="L149" s="45"/>
      <c r="M149" s="226" t="s">
        <v>1</v>
      </c>
      <c r="N149" s="227" t="s">
        <v>51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174</v>
      </c>
      <c r="AT149" s="230" t="s">
        <v>169</v>
      </c>
      <c r="AU149" s="230" t="s">
        <v>21</v>
      </c>
      <c r="AY149" s="17" t="s">
        <v>167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174</v>
      </c>
      <c r="BK149" s="231">
        <f>ROUND(I149*H149,2)</f>
        <v>0</v>
      </c>
      <c r="BL149" s="17" t="s">
        <v>174</v>
      </c>
      <c r="BM149" s="230" t="s">
        <v>223</v>
      </c>
    </row>
    <row r="150" s="2" customFormat="1">
      <c r="A150" s="39"/>
      <c r="B150" s="40"/>
      <c r="C150" s="41"/>
      <c r="D150" s="234" t="s">
        <v>185</v>
      </c>
      <c r="E150" s="41"/>
      <c r="F150" s="255" t="s">
        <v>1913</v>
      </c>
      <c r="G150" s="41"/>
      <c r="H150" s="41"/>
      <c r="I150" s="256"/>
      <c r="J150" s="41"/>
      <c r="K150" s="41"/>
      <c r="L150" s="45"/>
      <c r="M150" s="257"/>
      <c r="N150" s="258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7" t="s">
        <v>185</v>
      </c>
      <c r="AU150" s="17" t="s">
        <v>21</v>
      </c>
    </row>
    <row r="151" s="2" customFormat="1" ht="16.5" customHeight="1">
      <c r="A151" s="39"/>
      <c r="B151" s="40"/>
      <c r="C151" s="219" t="s">
        <v>224</v>
      </c>
      <c r="D151" s="219" t="s">
        <v>169</v>
      </c>
      <c r="E151" s="220" t="s">
        <v>1914</v>
      </c>
      <c r="F151" s="221" t="s">
        <v>1915</v>
      </c>
      <c r="G151" s="222" t="s">
        <v>510</v>
      </c>
      <c r="H151" s="223">
        <v>1</v>
      </c>
      <c r="I151" s="224"/>
      <c r="J151" s="225">
        <f>ROUND(I151*H151,2)</f>
        <v>0</v>
      </c>
      <c r="K151" s="221" t="s">
        <v>173</v>
      </c>
      <c r="L151" s="45"/>
      <c r="M151" s="226" t="s">
        <v>1</v>
      </c>
      <c r="N151" s="227" t="s">
        <v>51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174</v>
      </c>
      <c r="AT151" s="230" t="s">
        <v>169</v>
      </c>
      <c r="AU151" s="230" t="s">
        <v>21</v>
      </c>
      <c r="AY151" s="17" t="s">
        <v>167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174</v>
      </c>
      <c r="BK151" s="231">
        <f>ROUND(I151*H151,2)</f>
        <v>0</v>
      </c>
      <c r="BL151" s="17" t="s">
        <v>174</v>
      </c>
      <c r="BM151" s="230" t="s">
        <v>227</v>
      </c>
    </row>
    <row r="152" s="2" customFormat="1">
      <c r="A152" s="39"/>
      <c r="B152" s="40"/>
      <c r="C152" s="41"/>
      <c r="D152" s="234" t="s">
        <v>185</v>
      </c>
      <c r="E152" s="41"/>
      <c r="F152" s="255" t="s">
        <v>1916</v>
      </c>
      <c r="G152" s="41"/>
      <c r="H152" s="41"/>
      <c r="I152" s="256"/>
      <c r="J152" s="41"/>
      <c r="K152" s="41"/>
      <c r="L152" s="45"/>
      <c r="M152" s="257"/>
      <c r="N152" s="25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7" t="s">
        <v>185</v>
      </c>
      <c r="AU152" s="17" t="s">
        <v>21</v>
      </c>
    </row>
    <row r="153" s="12" customFormat="1" ht="22.8" customHeight="1">
      <c r="A153" s="12"/>
      <c r="B153" s="203"/>
      <c r="C153" s="204"/>
      <c r="D153" s="205" t="s">
        <v>83</v>
      </c>
      <c r="E153" s="217" t="s">
        <v>1917</v>
      </c>
      <c r="F153" s="217" t="s">
        <v>1918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SUM(P154:P157)</f>
        <v>0</v>
      </c>
      <c r="Q153" s="211"/>
      <c r="R153" s="212">
        <f>SUM(R154:R157)</f>
        <v>0</v>
      </c>
      <c r="S153" s="211"/>
      <c r="T153" s="213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191</v>
      </c>
      <c r="AT153" s="215" t="s">
        <v>83</v>
      </c>
      <c r="AU153" s="215" t="s">
        <v>92</v>
      </c>
      <c r="AY153" s="214" t="s">
        <v>167</v>
      </c>
      <c r="BK153" s="216">
        <f>SUM(BK154:BK157)</f>
        <v>0</v>
      </c>
    </row>
    <row r="154" s="2" customFormat="1" ht="16.5" customHeight="1">
      <c r="A154" s="39"/>
      <c r="B154" s="40"/>
      <c r="C154" s="219" t="s">
        <v>198</v>
      </c>
      <c r="D154" s="219" t="s">
        <v>169</v>
      </c>
      <c r="E154" s="220" t="s">
        <v>1919</v>
      </c>
      <c r="F154" s="221" t="s">
        <v>1918</v>
      </c>
      <c r="G154" s="222" t="s">
        <v>510</v>
      </c>
      <c r="H154" s="223">
        <v>1</v>
      </c>
      <c r="I154" s="224"/>
      <c r="J154" s="225">
        <f>ROUND(I154*H154,2)</f>
        <v>0</v>
      </c>
      <c r="K154" s="221" t="s">
        <v>173</v>
      </c>
      <c r="L154" s="45"/>
      <c r="M154" s="226" t="s">
        <v>1</v>
      </c>
      <c r="N154" s="227" t="s">
        <v>51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174</v>
      </c>
      <c r="AT154" s="230" t="s">
        <v>169</v>
      </c>
      <c r="AU154" s="230" t="s">
        <v>21</v>
      </c>
      <c r="AY154" s="17" t="s">
        <v>167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174</v>
      </c>
      <c r="BK154" s="231">
        <f>ROUND(I154*H154,2)</f>
        <v>0</v>
      </c>
      <c r="BL154" s="17" t="s">
        <v>174</v>
      </c>
      <c r="BM154" s="230" t="s">
        <v>232</v>
      </c>
    </row>
    <row r="155" s="2" customFormat="1">
      <c r="A155" s="39"/>
      <c r="B155" s="40"/>
      <c r="C155" s="41"/>
      <c r="D155" s="234" t="s">
        <v>185</v>
      </c>
      <c r="E155" s="41"/>
      <c r="F155" s="255" t="s">
        <v>1920</v>
      </c>
      <c r="G155" s="41"/>
      <c r="H155" s="41"/>
      <c r="I155" s="256"/>
      <c r="J155" s="41"/>
      <c r="K155" s="41"/>
      <c r="L155" s="45"/>
      <c r="M155" s="257"/>
      <c r="N155" s="25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7" t="s">
        <v>185</v>
      </c>
      <c r="AU155" s="17" t="s">
        <v>21</v>
      </c>
    </row>
    <row r="156" s="2" customFormat="1" ht="21.75" customHeight="1">
      <c r="A156" s="39"/>
      <c r="B156" s="40"/>
      <c r="C156" s="219" t="s">
        <v>234</v>
      </c>
      <c r="D156" s="219" t="s">
        <v>169</v>
      </c>
      <c r="E156" s="220" t="s">
        <v>1921</v>
      </c>
      <c r="F156" s="221" t="s">
        <v>1922</v>
      </c>
      <c r="G156" s="222" t="s">
        <v>510</v>
      </c>
      <c r="H156" s="223">
        <v>1</v>
      </c>
      <c r="I156" s="224"/>
      <c r="J156" s="225">
        <f>ROUND(I156*H156,2)</f>
        <v>0</v>
      </c>
      <c r="K156" s="221" t="s">
        <v>173</v>
      </c>
      <c r="L156" s="45"/>
      <c r="M156" s="226" t="s">
        <v>1</v>
      </c>
      <c r="N156" s="227" t="s">
        <v>51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174</v>
      </c>
      <c r="AT156" s="230" t="s">
        <v>169</v>
      </c>
      <c r="AU156" s="230" t="s">
        <v>21</v>
      </c>
      <c r="AY156" s="17" t="s">
        <v>167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174</v>
      </c>
      <c r="BK156" s="231">
        <f>ROUND(I156*H156,2)</f>
        <v>0</v>
      </c>
      <c r="BL156" s="17" t="s">
        <v>174</v>
      </c>
      <c r="BM156" s="230" t="s">
        <v>237</v>
      </c>
    </row>
    <row r="157" s="2" customFormat="1">
      <c r="A157" s="39"/>
      <c r="B157" s="40"/>
      <c r="C157" s="41"/>
      <c r="D157" s="234" t="s">
        <v>185</v>
      </c>
      <c r="E157" s="41"/>
      <c r="F157" s="255" t="s">
        <v>1923</v>
      </c>
      <c r="G157" s="41"/>
      <c r="H157" s="41"/>
      <c r="I157" s="256"/>
      <c r="J157" s="41"/>
      <c r="K157" s="41"/>
      <c r="L157" s="45"/>
      <c r="M157" s="257"/>
      <c r="N157" s="258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7" t="s">
        <v>185</v>
      </c>
      <c r="AU157" s="17" t="s">
        <v>21</v>
      </c>
    </row>
    <row r="158" s="12" customFormat="1" ht="22.8" customHeight="1">
      <c r="A158" s="12"/>
      <c r="B158" s="203"/>
      <c r="C158" s="204"/>
      <c r="D158" s="205" t="s">
        <v>83</v>
      </c>
      <c r="E158" s="217" t="s">
        <v>1924</v>
      </c>
      <c r="F158" s="217" t="s">
        <v>1925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SUM(P159:P170)</f>
        <v>0</v>
      </c>
      <c r="Q158" s="211"/>
      <c r="R158" s="212">
        <f>SUM(R159:R170)</f>
        <v>0</v>
      </c>
      <c r="S158" s="211"/>
      <c r="T158" s="213">
        <f>SUM(T159:T170)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191</v>
      </c>
      <c r="AT158" s="215" t="s">
        <v>83</v>
      </c>
      <c r="AU158" s="215" t="s">
        <v>92</v>
      </c>
      <c r="AY158" s="214" t="s">
        <v>167</v>
      </c>
      <c r="BK158" s="216">
        <f>SUM(BK159:BK170)</f>
        <v>0</v>
      </c>
    </row>
    <row r="159" s="2" customFormat="1" ht="16.5" customHeight="1">
      <c r="A159" s="39"/>
      <c r="B159" s="40"/>
      <c r="C159" s="219" t="s">
        <v>202</v>
      </c>
      <c r="D159" s="219" t="s">
        <v>169</v>
      </c>
      <c r="E159" s="220" t="s">
        <v>1926</v>
      </c>
      <c r="F159" s="221" t="s">
        <v>1927</v>
      </c>
      <c r="G159" s="222" t="s">
        <v>510</v>
      </c>
      <c r="H159" s="223">
        <v>1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51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174</v>
      </c>
      <c r="AT159" s="230" t="s">
        <v>169</v>
      </c>
      <c r="AU159" s="230" t="s">
        <v>21</v>
      </c>
      <c r="AY159" s="17" t="s">
        <v>167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174</v>
      </c>
      <c r="BK159" s="231">
        <f>ROUND(I159*H159,2)</f>
        <v>0</v>
      </c>
      <c r="BL159" s="17" t="s">
        <v>174</v>
      </c>
      <c r="BM159" s="230" t="s">
        <v>241</v>
      </c>
    </row>
    <row r="160" s="2" customFormat="1">
      <c r="A160" s="39"/>
      <c r="B160" s="40"/>
      <c r="C160" s="41"/>
      <c r="D160" s="234" t="s">
        <v>185</v>
      </c>
      <c r="E160" s="41"/>
      <c r="F160" s="255" t="s">
        <v>1928</v>
      </c>
      <c r="G160" s="41"/>
      <c r="H160" s="41"/>
      <c r="I160" s="256"/>
      <c r="J160" s="41"/>
      <c r="K160" s="41"/>
      <c r="L160" s="45"/>
      <c r="M160" s="257"/>
      <c r="N160" s="258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7" t="s">
        <v>185</v>
      </c>
      <c r="AU160" s="17" t="s">
        <v>21</v>
      </c>
    </row>
    <row r="161" s="2" customFormat="1" ht="21.75" customHeight="1">
      <c r="A161" s="39"/>
      <c r="B161" s="40"/>
      <c r="C161" s="219" t="s">
        <v>8</v>
      </c>
      <c r="D161" s="219" t="s">
        <v>169</v>
      </c>
      <c r="E161" s="220" t="s">
        <v>1929</v>
      </c>
      <c r="F161" s="221" t="s">
        <v>1930</v>
      </c>
      <c r="G161" s="222" t="s">
        <v>510</v>
      </c>
      <c r="H161" s="223">
        <v>1</v>
      </c>
      <c r="I161" s="224"/>
      <c r="J161" s="225">
        <f>ROUND(I161*H161,2)</f>
        <v>0</v>
      </c>
      <c r="K161" s="221" t="s">
        <v>173</v>
      </c>
      <c r="L161" s="45"/>
      <c r="M161" s="226" t="s">
        <v>1</v>
      </c>
      <c r="N161" s="227" t="s">
        <v>51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174</v>
      </c>
      <c r="AT161" s="230" t="s">
        <v>169</v>
      </c>
      <c r="AU161" s="230" t="s">
        <v>21</v>
      </c>
      <c r="AY161" s="17" t="s">
        <v>167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174</v>
      </c>
      <c r="BK161" s="231">
        <f>ROUND(I161*H161,2)</f>
        <v>0</v>
      </c>
      <c r="BL161" s="17" t="s">
        <v>174</v>
      </c>
      <c r="BM161" s="230" t="s">
        <v>244</v>
      </c>
    </row>
    <row r="162" s="2" customFormat="1">
      <c r="A162" s="39"/>
      <c r="B162" s="40"/>
      <c r="C162" s="41"/>
      <c r="D162" s="234" t="s">
        <v>185</v>
      </c>
      <c r="E162" s="41"/>
      <c r="F162" s="255" t="s">
        <v>1931</v>
      </c>
      <c r="G162" s="41"/>
      <c r="H162" s="41"/>
      <c r="I162" s="256"/>
      <c r="J162" s="41"/>
      <c r="K162" s="41"/>
      <c r="L162" s="45"/>
      <c r="M162" s="257"/>
      <c r="N162" s="258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7" t="s">
        <v>185</v>
      </c>
      <c r="AU162" s="17" t="s">
        <v>21</v>
      </c>
    </row>
    <row r="163" s="2" customFormat="1" ht="24.15" customHeight="1">
      <c r="A163" s="39"/>
      <c r="B163" s="40"/>
      <c r="C163" s="219" t="s">
        <v>207</v>
      </c>
      <c r="D163" s="219" t="s">
        <v>169</v>
      </c>
      <c r="E163" s="220" t="s">
        <v>1932</v>
      </c>
      <c r="F163" s="221" t="s">
        <v>1933</v>
      </c>
      <c r="G163" s="222" t="s">
        <v>510</v>
      </c>
      <c r="H163" s="223">
        <v>1</v>
      </c>
      <c r="I163" s="224"/>
      <c r="J163" s="225">
        <f>ROUND(I163*H163,2)</f>
        <v>0</v>
      </c>
      <c r="K163" s="221" t="s">
        <v>173</v>
      </c>
      <c r="L163" s="45"/>
      <c r="M163" s="226" t="s">
        <v>1</v>
      </c>
      <c r="N163" s="227" t="s">
        <v>51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174</v>
      </c>
      <c r="AT163" s="230" t="s">
        <v>169</v>
      </c>
      <c r="AU163" s="230" t="s">
        <v>21</v>
      </c>
      <c r="AY163" s="17" t="s">
        <v>167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174</v>
      </c>
      <c r="BK163" s="231">
        <f>ROUND(I163*H163,2)</f>
        <v>0</v>
      </c>
      <c r="BL163" s="17" t="s">
        <v>174</v>
      </c>
      <c r="BM163" s="230" t="s">
        <v>248</v>
      </c>
    </row>
    <row r="164" s="2" customFormat="1">
      <c r="A164" s="39"/>
      <c r="B164" s="40"/>
      <c r="C164" s="41"/>
      <c r="D164" s="234" t="s">
        <v>185</v>
      </c>
      <c r="E164" s="41"/>
      <c r="F164" s="255" t="s">
        <v>1934</v>
      </c>
      <c r="G164" s="41"/>
      <c r="H164" s="41"/>
      <c r="I164" s="256"/>
      <c r="J164" s="41"/>
      <c r="K164" s="41"/>
      <c r="L164" s="45"/>
      <c r="M164" s="257"/>
      <c r="N164" s="25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7" t="s">
        <v>185</v>
      </c>
      <c r="AU164" s="17" t="s">
        <v>21</v>
      </c>
    </row>
    <row r="165" s="2" customFormat="1" ht="16.5" customHeight="1">
      <c r="A165" s="39"/>
      <c r="B165" s="40"/>
      <c r="C165" s="219" t="s">
        <v>249</v>
      </c>
      <c r="D165" s="219" t="s">
        <v>169</v>
      </c>
      <c r="E165" s="220" t="s">
        <v>1935</v>
      </c>
      <c r="F165" s="221" t="s">
        <v>1936</v>
      </c>
      <c r="G165" s="222" t="s">
        <v>510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51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174</v>
      </c>
      <c r="AT165" s="230" t="s">
        <v>169</v>
      </c>
      <c r="AU165" s="230" t="s">
        <v>21</v>
      </c>
      <c r="AY165" s="17" t="s">
        <v>167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174</v>
      </c>
      <c r="BK165" s="231">
        <f>ROUND(I165*H165,2)</f>
        <v>0</v>
      </c>
      <c r="BL165" s="17" t="s">
        <v>174</v>
      </c>
      <c r="BM165" s="230" t="s">
        <v>252</v>
      </c>
    </row>
    <row r="166" s="2" customFormat="1">
      <c r="A166" s="39"/>
      <c r="B166" s="40"/>
      <c r="C166" s="41"/>
      <c r="D166" s="234" t="s">
        <v>185</v>
      </c>
      <c r="E166" s="41"/>
      <c r="F166" s="255" t="s">
        <v>1937</v>
      </c>
      <c r="G166" s="41"/>
      <c r="H166" s="41"/>
      <c r="I166" s="256"/>
      <c r="J166" s="41"/>
      <c r="K166" s="41"/>
      <c r="L166" s="45"/>
      <c r="M166" s="257"/>
      <c r="N166" s="258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7" t="s">
        <v>185</v>
      </c>
      <c r="AU166" s="17" t="s">
        <v>21</v>
      </c>
    </row>
    <row r="167" s="2" customFormat="1" ht="16.5" customHeight="1">
      <c r="A167" s="39"/>
      <c r="B167" s="40"/>
      <c r="C167" s="219" t="s">
        <v>216</v>
      </c>
      <c r="D167" s="219" t="s">
        <v>169</v>
      </c>
      <c r="E167" s="220" t="s">
        <v>1938</v>
      </c>
      <c r="F167" s="221" t="s">
        <v>1939</v>
      </c>
      <c r="G167" s="222" t="s">
        <v>510</v>
      </c>
      <c r="H167" s="223">
        <v>1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51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174</v>
      </c>
      <c r="AT167" s="230" t="s">
        <v>169</v>
      </c>
      <c r="AU167" s="230" t="s">
        <v>21</v>
      </c>
      <c r="AY167" s="17" t="s">
        <v>167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174</v>
      </c>
      <c r="BK167" s="231">
        <f>ROUND(I167*H167,2)</f>
        <v>0</v>
      </c>
      <c r="BL167" s="17" t="s">
        <v>174</v>
      </c>
      <c r="BM167" s="230" t="s">
        <v>255</v>
      </c>
    </row>
    <row r="168" s="2" customFormat="1">
      <c r="A168" s="39"/>
      <c r="B168" s="40"/>
      <c r="C168" s="41"/>
      <c r="D168" s="234" t="s">
        <v>185</v>
      </c>
      <c r="E168" s="41"/>
      <c r="F168" s="255" t="s">
        <v>1940</v>
      </c>
      <c r="G168" s="41"/>
      <c r="H168" s="41"/>
      <c r="I168" s="256"/>
      <c r="J168" s="41"/>
      <c r="K168" s="41"/>
      <c r="L168" s="45"/>
      <c r="M168" s="257"/>
      <c r="N168" s="25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7" t="s">
        <v>185</v>
      </c>
      <c r="AU168" s="17" t="s">
        <v>21</v>
      </c>
    </row>
    <row r="169" s="2" customFormat="1" ht="16.5" customHeight="1">
      <c r="A169" s="39"/>
      <c r="B169" s="40"/>
      <c r="C169" s="219" t="s">
        <v>256</v>
      </c>
      <c r="D169" s="219" t="s">
        <v>169</v>
      </c>
      <c r="E169" s="220" t="s">
        <v>1941</v>
      </c>
      <c r="F169" s="221" t="s">
        <v>1942</v>
      </c>
      <c r="G169" s="222" t="s">
        <v>510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51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174</v>
      </c>
      <c r="AT169" s="230" t="s">
        <v>169</v>
      </c>
      <c r="AU169" s="230" t="s">
        <v>21</v>
      </c>
      <c r="AY169" s="17" t="s">
        <v>167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174</v>
      </c>
      <c r="BK169" s="231">
        <f>ROUND(I169*H169,2)</f>
        <v>0</v>
      </c>
      <c r="BL169" s="17" t="s">
        <v>174</v>
      </c>
      <c r="BM169" s="230" t="s">
        <v>259</v>
      </c>
    </row>
    <row r="170" s="2" customFormat="1">
      <c r="A170" s="39"/>
      <c r="B170" s="40"/>
      <c r="C170" s="41"/>
      <c r="D170" s="234" t="s">
        <v>185</v>
      </c>
      <c r="E170" s="41"/>
      <c r="F170" s="255" t="s">
        <v>1943</v>
      </c>
      <c r="G170" s="41"/>
      <c r="H170" s="41"/>
      <c r="I170" s="256"/>
      <c r="J170" s="41"/>
      <c r="K170" s="41"/>
      <c r="L170" s="45"/>
      <c r="M170" s="257"/>
      <c r="N170" s="25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7" t="s">
        <v>185</v>
      </c>
      <c r="AU170" s="17" t="s">
        <v>21</v>
      </c>
    </row>
    <row r="171" s="12" customFormat="1" ht="22.8" customHeight="1">
      <c r="A171" s="12"/>
      <c r="B171" s="203"/>
      <c r="C171" s="204"/>
      <c r="D171" s="205" t="s">
        <v>83</v>
      </c>
      <c r="E171" s="217" t="s">
        <v>583</v>
      </c>
      <c r="F171" s="217" t="s">
        <v>584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SUM(P172:P183)</f>
        <v>0</v>
      </c>
      <c r="Q171" s="211"/>
      <c r="R171" s="212">
        <f>SUM(R172:R183)</f>
        <v>0</v>
      </c>
      <c r="S171" s="211"/>
      <c r="T171" s="213">
        <f>SUM(T172:T183)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191</v>
      </c>
      <c r="AT171" s="215" t="s">
        <v>83</v>
      </c>
      <c r="AU171" s="215" t="s">
        <v>92</v>
      </c>
      <c r="AY171" s="214" t="s">
        <v>167</v>
      </c>
      <c r="BK171" s="216">
        <f>SUM(BK172:BK183)</f>
        <v>0</v>
      </c>
    </row>
    <row r="172" s="2" customFormat="1" ht="16.5" customHeight="1">
      <c r="A172" s="39"/>
      <c r="B172" s="40"/>
      <c r="C172" s="219" t="s">
        <v>223</v>
      </c>
      <c r="D172" s="219" t="s">
        <v>169</v>
      </c>
      <c r="E172" s="220" t="s">
        <v>1944</v>
      </c>
      <c r="F172" s="221" t="s">
        <v>1945</v>
      </c>
      <c r="G172" s="222" t="s">
        <v>510</v>
      </c>
      <c r="H172" s="223">
        <v>1</v>
      </c>
      <c r="I172" s="224"/>
      <c r="J172" s="225">
        <f>ROUND(I172*H172,2)</f>
        <v>0</v>
      </c>
      <c r="K172" s="221" t="s">
        <v>173</v>
      </c>
      <c r="L172" s="45"/>
      <c r="M172" s="226" t="s">
        <v>1</v>
      </c>
      <c r="N172" s="227" t="s">
        <v>51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174</v>
      </c>
      <c r="AT172" s="230" t="s">
        <v>169</v>
      </c>
      <c r="AU172" s="230" t="s">
        <v>21</v>
      </c>
      <c r="AY172" s="17" t="s">
        <v>167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174</v>
      </c>
      <c r="BK172" s="231">
        <f>ROUND(I172*H172,2)</f>
        <v>0</v>
      </c>
      <c r="BL172" s="17" t="s">
        <v>174</v>
      </c>
      <c r="BM172" s="230" t="s">
        <v>266</v>
      </c>
    </row>
    <row r="173" s="2" customFormat="1">
      <c r="A173" s="39"/>
      <c r="B173" s="40"/>
      <c r="C173" s="41"/>
      <c r="D173" s="234" t="s">
        <v>185</v>
      </c>
      <c r="E173" s="41"/>
      <c r="F173" s="255" t="s">
        <v>1946</v>
      </c>
      <c r="G173" s="41"/>
      <c r="H173" s="41"/>
      <c r="I173" s="256"/>
      <c r="J173" s="41"/>
      <c r="K173" s="41"/>
      <c r="L173" s="45"/>
      <c r="M173" s="257"/>
      <c r="N173" s="258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7" t="s">
        <v>185</v>
      </c>
      <c r="AU173" s="17" t="s">
        <v>21</v>
      </c>
    </row>
    <row r="174" s="2" customFormat="1" ht="21.75" customHeight="1">
      <c r="A174" s="39"/>
      <c r="B174" s="40"/>
      <c r="C174" s="219" t="s">
        <v>7</v>
      </c>
      <c r="D174" s="219" t="s">
        <v>169</v>
      </c>
      <c r="E174" s="220" t="s">
        <v>1947</v>
      </c>
      <c r="F174" s="221" t="s">
        <v>1948</v>
      </c>
      <c r="G174" s="222" t="s">
        <v>510</v>
      </c>
      <c r="H174" s="223">
        <v>1</v>
      </c>
      <c r="I174" s="224"/>
      <c r="J174" s="225">
        <f>ROUND(I174*H174,2)</f>
        <v>0</v>
      </c>
      <c r="K174" s="221" t="s">
        <v>173</v>
      </c>
      <c r="L174" s="45"/>
      <c r="M174" s="226" t="s">
        <v>1</v>
      </c>
      <c r="N174" s="227" t="s">
        <v>51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174</v>
      </c>
      <c r="AT174" s="230" t="s">
        <v>169</v>
      </c>
      <c r="AU174" s="230" t="s">
        <v>21</v>
      </c>
      <c r="AY174" s="17" t="s">
        <v>167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174</v>
      </c>
      <c r="BK174" s="231">
        <f>ROUND(I174*H174,2)</f>
        <v>0</v>
      </c>
      <c r="BL174" s="17" t="s">
        <v>174</v>
      </c>
      <c r="BM174" s="230" t="s">
        <v>29</v>
      </c>
    </row>
    <row r="175" s="2" customFormat="1">
      <c r="A175" s="39"/>
      <c r="B175" s="40"/>
      <c r="C175" s="41"/>
      <c r="D175" s="234" t="s">
        <v>185</v>
      </c>
      <c r="E175" s="41"/>
      <c r="F175" s="255" t="s">
        <v>1949</v>
      </c>
      <c r="G175" s="41"/>
      <c r="H175" s="41"/>
      <c r="I175" s="256"/>
      <c r="J175" s="41"/>
      <c r="K175" s="41"/>
      <c r="L175" s="45"/>
      <c r="M175" s="257"/>
      <c r="N175" s="25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7" t="s">
        <v>185</v>
      </c>
      <c r="AU175" s="17" t="s">
        <v>21</v>
      </c>
    </row>
    <row r="176" s="2" customFormat="1" ht="16.5" customHeight="1">
      <c r="A176" s="39"/>
      <c r="B176" s="40"/>
      <c r="C176" s="219" t="s">
        <v>227</v>
      </c>
      <c r="D176" s="219" t="s">
        <v>169</v>
      </c>
      <c r="E176" s="220" t="s">
        <v>1950</v>
      </c>
      <c r="F176" s="221" t="s">
        <v>1951</v>
      </c>
      <c r="G176" s="222" t="s">
        <v>510</v>
      </c>
      <c r="H176" s="223">
        <v>1</v>
      </c>
      <c r="I176" s="224"/>
      <c r="J176" s="225">
        <f>ROUND(I176*H176,2)</f>
        <v>0</v>
      </c>
      <c r="K176" s="221" t="s">
        <v>173</v>
      </c>
      <c r="L176" s="45"/>
      <c r="M176" s="226" t="s">
        <v>1</v>
      </c>
      <c r="N176" s="227" t="s">
        <v>51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174</v>
      </c>
      <c r="AT176" s="230" t="s">
        <v>169</v>
      </c>
      <c r="AU176" s="230" t="s">
        <v>21</v>
      </c>
      <c r="AY176" s="17" t="s">
        <v>167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174</v>
      </c>
      <c r="BK176" s="231">
        <f>ROUND(I176*H176,2)</f>
        <v>0</v>
      </c>
      <c r="BL176" s="17" t="s">
        <v>174</v>
      </c>
      <c r="BM176" s="230" t="s">
        <v>272</v>
      </c>
    </row>
    <row r="177" s="2" customFormat="1">
      <c r="A177" s="39"/>
      <c r="B177" s="40"/>
      <c r="C177" s="41"/>
      <c r="D177" s="234" t="s">
        <v>185</v>
      </c>
      <c r="E177" s="41"/>
      <c r="F177" s="255" t="s">
        <v>1949</v>
      </c>
      <c r="G177" s="41"/>
      <c r="H177" s="41"/>
      <c r="I177" s="256"/>
      <c r="J177" s="41"/>
      <c r="K177" s="41"/>
      <c r="L177" s="45"/>
      <c r="M177" s="257"/>
      <c r="N177" s="25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7" t="s">
        <v>185</v>
      </c>
      <c r="AU177" s="17" t="s">
        <v>21</v>
      </c>
    </row>
    <row r="178" s="2" customFormat="1" ht="16.5" customHeight="1">
      <c r="A178" s="39"/>
      <c r="B178" s="40"/>
      <c r="C178" s="219" t="s">
        <v>274</v>
      </c>
      <c r="D178" s="219" t="s">
        <v>169</v>
      </c>
      <c r="E178" s="220" t="s">
        <v>1952</v>
      </c>
      <c r="F178" s="221" t="s">
        <v>1953</v>
      </c>
      <c r="G178" s="222" t="s">
        <v>510</v>
      </c>
      <c r="H178" s="223">
        <v>1</v>
      </c>
      <c r="I178" s="224"/>
      <c r="J178" s="225">
        <f>ROUND(I178*H178,2)</f>
        <v>0</v>
      </c>
      <c r="K178" s="221" t="s">
        <v>173</v>
      </c>
      <c r="L178" s="45"/>
      <c r="M178" s="226" t="s">
        <v>1</v>
      </c>
      <c r="N178" s="227" t="s">
        <v>51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174</v>
      </c>
      <c r="AT178" s="230" t="s">
        <v>169</v>
      </c>
      <c r="AU178" s="230" t="s">
        <v>21</v>
      </c>
      <c r="AY178" s="17" t="s">
        <v>167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174</v>
      </c>
      <c r="BK178" s="231">
        <f>ROUND(I178*H178,2)</f>
        <v>0</v>
      </c>
      <c r="BL178" s="17" t="s">
        <v>174</v>
      </c>
      <c r="BM178" s="230" t="s">
        <v>278</v>
      </c>
    </row>
    <row r="179" s="2" customFormat="1">
      <c r="A179" s="39"/>
      <c r="B179" s="40"/>
      <c r="C179" s="41"/>
      <c r="D179" s="234" t="s">
        <v>185</v>
      </c>
      <c r="E179" s="41"/>
      <c r="F179" s="255" t="s">
        <v>1949</v>
      </c>
      <c r="G179" s="41"/>
      <c r="H179" s="41"/>
      <c r="I179" s="256"/>
      <c r="J179" s="41"/>
      <c r="K179" s="41"/>
      <c r="L179" s="45"/>
      <c r="M179" s="257"/>
      <c r="N179" s="25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7" t="s">
        <v>185</v>
      </c>
      <c r="AU179" s="17" t="s">
        <v>21</v>
      </c>
    </row>
    <row r="180" s="2" customFormat="1" ht="21.75" customHeight="1">
      <c r="A180" s="39"/>
      <c r="B180" s="40"/>
      <c r="C180" s="219" t="s">
        <v>232</v>
      </c>
      <c r="D180" s="219" t="s">
        <v>169</v>
      </c>
      <c r="E180" s="220" t="s">
        <v>1954</v>
      </c>
      <c r="F180" s="221" t="s">
        <v>1955</v>
      </c>
      <c r="G180" s="222" t="s">
        <v>510</v>
      </c>
      <c r="H180" s="223">
        <v>1</v>
      </c>
      <c r="I180" s="224"/>
      <c r="J180" s="225">
        <f>ROUND(I180*H180,2)</f>
        <v>0</v>
      </c>
      <c r="K180" s="221" t="s">
        <v>173</v>
      </c>
      <c r="L180" s="45"/>
      <c r="M180" s="226" t="s">
        <v>1</v>
      </c>
      <c r="N180" s="227" t="s">
        <v>51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174</v>
      </c>
      <c r="AT180" s="230" t="s">
        <v>169</v>
      </c>
      <c r="AU180" s="230" t="s">
        <v>21</v>
      </c>
      <c r="AY180" s="17" t="s">
        <v>167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174</v>
      </c>
      <c r="BK180" s="231">
        <f>ROUND(I180*H180,2)</f>
        <v>0</v>
      </c>
      <c r="BL180" s="17" t="s">
        <v>174</v>
      </c>
      <c r="BM180" s="230" t="s">
        <v>281</v>
      </c>
    </row>
    <row r="181" s="2" customFormat="1">
      <c r="A181" s="39"/>
      <c r="B181" s="40"/>
      <c r="C181" s="41"/>
      <c r="D181" s="234" t="s">
        <v>185</v>
      </c>
      <c r="E181" s="41"/>
      <c r="F181" s="255" t="s">
        <v>1949</v>
      </c>
      <c r="G181" s="41"/>
      <c r="H181" s="41"/>
      <c r="I181" s="256"/>
      <c r="J181" s="41"/>
      <c r="K181" s="41"/>
      <c r="L181" s="45"/>
      <c r="M181" s="257"/>
      <c r="N181" s="25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7" t="s">
        <v>185</v>
      </c>
      <c r="AU181" s="17" t="s">
        <v>21</v>
      </c>
    </row>
    <row r="182" s="2" customFormat="1" ht="16.5" customHeight="1">
      <c r="A182" s="39"/>
      <c r="B182" s="40"/>
      <c r="C182" s="219" t="s">
        <v>292</v>
      </c>
      <c r="D182" s="219" t="s">
        <v>169</v>
      </c>
      <c r="E182" s="220" t="s">
        <v>1956</v>
      </c>
      <c r="F182" s="221" t="s">
        <v>1957</v>
      </c>
      <c r="G182" s="222" t="s">
        <v>510</v>
      </c>
      <c r="H182" s="223">
        <v>1</v>
      </c>
      <c r="I182" s="224"/>
      <c r="J182" s="225">
        <f>ROUND(I182*H182,2)</f>
        <v>0</v>
      </c>
      <c r="K182" s="221" t="s">
        <v>173</v>
      </c>
      <c r="L182" s="45"/>
      <c r="M182" s="226" t="s">
        <v>1</v>
      </c>
      <c r="N182" s="227" t="s">
        <v>51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174</v>
      </c>
      <c r="AT182" s="230" t="s">
        <v>169</v>
      </c>
      <c r="AU182" s="230" t="s">
        <v>21</v>
      </c>
      <c r="AY182" s="17" t="s">
        <v>167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174</v>
      </c>
      <c r="BK182" s="231">
        <f>ROUND(I182*H182,2)</f>
        <v>0</v>
      </c>
      <c r="BL182" s="17" t="s">
        <v>174</v>
      </c>
      <c r="BM182" s="230" t="s">
        <v>295</v>
      </c>
    </row>
    <row r="183" s="2" customFormat="1">
      <c r="A183" s="39"/>
      <c r="B183" s="40"/>
      <c r="C183" s="41"/>
      <c r="D183" s="234" t="s">
        <v>185</v>
      </c>
      <c r="E183" s="41"/>
      <c r="F183" s="255" t="s">
        <v>1949</v>
      </c>
      <c r="G183" s="41"/>
      <c r="H183" s="41"/>
      <c r="I183" s="256"/>
      <c r="J183" s="41"/>
      <c r="K183" s="41"/>
      <c r="L183" s="45"/>
      <c r="M183" s="257"/>
      <c r="N183" s="258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7" t="s">
        <v>185</v>
      </c>
      <c r="AU183" s="17" t="s">
        <v>21</v>
      </c>
    </row>
    <row r="184" s="12" customFormat="1" ht="22.8" customHeight="1">
      <c r="A184" s="12"/>
      <c r="B184" s="203"/>
      <c r="C184" s="204"/>
      <c r="D184" s="205" t="s">
        <v>83</v>
      </c>
      <c r="E184" s="217" t="s">
        <v>1958</v>
      </c>
      <c r="F184" s="217" t="s">
        <v>1959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SUM(P185:P186)</f>
        <v>0</v>
      </c>
      <c r="Q184" s="211"/>
      <c r="R184" s="212">
        <f>SUM(R185:R186)</f>
        <v>0</v>
      </c>
      <c r="S184" s="211"/>
      <c r="T184" s="213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191</v>
      </c>
      <c r="AT184" s="215" t="s">
        <v>83</v>
      </c>
      <c r="AU184" s="215" t="s">
        <v>92</v>
      </c>
      <c r="AY184" s="214" t="s">
        <v>167</v>
      </c>
      <c r="BK184" s="216">
        <f>SUM(BK185:BK186)</f>
        <v>0</v>
      </c>
    </row>
    <row r="185" s="2" customFormat="1" ht="16.5" customHeight="1">
      <c r="A185" s="39"/>
      <c r="B185" s="40"/>
      <c r="C185" s="219" t="s">
        <v>237</v>
      </c>
      <c r="D185" s="219" t="s">
        <v>169</v>
      </c>
      <c r="E185" s="220" t="s">
        <v>1960</v>
      </c>
      <c r="F185" s="221" t="s">
        <v>1961</v>
      </c>
      <c r="G185" s="222" t="s">
        <v>510</v>
      </c>
      <c r="H185" s="223">
        <v>1</v>
      </c>
      <c r="I185" s="224"/>
      <c r="J185" s="225">
        <f>ROUND(I185*H185,2)</f>
        <v>0</v>
      </c>
      <c r="K185" s="221" t="s">
        <v>173</v>
      </c>
      <c r="L185" s="45"/>
      <c r="M185" s="226" t="s">
        <v>1</v>
      </c>
      <c r="N185" s="227" t="s">
        <v>51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174</v>
      </c>
      <c r="AT185" s="230" t="s">
        <v>169</v>
      </c>
      <c r="AU185" s="230" t="s">
        <v>21</v>
      </c>
      <c r="AY185" s="17" t="s">
        <v>167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174</v>
      </c>
      <c r="BK185" s="231">
        <f>ROUND(I185*H185,2)</f>
        <v>0</v>
      </c>
      <c r="BL185" s="17" t="s">
        <v>174</v>
      </c>
      <c r="BM185" s="230" t="s">
        <v>301</v>
      </c>
    </row>
    <row r="186" s="2" customFormat="1">
      <c r="A186" s="39"/>
      <c r="B186" s="40"/>
      <c r="C186" s="41"/>
      <c r="D186" s="234" t="s">
        <v>185</v>
      </c>
      <c r="E186" s="41"/>
      <c r="F186" s="255" t="s">
        <v>1962</v>
      </c>
      <c r="G186" s="41"/>
      <c r="H186" s="41"/>
      <c r="I186" s="256"/>
      <c r="J186" s="41"/>
      <c r="K186" s="41"/>
      <c r="L186" s="45"/>
      <c r="M186" s="257"/>
      <c r="N186" s="258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7" t="s">
        <v>185</v>
      </c>
      <c r="AU186" s="17" t="s">
        <v>21</v>
      </c>
    </row>
    <row r="187" s="12" customFormat="1" ht="22.8" customHeight="1">
      <c r="A187" s="12"/>
      <c r="B187" s="203"/>
      <c r="C187" s="204"/>
      <c r="D187" s="205" t="s">
        <v>83</v>
      </c>
      <c r="E187" s="217" t="s">
        <v>1963</v>
      </c>
      <c r="F187" s="217" t="s">
        <v>1964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SUM(P188:P193)</f>
        <v>0</v>
      </c>
      <c r="Q187" s="211"/>
      <c r="R187" s="212">
        <f>SUM(R188:R193)</f>
        <v>0</v>
      </c>
      <c r="S187" s="211"/>
      <c r="T187" s="213">
        <f>SUM(T188:T193)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191</v>
      </c>
      <c r="AT187" s="215" t="s">
        <v>83</v>
      </c>
      <c r="AU187" s="215" t="s">
        <v>92</v>
      </c>
      <c r="AY187" s="214" t="s">
        <v>167</v>
      </c>
      <c r="BK187" s="216">
        <f>SUM(BK188:BK193)</f>
        <v>0</v>
      </c>
    </row>
    <row r="188" s="2" customFormat="1" ht="16.5" customHeight="1">
      <c r="A188" s="39"/>
      <c r="B188" s="40"/>
      <c r="C188" s="219" t="s">
        <v>303</v>
      </c>
      <c r="D188" s="219" t="s">
        <v>169</v>
      </c>
      <c r="E188" s="220" t="s">
        <v>1965</v>
      </c>
      <c r="F188" s="221" t="s">
        <v>1966</v>
      </c>
      <c r="G188" s="222" t="s">
        <v>510</v>
      </c>
      <c r="H188" s="223">
        <v>1</v>
      </c>
      <c r="I188" s="224"/>
      <c r="J188" s="225">
        <f>ROUND(I188*H188,2)</f>
        <v>0</v>
      </c>
      <c r="K188" s="221" t="s">
        <v>173</v>
      </c>
      <c r="L188" s="45"/>
      <c r="M188" s="226" t="s">
        <v>1</v>
      </c>
      <c r="N188" s="227" t="s">
        <v>51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174</v>
      </c>
      <c r="AT188" s="230" t="s">
        <v>169</v>
      </c>
      <c r="AU188" s="230" t="s">
        <v>21</v>
      </c>
      <c r="AY188" s="17" t="s">
        <v>167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174</v>
      </c>
      <c r="BK188" s="231">
        <f>ROUND(I188*H188,2)</f>
        <v>0</v>
      </c>
      <c r="BL188" s="17" t="s">
        <v>174</v>
      </c>
      <c r="BM188" s="230" t="s">
        <v>306</v>
      </c>
    </row>
    <row r="189" s="2" customFormat="1">
      <c r="A189" s="39"/>
      <c r="B189" s="40"/>
      <c r="C189" s="41"/>
      <c r="D189" s="234" t="s">
        <v>185</v>
      </c>
      <c r="E189" s="41"/>
      <c r="F189" s="255" t="s">
        <v>1967</v>
      </c>
      <c r="G189" s="41"/>
      <c r="H189" s="41"/>
      <c r="I189" s="256"/>
      <c r="J189" s="41"/>
      <c r="K189" s="41"/>
      <c r="L189" s="45"/>
      <c r="M189" s="257"/>
      <c r="N189" s="25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7" t="s">
        <v>185</v>
      </c>
      <c r="AU189" s="17" t="s">
        <v>21</v>
      </c>
    </row>
    <row r="190" s="2" customFormat="1" ht="21.75" customHeight="1">
      <c r="A190" s="39"/>
      <c r="B190" s="40"/>
      <c r="C190" s="219" t="s">
        <v>241</v>
      </c>
      <c r="D190" s="219" t="s">
        <v>169</v>
      </c>
      <c r="E190" s="220" t="s">
        <v>1968</v>
      </c>
      <c r="F190" s="221" t="s">
        <v>1969</v>
      </c>
      <c r="G190" s="222" t="s">
        <v>510</v>
      </c>
      <c r="H190" s="223">
        <v>1</v>
      </c>
      <c r="I190" s="224"/>
      <c r="J190" s="225">
        <f>ROUND(I190*H190,2)</f>
        <v>0</v>
      </c>
      <c r="K190" s="221" t="s">
        <v>173</v>
      </c>
      <c r="L190" s="45"/>
      <c r="M190" s="226" t="s">
        <v>1</v>
      </c>
      <c r="N190" s="227" t="s">
        <v>51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174</v>
      </c>
      <c r="AT190" s="230" t="s">
        <v>169</v>
      </c>
      <c r="AU190" s="230" t="s">
        <v>21</v>
      </c>
      <c r="AY190" s="17" t="s">
        <v>167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174</v>
      </c>
      <c r="BK190" s="231">
        <f>ROUND(I190*H190,2)</f>
        <v>0</v>
      </c>
      <c r="BL190" s="17" t="s">
        <v>174</v>
      </c>
      <c r="BM190" s="230" t="s">
        <v>309</v>
      </c>
    </row>
    <row r="191" s="2" customFormat="1">
      <c r="A191" s="39"/>
      <c r="B191" s="40"/>
      <c r="C191" s="41"/>
      <c r="D191" s="234" t="s">
        <v>185</v>
      </c>
      <c r="E191" s="41"/>
      <c r="F191" s="255" t="s">
        <v>1970</v>
      </c>
      <c r="G191" s="41"/>
      <c r="H191" s="41"/>
      <c r="I191" s="256"/>
      <c r="J191" s="41"/>
      <c r="K191" s="41"/>
      <c r="L191" s="45"/>
      <c r="M191" s="257"/>
      <c r="N191" s="25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7" t="s">
        <v>185</v>
      </c>
      <c r="AU191" s="17" t="s">
        <v>21</v>
      </c>
    </row>
    <row r="192" s="2" customFormat="1" ht="24.15" customHeight="1">
      <c r="A192" s="39"/>
      <c r="B192" s="40"/>
      <c r="C192" s="219" t="s">
        <v>310</v>
      </c>
      <c r="D192" s="219" t="s">
        <v>169</v>
      </c>
      <c r="E192" s="220" t="s">
        <v>1971</v>
      </c>
      <c r="F192" s="221" t="s">
        <v>1972</v>
      </c>
      <c r="G192" s="222" t="s">
        <v>510</v>
      </c>
      <c r="H192" s="223">
        <v>1</v>
      </c>
      <c r="I192" s="224"/>
      <c r="J192" s="225">
        <f>ROUND(I192*H192,2)</f>
        <v>0</v>
      </c>
      <c r="K192" s="221" t="s">
        <v>173</v>
      </c>
      <c r="L192" s="45"/>
      <c r="M192" s="226" t="s">
        <v>1</v>
      </c>
      <c r="N192" s="227" t="s">
        <v>51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174</v>
      </c>
      <c r="AT192" s="230" t="s">
        <v>169</v>
      </c>
      <c r="AU192" s="230" t="s">
        <v>21</v>
      </c>
      <c r="AY192" s="17" t="s">
        <v>167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174</v>
      </c>
      <c r="BK192" s="231">
        <f>ROUND(I192*H192,2)</f>
        <v>0</v>
      </c>
      <c r="BL192" s="17" t="s">
        <v>174</v>
      </c>
      <c r="BM192" s="230" t="s">
        <v>314</v>
      </c>
    </row>
    <row r="193" s="2" customFormat="1">
      <c r="A193" s="39"/>
      <c r="B193" s="40"/>
      <c r="C193" s="41"/>
      <c r="D193" s="234" t="s">
        <v>185</v>
      </c>
      <c r="E193" s="41"/>
      <c r="F193" s="255" t="s">
        <v>1973</v>
      </c>
      <c r="G193" s="41"/>
      <c r="H193" s="41"/>
      <c r="I193" s="256"/>
      <c r="J193" s="41"/>
      <c r="K193" s="41"/>
      <c r="L193" s="45"/>
      <c r="M193" s="257"/>
      <c r="N193" s="25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185</v>
      </c>
      <c r="AU193" s="17" t="s">
        <v>21</v>
      </c>
    </row>
    <row r="194" s="12" customFormat="1" ht="22.8" customHeight="1">
      <c r="A194" s="12"/>
      <c r="B194" s="203"/>
      <c r="C194" s="204"/>
      <c r="D194" s="205" t="s">
        <v>83</v>
      </c>
      <c r="E194" s="217" t="s">
        <v>1974</v>
      </c>
      <c r="F194" s="217" t="s">
        <v>1975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P195</f>
        <v>0</v>
      </c>
      <c r="Q194" s="211"/>
      <c r="R194" s="212">
        <f>R195</f>
        <v>0</v>
      </c>
      <c r="S194" s="211"/>
      <c r="T194" s="213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191</v>
      </c>
      <c r="AT194" s="215" t="s">
        <v>83</v>
      </c>
      <c r="AU194" s="215" t="s">
        <v>92</v>
      </c>
      <c r="AY194" s="214" t="s">
        <v>167</v>
      </c>
      <c r="BK194" s="216">
        <f>BK195</f>
        <v>0</v>
      </c>
    </row>
    <row r="195" s="2" customFormat="1" ht="16.5" customHeight="1">
      <c r="A195" s="39"/>
      <c r="B195" s="40"/>
      <c r="C195" s="219" t="s">
        <v>244</v>
      </c>
      <c r="D195" s="219" t="s">
        <v>169</v>
      </c>
      <c r="E195" s="220" t="s">
        <v>1976</v>
      </c>
      <c r="F195" s="221" t="s">
        <v>1977</v>
      </c>
      <c r="G195" s="222" t="s">
        <v>510</v>
      </c>
      <c r="H195" s="223">
        <v>1</v>
      </c>
      <c r="I195" s="224"/>
      <c r="J195" s="225">
        <f>ROUND(I195*H195,2)</f>
        <v>0</v>
      </c>
      <c r="K195" s="221" t="s">
        <v>173</v>
      </c>
      <c r="L195" s="45"/>
      <c r="M195" s="284" t="s">
        <v>1</v>
      </c>
      <c r="N195" s="285" t="s">
        <v>51</v>
      </c>
      <c r="O195" s="271"/>
      <c r="P195" s="286">
        <f>O195*H195</f>
        <v>0</v>
      </c>
      <c r="Q195" s="286">
        <v>0</v>
      </c>
      <c r="R195" s="286">
        <f>Q195*H195</f>
        <v>0</v>
      </c>
      <c r="S195" s="286">
        <v>0</v>
      </c>
      <c r="T195" s="28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174</v>
      </c>
      <c r="AT195" s="230" t="s">
        <v>169</v>
      </c>
      <c r="AU195" s="230" t="s">
        <v>21</v>
      </c>
      <c r="AY195" s="17" t="s">
        <v>167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174</v>
      </c>
      <c r="BK195" s="231">
        <f>ROUND(I195*H195,2)</f>
        <v>0</v>
      </c>
      <c r="BL195" s="17" t="s">
        <v>174</v>
      </c>
      <c r="BM195" s="230" t="s">
        <v>319</v>
      </c>
    </row>
    <row r="196" s="2" customFormat="1" ht="6.96" customHeight="1">
      <c r="A196" s="39"/>
      <c r="B196" s="67"/>
      <c r="C196" s="68"/>
      <c r="D196" s="68"/>
      <c r="E196" s="68"/>
      <c r="F196" s="68"/>
      <c r="G196" s="68"/>
      <c r="H196" s="68"/>
      <c r="I196" s="68"/>
      <c r="J196" s="68"/>
      <c r="K196" s="68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aq0RYaWFI7w4ztL6ijUpu6ZbyZhsQAE3AbJNR2vY8iWRtnHztP+5q/sRo5m5D405tXJ59jqMbBNzaGovVkzsdQ==" hashValue="NAlSUyxkMi7XBub3i2TIDVF8cgZrhvDon+Y69XZBErRptP93+pglh0ZjovqXB9gmlf6MTJw0yZk5F0E8AwaQ/A==" algorithmName="SHA-512" password="CC35"/>
  <autoFilter ref="C125:K19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ROUND((SUM(BE129:BE341)),  2)</f>
        <v>0</v>
      </c>
      <c r="G33" s="39"/>
      <c r="H33" s="39"/>
      <c r="I33" s="156">
        <v>0.20999999999999999</v>
      </c>
      <c r="J33" s="155">
        <f>ROUND(((SUM(BE129:BE341))*I33),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ROUND((SUM(BF129:BF341)),  2)</f>
        <v>0</v>
      </c>
      <c r="G34" s="39"/>
      <c r="H34" s="39"/>
      <c r="I34" s="156">
        <v>0.14999999999999999</v>
      </c>
      <c r="J34" s="155">
        <f>ROUND(((SUM(BF129:BF341))*I34),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ROUND((SUM(BG129:BG341)),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ROUND((SUM(BH129:BH341)),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ROUND((SUM(BI129:BI341)),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302 - Dešťová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141</v>
      </c>
      <c r="E99" s="189"/>
      <c r="F99" s="189"/>
      <c r="G99" s="189"/>
      <c r="H99" s="189"/>
      <c r="I99" s="189"/>
      <c r="J99" s="190">
        <f>J213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142</v>
      </c>
      <c r="E100" s="189"/>
      <c r="F100" s="189"/>
      <c r="G100" s="189"/>
      <c r="H100" s="189"/>
      <c r="I100" s="189"/>
      <c r="J100" s="190">
        <f>J225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143</v>
      </c>
      <c r="E101" s="189"/>
      <c r="F101" s="189"/>
      <c r="G101" s="189"/>
      <c r="H101" s="189"/>
      <c r="I101" s="189"/>
      <c r="J101" s="190">
        <f>J242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144</v>
      </c>
      <c r="E102" s="189"/>
      <c r="F102" s="189"/>
      <c r="G102" s="189"/>
      <c r="H102" s="189"/>
      <c r="I102" s="189"/>
      <c r="J102" s="190">
        <f>J253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145</v>
      </c>
      <c r="E103" s="189"/>
      <c r="F103" s="189"/>
      <c r="G103" s="189"/>
      <c r="H103" s="189"/>
      <c r="I103" s="189"/>
      <c r="J103" s="190">
        <f>J308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146</v>
      </c>
      <c r="E104" s="189"/>
      <c r="F104" s="189"/>
      <c r="G104" s="189"/>
      <c r="H104" s="189"/>
      <c r="I104" s="189"/>
      <c r="J104" s="190">
        <f>J322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147</v>
      </c>
      <c r="E105" s="189"/>
      <c r="F105" s="189"/>
      <c r="G105" s="189"/>
      <c r="H105" s="189"/>
      <c r="I105" s="189"/>
      <c r="J105" s="190">
        <f>J330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148</v>
      </c>
      <c r="E106" s="183"/>
      <c r="F106" s="183"/>
      <c r="G106" s="183"/>
      <c r="H106" s="183"/>
      <c r="I106" s="183"/>
      <c r="J106" s="184">
        <f>J333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149</v>
      </c>
      <c r="E107" s="189"/>
      <c r="F107" s="189"/>
      <c r="G107" s="189"/>
      <c r="H107" s="189"/>
      <c r="I107" s="189"/>
      <c r="J107" s="190">
        <f>J334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150</v>
      </c>
      <c r="E108" s="183"/>
      <c r="F108" s="183"/>
      <c r="G108" s="183"/>
      <c r="H108" s="183"/>
      <c r="I108" s="183"/>
      <c r="J108" s="184">
        <f>J336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151</v>
      </c>
      <c r="E109" s="189"/>
      <c r="F109" s="189"/>
      <c r="G109" s="189"/>
      <c r="H109" s="189"/>
      <c r="I109" s="189"/>
      <c r="J109" s="190">
        <f>J337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3" t="s">
        <v>152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5" t="str">
        <f>E7</f>
        <v>Rekonstrukce místních komunikací v sídlišti K Hradišťku v Dačicích - I. Etapa (zadání)</v>
      </c>
      <c r="F119" s="32"/>
      <c r="G119" s="32"/>
      <c r="H119" s="32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2" t="s">
        <v>131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302 - Dešťová kanalizace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2" t="s">
        <v>22</v>
      </c>
      <c r="D123" s="41"/>
      <c r="E123" s="41"/>
      <c r="F123" s="27" t="str">
        <f>F12</f>
        <v xml:space="preserve"> </v>
      </c>
      <c r="G123" s="41"/>
      <c r="H123" s="41"/>
      <c r="I123" s="32" t="s">
        <v>24</v>
      </c>
      <c r="J123" s="80" t="str">
        <f>IF(J12="","",J12)</f>
        <v>21. 10. 2021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2" t="s">
        <v>30</v>
      </c>
      <c r="D125" s="41"/>
      <c r="E125" s="41"/>
      <c r="F125" s="27" t="str">
        <f>E15</f>
        <v>Město Dačice, Krajířova 27, 380 13 Dačice</v>
      </c>
      <c r="G125" s="41"/>
      <c r="H125" s="41"/>
      <c r="I125" s="32" t="s">
        <v>37</v>
      </c>
      <c r="J125" s="37" t="str">
        <f>E21</f>
        <v>Ing. arch. Martin Jirovský Ph.D., MBA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05" customHeight="1">
      <c r="A126" s="39"/>
      <c r="B126" s="40"/>
      <c r="C126" s="32" t="s">
        <v>35</v>
      </c>
      <c r="D126" s="41"/>
      <c r="E126" s="41"/>
      <c r="F126" s="27" t="str">
        <f>IF(E18="","",E18)</f>
        <v>Vyplň údaj</v>
      </c>
      <c r="G126" s="41"/>
      <c r="H126" s="41"/>
      <c r="I126" s="32" t="s">
        <v>41</v>
      </c>
      <c r="J126" s="37" t="str">
        <f>E24</f>
        <v>Centrum služeb Staré město; Petra Stejskalová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153</v>
      </c>
      <c r="D128" s="195" t="s">
        <v>69</v>
      </c>
      <c r="E128" s="195" t="s">
        <v>65</v>
      </c>
      <c r="F128" s="195" t="s">
        <v>66</v>
      </c>
      <c r="G128" s="195" t="s">
        <v>154</v>
      </c>
      <c r="H128" s="195" t="s">
        <v>155</v>
      </c>
      <c r="I128" s="195" t="s">
        <v>156</v>
      </c>
      <c r="J128" s="195" t="s">
        <v>136</v>
      </c>
      <c r="K128" s="196" t="s">
        <v>157</v>
      </c>
      <c r="L128" s="197"/>
      <c r="M128" s="101" t="s">
        <v>1</v>
      </c>
      <c r="N128" s="102" t="s">
        <v>48</v>
      </c>
      <c r="O128" s="102" t="s">
        <v>158</v>
      </c>
      <c r="P128" s="102" t="s">
        <v>159</v>
      </c>
      <c r="Q128" s="102" t="s">
        <v>160</v>
      </c>
      <c r="R128" s="102" t="s">
        <v>161</v>
      </c>
      <c r="S128" s="102" t="s">
        <v>162</v>
      </c>
      <c r="T128" s="103" t="s">
        <v>163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164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P130+P333+P336</f>
        <v>0</v>
      </c>
      <c r="Q129" s="105"/>
      <c r="R129" s="200">
        <f>R130+R333+R336</f>
        <v>0</v>
      </c>
      <c r="S129" s="105"/>
      <c r="T129" s="201">
        <f>T130+T333+T336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7" t="s">
        <v>83</v>
      </c>
      <c r="AU129" s="17" t="s">
        <v>138</v>
      </c>
      <c r="BK129" s="202">
        <f>BK130+BK333+BK336</f>
        <v>0</v>
      </c>
    </row>
    <row r="130" s="12" customFormat="1" ht="25.92" customHeight="1">
      <c r="A130" s="12"/>
      <c r="B130" s="203"/>
      <c r="C130" s="204"/>
      <c r="D130" s="205" t="s">
        <v>83</v>
      </c>
      <c r="E130" s="206" t="s">
        <v>165</v>
      </c>
      <c r="F130" s="206" t="s">
        <v>166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P131+P213+P225+P242+P253+P308+P322+P330</f>
        <v>0</v>
      </c>
      <c r="Q130" s="211"/>
      <c r="R130" s="212">
        <f>R131+R213+R225+R242+R253+R308+R322+R330</f>
        <v>0</v>
      </c>
      <c r="S130" s="211"/>
      <c r="T130" s="213">
        <f>T131+T213+T225+T242+T253+T308+T322+T330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92</v>
      </c>
      <c r="AT130" s="215" t="s">
        <v>83</v>
      </c>
      <c r="AU130" s="215" t="s">
        <v>84</v>
      </c>
      <c r="AY130" s="214" t="s">
        <v>167</v>
      </c>
      <c r="BK130" s="216">
        <f>BK131+BK213+BK225+BK242+BK253+BK308+BK322+BK330</f>
        <v>0</v>
      </c>
    </row>
    <row r="131" s="12" customFormat="1" ht="22.8" customHeight="1">
      <c r="A131" s="12"/>
      <c r="B131" s="203"/>
      <c r="C131" s="204"/>
      <c r="D131" s="205" t="s">
        <v>83</v>
      </c>
      <c r="E131" s="217" t="s">
        <v>92</v>
      </c>
      <c r="F131" s="217" t="s">
        <v>168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SUM(P132:P212)</f>
        <v>0</v>
      </c>
      <c r="Q131" s="211"/>
      <c r="R131" s="212">
        <f>SUM(R132:R212)</f>
        <v>0</v>
      </c>
      <c r="S131" s="211"/>
      <c r="T131" s="213">
        <f>SUM(T132:T212)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92</v>
      </c>
      <c r="AT131" s="215" t="s">
        <v>83</v>
      </c>
      <c r="AU131" s="215" t="s">
        <v>92</v>
      </c>
      <c r="AY131" s="214" t="s">
        <v>167</v>
      </c>
      <c r="BK131" s="216">
        <f>SUM(BK132:BK212)</f>
        <v>0</v>
      </c>
    </row>
    <row r="132" s="2" customFormat="1" ht="24.15" customHeight="1">
      <c r="A132" s="39"/>
      <c r="B132" s="40"/>
      <c r="C132" s="219" t="s">
        <v>92</v>
      </c>
      <c r="D132" s="219" t="s">
        <v>169</v>
      </c>
      <c r="E132" s="220" t="s">
        <v>170</v>
      </c>
      <c r="F132" s="221" t="s">
        <v>171</v>
      </c>
      <c r="G132" s="222" t="s">
        <v>172</v>
      </c>
      <c r="H132" s="223">
        <v>16</v>
      </c>
      <c r="I132" s="224"/>
      <c r="J132" s="225">
        <f>ROUND(I132*H132,2)</f>
        <v>0</v>
      </c>
      <c r="K132" s="221" t="s">
        <v>173</v>
      </c>
      <c r="L132" s="45"/>
      <c r="M132" s="226" t="s">
        <v>1</v>
      </c>
      <c r="N132" s="227" t="s">
        <v>51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174</v>
      </c>
      <c r="AT132" s="230" t="s">
        <v>169</v>
      </c>
      <c r="AU132" s="230" t="s">
        <v>21</v>
      </c>
      <c r="AY132" s="17" t="s">
        <v>167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174</v>
      </c>
      <c r="BK132" s="231">
        <f>ROUND(I132*H132,2)</f>
        <v>0</v>
      </c>
      <c r="BL132" s="17" t="s">
        <v>174</v>
      </c>
      <c r="BM132" s="230" t="s">
        <v>21</v>
      </c>
    </row>
    <row r="133" s="13" customFormat="1">
      <c r="A133" s="13"/>
      <c r="B133" s="232"/>
      <c r="C133" s="233"/>
      <c r="D133" s="234" t="s">
        <v>175</v>
      </c>
      <c r="E133" s="235" t="s">
        <v>1</v>
      </c>
      <c r="F133" s="236" t="s">
        <v>176</v>
      </c>
      <c r="G133" s="233"/>
      <c r="H133" s="237">
        <v>16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175</v>
      </c>
      <c r="AU133" s="243" t="s">
        <v>21</v>
      </c>
      <c r="AV133" s="13" t="s">
        <v>21</v>
      </c>
      <c r="AW133" s="13" t="s">
        <v>40</v>
      </c>
      <c r="AX133" s="13" t="s">
        <v>84</v>
      </c>
      <c r="AY133" s="243" t="s">
        <v>167</v>
      </c>
    </row>
    <row r="134" s="14" customFormat="1">
      <c r="A134" s="14"/>
      <c r="B134" s="244"/>
      <c r="C134" s="245"/>
      <c r="D134" s="234" t="s">
        <v>175</v>
      </c>
      <c r="E134" s="246" t="s">
        <v>1</v>
      </c>
      <c r="F134" s="247" t="s">
        <v>177</v>
      </c>
      <c r="G134" s="245"/>
      <c r="H134" s="248">
        <v>16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175</v>
      </c>
      <c r="AU134" s="254" t="s">
        <v>21</v>
      </c>
      <c r="AV134" s="14" t="s">
        <v>174</v>
      </c>
      <c r="AW134" s="14" t="s">
        <v>40</v>
      </c>
      <c r="AX134" s="14" t="s">
        <v>92</v>
      </c>
      <c r="AY134" s="254" t="s">
        <v>167</v>
      </c>
    </row>
    <row r="135" s="2" customFormat="1" ht="24.15" customHeight="1">
      <c r="A135" s="39"/>
      <c r="B135" s="40"/>
      <c r="C135" s="219" t="s">
        <v>21</v>
      </c>
      <c r="D135" s="219" t="s">
        <v>169</v>
      </c>
      <c r="E135" s="220" t="s">
        <v>178</v>
      </c>
      <c r="F135" s="221" t="s">
        <v>179</v>
      </c>
      <c r="G135" s="222" t="s">
        <v>172</v>
      </c>
      <c r="H135" s="223">
        <v>16</v>
      </c>
      <c r="I135" s="224"/>
      <c r="J135" s="225">
        <f>ROUND(I135*H135,2)</f>
        <v>0</v>
      </c>
      <c r="K135" s="221" t="s">
        <v>173</v>
      </c>
      <c r="L135" s="45"/>
      <c r="M135" s="226" t="s">
        <v>1</v>
      </c>
      <c r="N135" s="227" t="s">
        <v>51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174</v>
      </c>
      <c r="AT135" s="230" t="s">
        <v>169</v>
      </c>
      <c r="AU135" s="230" t="s">
        <v>21</v>
      </c>
      <c r="AY135" s="17" t="s">
        <v>167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174</v>
      </c>
      <c r="BK135" s="231">
        <f>ROUND(I135*H135,2)</f>
        <v>0</v>
      </c>
      <c r="BL135" s="17" t="s">
        <v>174</v>
      </c>
      <c r="BM135" s="230" t="s">
        <v>174</v>
      </c>
    </row>
    <row r="136" s="2" customFormat="1" ht="24.15" customHeight="1">
      <c r="A136" s="39"/>
      <c r="B136" s="40"/>
      <c r="C136" s="219" t="s">
        <v>180</v>
      </c>
      <c r="D136" s="219" t="s">
        <v>169</v>
      </c>
      <c r="E136" s="220" t="s">
        <v>181</v>
      </c>
      <c r="F136" s="221" t="s">
        <v>182</v>
      </c>
      <c r="G136" s="222" t="s">
        <v>183</v>
      </c>
      <c r="H136" s="223">
        <v>100</v>
      </c>
      <c r="I136" s="224"/>
      <c r="J136" s="225">
        <f>ROUND(I136*H136,2)</f>
        <v>0</v>
      </c>
      <c r="K136" s="221" t="s">
        <v>173</v>
      </c>
      <c r="L136" s="45"/>
      <c r="M136" s="226" t="s">
        <v>1</v>
      </c>
      <c r="N136" s="227" t="s">
        <v>51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174</v>
      </c>
      <c r="AT136" s="230" t="s">
        <v>169</v>
      </c>
      <c r="AU136" s="230" t="s">
        <v>21</v>
      </c>
      <c r="AY136" s="17" t="s">
        <v>167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174</v>
      </c>
      <c r="BK136" s="231">
        <f>ROUND(I136*H136,2)</f>
        <v>0</v>
      </c>
      <c r="BL136" s="17" t="s">
        <v>174</v>
      </c>
      <c r="BM136" s="230" t="s">
        <v>184</v>
      </c>
    </row>
    <row r="137" s="2" customFormat="1">
      <c r="A137" s="39"/>
      <c r="B137" s="40"/>
      <c r="C137" s="41"/>
      <c r="D137" s="234" t="s">
        <v>185</v>
      </c>
      <c r="E137" s="41"/>
      <c r="F137" s="255" t="s">
        <v>186</v>
      </c>
      <c r="G137" s="41"/>
      <c r="H137" s="41"/>
      <c r="I137" s="256"/>
      <c r="J137" s="41"/>
      <c r="K137" s="41"/>
      <c r="L137" s="45"/>
      <c r="M137" s="257"/>
      <c r="N137" s="25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185</v>
      </c>
      <c r="AU137" s="17" t="s">
        <v>21</v>
      </c>
    </row>
    <row r="138" s="2" customFormat="1" ht="24.15" customHeight="1">
      <c r="A138" s="39"/>
      <c r="B138" s="40"/>
      <c r="C138" s="219" t="s">
        <v>174</v>
      </c>
      <c r="D138" s="219" t="s">
        <v>169</v>
      </c>
      <c r="E138" s="220" t="s">
        <v>187</v>
      </c>
      <c r="F138" s="221" t="s">
        <v>188</v>
      </c>
      <c r="G138" s="222" t="s">
        <v>189</v>
      </c>
      <c r="H138" s="223">
        <v>100</v>
      </c>
      <c r="I138" s="224"/>
      <c r="J138" s="225">
        <f>ROUND(I138*H138,2)</f>
        <v>0</v>
      </c>
      <c r="K138" s="221" t="s">
        <v>173</v>
      </c>
      <c r="L138" s="45"/>
      <c r="M138" s="226" t="s">
        <v>1</v>
      </c>
      <c r="N138" s="227" t="s">
        <v>51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174</v>
      </c>
      <c r="AT138" s="230" t="s">
        <v>169</v>
      </c>
      <c r="AU138" s="230" t="s">
        <v>21</v>
      </c>
      <c r="AY138" s="17" t="s">
        <v>167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174</v>
      </c>
      <c r="BK138" s="231">
        <f>ROUND(I138*H138,2)</f>
        <v>0</v>
      </c>
      <c r="BL138" s="17" t="s">
        <v>174</v>
      </c>
      <c r="BM138" s="230" t="s">
        <v>190</v>
      </c>
    </row>
    <row r="139" s="2" customFormat="1">
      <c r="A139" s="39"/>
      <c r="B139" s="40"/>
      <c r="C139" s="41"/>
      <c r="D139" s="234" t="s">
        <v>185</v>
      </c>
      <c r="E139" s="41"/>
      <c r="F139" s="255" t="s">
        <v>186</v>
      </c>
      <c r="G139" s="41"/>
      <c r="H139" s="41"/>
      <c r="I139" s="256"/>
      <c r="J139" s="41"/>
      <c r="K139" s="41"/>
      <c r="L139" s="45"/>
      <c r="M139" s="257"/>
      <c r="N139" s="25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7" t="s">
        <v>185</v>
      </c>
      <c r="AU139" s="17" t="s">
        <v>21</v>
      </c>
    </row>
    <row r="140" s="2" customFormat="1" ht="16.5" customHeight="1">
      <c r="A140" s="39"/>
      <c r="B140" s="40"/>
      <c r="C140" s="219" t="s">
        <v>191</v>
      </c>
      <c r="D140" s="219" t="s">
        <v>169</v>
      </c>
      <c r="E140" s="220" t="s">
        <v>192</v>
      </c>
      <c r="F140" s="221" t="s">
        <v>193</v>
      </c>
      <c r="G140" s="222" t="s">
        <v>194</v>
      </c>
      <c r="H140" s="223">
        <v>66.599999999999994</v>
      </c>
      <c r="I140" s="224"/>
      <c r="J140" s="225">
        <f>ROUND(I140*H140,2)</f>
        <v>0</v>
      </c>
      <c r="K140" s="221" t="s">
        <v>173</v>
      </c>
      <c r="L140" s="45"/>
      <c r="M140" s="226" t="s">
        <v>1</v>
      </c>
      <c r="N140" s="227" t="s">
        <v>51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174</v>
      </c>
      <c r="AT140" s="230" t="s">
        <v>169</v>
      </c>
      <c r="AU140" s="230" t="s">
        <v>21</v>
      </c>
      <c r="AY140" s="17" t="s">
        <v>167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174</v>
      </c>
      <c r="BK140" s="231">
        <f>ROUND(I140*H140,2)</f>
        <v>0</v>
      </c>
      <c r="BL140" s="17" t="s">
        <v>174</v>
      </c>
      <c r="BM140" s="230" t="s">
        <v>195</v>
      </c>
    </row>
    <row r="141" s="2" customFormat="1" ht="24.15" customHeight="1">
      <c r="A141" s="39"/>
      <c r="B141" s="40"/>
      <c r="C141" s="219" t="s">
        <v>184</v>
      </c>
      <c r="D141" s="219" t="s">
        <v>169</v>
      </c>
      <c r="E141" s="220" t="s">
        <v>196</v>
      </c>
      <c r="F141" s="221" t="s">
        <v>197</v>
      </c>
      <c r="G141" s="222" t="s">
        <v>194</v>
      </c>
      <c r="H141" s="223">
        <v>89.700000000000003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51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174</v>
      </c>
      <c r="AT141" s="230" t="s">
        <v>169</v>
      </c>
      <c r="AU141" s="230" t="s">
        <v>21</v>
      </c>
      <c r="AY141" s="17" t="s">
        <v>167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174</v>
      </c>
      <c r="BK141" s="231">
        <f>ROUND(I141*H141,2)</f>
        <v>0</v>
      </c>
      <c r="BL141" s="17" t="s">
        <v>174</v>
      </c>
      <c r="BM141" s="230" t="s">
        <v>198</v>
      </c>
    </row>
    <row r="142" s="2" customFormat="1" ht="24.15" customHeight="1">
      <c r="A142" s="39"/>
      <c r="B142" s="40"/>
      <c r="C142" s="219" t="s">
        <v>199</v>
      </c>
      <c r="D142" s="219" t="s">
        <v>169</v>
      </c>
      <c r="E142" s="220" t="s">
        <v>200</v>
      </c>
      <c r="F142" s="221" t="s">
        <v>201</v>
      </c>
      <c r="G142" s="222" t="s">
        <v>172</v>
      </c>
      <c r="H142" s="223">
        <v>1344</v>
      </c>
      <c r="I142" s="224"/>
      <c r="J142" s="225">
        <f>ROUND(I142*H142,2)</f>
        <v>0</v>
      </c>
      <c r="K142" s="221" t="s">
        <v>173</v>
      </c>
      <c r="L142" s="45"/>
      <c r="M142" s="226" t="s">
        <v>1</v>
      </c>
      <c r="N142" s="227" t="s">
        <v>51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174</v>
      </c>
      <c r="AT142" s="230" t="s">
        <v>169</v>
      </c>
      <c r="AU142" s="230" t="s">
        <v>21</v>
      </c>
      <c r="AY142" s="17" t="s">
        <v>167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174</v>
      </c>
      <c r="BK142" s="231">
        <f>ROUND(I142*H142,2)</f>
        <v>0</v>
      </c>
      <c r="BL142" s="17" t="s">
        <v>174</v>
      </c>
      <c r="BM142" s="230" t="s">
        <v>202</v>
      </c>
    </row>
    <row r="143" s="13" customFormat="1">
      <c r="A143" s="13"/>
      <c r="B143" s="232"/>
      <c r="C143" s="233"/>
      <c r="D143" s="234" t="s">
        <v>175</v>
      </c>
      <c r="E143" s="235" t="s">
        <v>1</v>
      </c>
      <c r="F143" s="236" t="s">
        <v>203</v>
      </c>
      <c r="G143" s="233"/>
      <c r="H143" s="237">
        <v>1344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175</v>
      </c>
      <c r="AU143" s="243" t="s">
        <v>21</v>
      </c>
      <c r="AV143" s="13" t="s">
        <v>21</v>
      </c>
      <c r="AW143" s="13" t="s">
        <v>40</v>
      </c>
      <c r="AX143" s="13" t="s">
        <v>84</v>
      </c>
      <c r="AY143" s="243" t="s">
        <v>167</v>
      </c>
    </row>
    <row r="144" s="14" customFormat="1">
      <c r="A144" s="14"/>
      <c r="B144" s="244"/>
      <c r="C144" s="245"/>
      <c r="D144" s="234" t="s">
        <v>175</v>
      </c>
      <c r="E144" s="246" t="s">
        <v>1</v>
      </c>
      <c r="F144" s="247" t="s">
        <v>177</v>
      </c>
      <c r="G144" s="245"/>
      <c r="H144" s="248">
        <v>1344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175</v>
      </c>
      <c r="AU144" s="254" t="s">
        <v>21</v>
      </c>
      <c r="AV144" s="14" t="s">
        <v>174</v>
      </c>
      <c r="AW144" s="14" t="s">
        <v>40</v>
      </c>
      <c r="AX144" s="14" t="s">
        <v>92</v>
      </c>
      <c r="AY144" s="254" t="s">
        <v>167</v>
      </c>
    </row>
    <row r="145" s="2" customFormat="1" ht="33" customHeight="1">
      <c r="A145" s="39"/>
      <c r="B145" s="40"/>
      <c r="C145" s="219" t="s">
        <v>190</v>
      </c>
      <c r="D145" s="219" t="s">
        <v>169</v>
      </c>
      <c r="E145" s="220" t="s">
        <v>204</v>
      </c>
      <c r="F145" s="221" t="s">
        <v>205</v>
      </c>
      <c r="G145" s="222" t="s">
        <v>206</v>
      </c>
      <c r="H145" s="223">
        <v>250.95699999999999</v>
      </c>
      <c r="I145" s="224"/>
      <c r="J145" s="225">
        <f>ROUND(I145*H145,2)</f>
        <v>0</v>
      </c>
      <c r="K145" s="221" t="s">
        <v>173</v>
      </c>
      <c r="L145" s="45"/>
      <c r="M145" s="226" t="s">
        <v>1</v>
      </c>
      <c r="N145" s="227" t="s">
        <v>51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174</v>
      </c>
      <c r="AT145" s="230" t="s">
        <v>169</v>
      </c>
      <c r="AU145" s="230" t="s">
        <v>21</v>
      </c>
      <c r="AY145" s="17" t="s">
        <v>167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174</v>
      </c>
      <c r="BK145" s="231">
        <f>ROUND(I145*H145,2)</f>
        <v>0</v>
      </c>
      <c r="BL145" s="17" t="s">
        <v>174</v>
      </c>
      <c r="BM145" s="230" t="s">
        <v>207</v>
      </c>
    </row>
    <row r="146" s="13" customFormat="1">
      <c r="A146" s="13"/>
      <c r="B146" s="232"/>
      <c r="C146" s="233"/>
      <c r="D146" s="234" t="s">
        <v>175</v>
      </c>
      <c r="E146" s="235" t="s">
        <v>1</v>
      </c>
      <c r="F146" s="236" t="s">
        <v>208</v>
      </c>
      <c r="G146" s="233"/>
      <c r="H146" s="237">
        <v>22.861000000000001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175</v>
      </c>
      <c r="AU146" s="243" t="s">
        <v>21</v>
      </c>
      <c r="AV146" s="13" t="s">
        <v>21</v>
      </c>
      <c r="AW146" s="13" t="s">
        <v>40</v>
      </c>
      <c r="AX146" s="13" t="s">
        <v>84</v>
      </c>
      <c r="AY146" s="243" t="s">
        <v>167</v>
      </c>
    </row>
    <row r="147" s="13" customFormat="1">
      <c r="A147" s="13"/>
      <c r="B147" s="232"/>
      <c r="C147" s="233"/>
      <c r="D147" s="234" t="s">
        <v>175</v>
      </c>
      <c r="E147" s="235" t="s">
        <v>1</v>
      </c>
      <c r="F147" s="236" t="s">
        <v>209</v>
      </c>
      <c r="G147" s="233"/>
      <c r="H147" s="237">
        <v>57.139000000000003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175</v>
      </c>
      <c r="AU147" s="243" t="s">
        <v>21</v>
      </c>
      <c r="AV147" s="13" t="s">
        <v>21</v>
      </c>
      <c r="AW147" s="13" t="s">
        <v>40</v>
      </c>
      <c r="AX147" s="13" t="s">
        <v>84</v>
      </c>
      <c r="AY147" s="243" t="s">
        <v>167</v>
      </c>
    </row>
    <row r="148" s="13" customFormat="1">
      <c r="A148" s="13"/>
      <c r="B148" s="232"/>
      <c r="C148" s="233"/>
      <c r="D148" s="234" t="s">
        <v>175</v>
      </c>
      <c r="E148" s="235" t="s">
        <v>1</v>
      </c>
      <c r="F148" s="236" t="s">
        <v>210</v>
      </c>
      <c r="G148" s="233"/>
      <c r="H148" s="237">
        <v>17.331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175</v>
      </c>
      <c r="AU148" s="243" t="s">
        <v>21</v>
      </c>
      <c r="AV148" s="13" t="s">
        <v>21</v>
      </c>
      <c r="AW148" s="13" t="s">
        <v>40</v>
      </c>
      <c r="AX148" s="13" t="s">
        <v>84</v>
      </c>
      <c r="AY148" s="243" t="s">
        <v>167</v>
      </c>
    </row>
    <row r="149" s="13" customFormat="1">
      <c r="A149" s="13"/>
      <c r="B149" s="232"/>
      <c r="C149" s="233"/>
      <c r="D149" s="234" t="s">
        <v>175</v>
      </c>
      <c r="E149" s="235" t="s">
        <v>1</v>
      </c>
      <c r="F149" s="236" t="s">
        <v>211</v>
      </c>
      <c r="G149" s="233"/>
      <c r="H149" s="237">
        <v>35.225999999999999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175</v>
      </c>
      <c r="AU149" s="243" t="s">
        <v>21</v>
      </c>
      <c r="AV149" s="13" t="s">
        <v>21</v>
      </c>
      <c r="AW149" s="13" t="s">
        <v>40</v>
      </c>
      <c r="AX149" s="13" t="s">
        <v>84</v>
      </c>
      <c r="AY149" s="243" t="s">
        <v>167</v>
      </c>
    </row>
    <row r="150" s="13" customFormat="1">
      <c r="A150" s="13"/>
      <c r="B150" s="232"/>
      <c r="C150" s="233"/>
      <c r="D150" s="234" t="s">
        <v>175</v>
      </c>
      <c r="E150" s="235" t="s">
        <v>1</v>
      </c>
      <c r="F150" s="236" t="s">
        <v>212</v>
      </c>
      <c r="G150" s="233"/>
      <c r="H150" s="237">
        <v>118.40000000000001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175</v>
      </c>
      <c r="AU150" s="243" t="s">
        <v>21</v>
      </c>
      <c r="AV150" s="13" t="s">
        <v>21</v>
      </c>
      <c r="AW150" s="13" t="s">
        <v>40</v>
      </c>
      <c r="AX150" s="13" t="s">
        <v>84</v>
      </c>
      <c r="AY150" s="243" t="s">
        <v>167</v>
      </c>
    </row>
    <row r="151" s="14" customFormat="1">
      <c r="A151" s="14"/>
      <c r="B151" s="244"/>
      <c r="C151" s="245"/>
      <c r="D151" s="234" t="s">
        <v>175</v>
      </c>
      <c r="E151" s="246" t="s">
        <v>1</v>
      </c>
      <c r="F151" s="247" t="s">
        <v>177</v>
      </c>
      <c r="G151" s="245"/>
      <c r="H151" s="248">
        <v>250.95700000000002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175</v>
      </c>
      <c r="AU151" s="254" t="s">
        <v>21</v>
      </c>
      <c r="AV151" s="14" t="s">
        <v>174</v>
      </c>
      <c r="AW151" s="14" t="s">
        <v>40</v>
      </c>
      <c r="AX151" s="14" t="s">
        <v>92</v>
      </c>
      <c r="AY151" s="254" t="s">
        <v>167</v>
      </c>
    </row>
    <row r="152" s="2" customFormat="1" ht="33" customHeight="1">
      <c r="A152" s="39"/>
      <c r="B152" s="40"/>
      <c r="C152" s="219" t="s">
        <v>213</v>
      </c>
      <c r="D152" s="219" t="s">
        <v>169</v>
      </c>
      <c r="E152" s="220" t="s">
        <v>214</v>
      </c>
      <c r="F152" s="221" t="s">
        <v>215</v>
      </c>
      <c r="G152" s="222" t="s">
        <v>206</v>
      </c>
      <c r="H152" s="223">
        <v>1508.8730000000001</v>
      </c>
      <c r="I152" s="224"/>
      <c r="J152" s="225">
        <f>ROUND(I152*H152,2)</f>
        <v>0</v>
      </c>
      <c r="K152" s="221" t="s">
        <v>173</v>
      </c>
      <c r="L152" s="45"/>
      <c r="M152" s="226" t="s">
        <v>1</v>
      </c>
      <c r="N152" s="227" t="s">
        <v>51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174</v>
      </c>
      <c r="AT152" s="230" t="s">
        <v>169</v>
      </c>
      <c r="AU152" s="230" t="s">
        <v>21</v>
      </c>
      <c r="AY152" s="17" t="s">
        <v>167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174</v>
      </c>
      <c r="BK152" s="231">
        <f>ROUND(I152*H152,2)</f>
        <v>0</v>
      </c>
      <c r="BL152" s="17" t="s">
        <v>174</v>
      </c>
      <c r="BM152" s="230" t="s">
        <v>216</v>
      </c>
    </row>
    <row r="153" s="13" customFormat="1">
      <c r="A153" s="13"/>
      <c r="B153" s="232"/>
      <c r="C153" s="233"/>
      <c r="D153" s="234" t="s">
        <v>175</v>
      </c>
      <c r="E153" s="235" t="s">
        <v>1</v>
      </c>
      <c r="F153" s="236" t="s">
        <v>217</v>
      </c>
      <c r="G153" s="233"/>
      <c r="H153" s="237">
        <v>763.13300000000004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175</v>
      </c>
      <c r="AU153" s="243" t="s">
        <v>21</v>
      </c>
      <c r="AV153" s="13" t="s">
        <v>21</v>
      </c>
      <c r="AW153" s="13" t="s">
        <v>40</v>
      </c>
      <c r="AX153" s="13" t="s">
        <v>84</v>
      </c>
      <c r="AY153" s="243" t="s">
        <v>167</v>
      </c>
    </row>
    <row r="154" s="13" customFormat="1">
      <c r="A154" s="13"/>
      <c r="B154" s="232"/>
      <c r="C154" s="233"/>
      <c r="D154" s="234" t="s">
        <v>175</v>
      </c>
      <c r="E154" s="235" t="s">
        <v>1</v>
      </c>
      <c r="F154" s="236" t="s">
        <v>218</v>
      </c>
      <c r="G154" s="233"/>
      <c r="H154" s="237">
        <v>288.80000000000001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175</v>
      </c>
      <c r="AU154" s="243" t="s">
        <v>21</v>
      </c>
      <c r="AV154" s="13" t="s">
        <v>21</v>
      </c>
      <c r="AW154" s="13" t="s">
        <v>40</v>
      </c>
      <c r="AX154" s="13" t="s">
        <v>84</v>
      </c>
      <c r="AY154" s="243" t="s">
        <v>167</v>
      </c>
    </row>
    <row r="155" s="13" customFormat="1">
      <c r="A155" s="13"/>
      <c r="B155" s="232"/>
      <c r="C155" s="233"/>
      <c r="D155" s="234" t="s">
        <v>175</v>
      </c>
      <c r="E155" s="235" t="s">
        <v>1</v>
      </c>
      <c r="F155" s="236" t="s">
        <v>219</v>
      </c>
      <c r="G155" s="233"/>
      <c r="H155" s="237">
        <v>176.94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175</v>
      </c>
      <c r="AU155" s="243" t="s">
        <v>21</v>
      </c>
      <c r="AV155" s="13" t="s">
        <v>21</v>
      </c>
      <c r="AW155" s="13" t="s">
        <v>40</v>
      </c>
      <c r="AX155" s="13" t="s">
        <v>84</v>
      </c>
      <c r="AY155" s="243" t="s">
        <v>167</v>
      </c>
    </row>
    <row r="156" s="13" customFormat="1">
      <c r="A156" s="13"/>
      <c r="B156" s="232"/>
      <c r="C156" s="233"/>
      <c r="D156" s="234" t="s">
        <v>175</v>
      </c>
      <c r="E156" s="235" t="s">
        <v>1</v>
      </c>
      <c r="F156" s="236" t="s">
        <v>220</v>
      </c>
      <c r="G156" s="233"/>
      <c r="H156" s="237">
        <v>280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175</v>
      </c>
      <c r="AU156" s="243" t="s">
        <v>21</v>
      </c>
      <c r="AV156" s="13" t="s">
        <v>21</v>
      </c>
      <c r="AW156" s="13" t="s">
        <v>40</v>
      </c>
      <c r="AX156" s="13" t="s">
        <v>84</v>
      </c>
      <c r="AY156" s="243" t="s">
        <v>167</v>
      </c>
    </row>
    <row r="157" s="14" customFormat="1">
      <c r="A157" s="14"/>
      <c r="B157" s="244"/>
      <c r="C157" s="245"/>
      <c r="D157" s="234" t="s">
        <v>175</v>
      </c>
      <c r="E157" s="246" t="s">
        <v>1</v>
      </c>
      <c r="F157" s="247" t="s">
        <v>177</v>
      </c>
      <c r="G157" s="245"/>
      <c r="H157" s="248">
        <v>1508.8730000000001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175</v>
      </c>
      <c r="AU157" s="254" t="s">
        <v>21</v>
      </c>
      <c r="AV157" s="14" t="s">
        <v>174</v>
      </c>
      <c r="AW157" s="14" t="s">
        <v>40</v>
      </c>
      <c r="AX157" s="14" t="s">
        <v>92</v>
      </c>
      <c r="AY157" s="254" t="s">
        <v>167</v>
      </c>
    </row>
    <row r="158" s="2" customFormat="1" ht="33" customHeight="1">
      <c r="A158" s="39"/>
      <c r="B158" s="40"/>
      <c r="C158" s="219" t="s">
        <v>195</v>
      </c>
      <c r="D158" s="219" t="s">
        <v>169</v>
      </c>
      <c r="E158" s="220" t="s">
        <v>221</v>
      </c>
      <c r="F158" s="221" t="s">
        <v>222</v>
      </c>
      <c r="G158" s="222" t="s">
        <v>206</v>
      </c>
      <c r="H158" s="223">
        <v>176.94</v>
      </c>
      <c r="I158" s="224"/>
      <c r="J158" s="225">
        <f>ROUND(I158*H158,2)</f>
        <v>0</v>
      </c>
      <c r="K158" s="221" t="s">
        <v>173</v>
      </c>
      <c r="L158" s="45"/>
      <c r="M158" s="226" t="s">
        <v>1</v>
      </c>
      <c r="N158" s="227" t="s">
        <v>51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174</v>
      </c>
      <c r="AT158" s="230" t="s">
        <v>169</v>
      </c>
      <c r="AU158" s="230" t="s">
        <v>21</v>
      </c>
      <c r="AY158" s="17" t="s">
        <v>167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174</v>
      </c>
      <c r="BK158" s="231">
        <f>ROUND(I158*H158,2)</f>
        <v>0</v>
      </c>
      <c r="BL158" s="17" t="s">
        <v>174</v>
      </c>
      <c r="BM158" s="230" t="s">
        <v>223</v>
      </c>
    </row>
    <row r="159" s="13" customFormat="1">
      <c r="A159" s="13"/>
      <c r="B159" s="232"/>
      <c r="C159" s="233"/>
      <c r="D159" s="234" t="s">
        <v>175</v>
      </c>
      <c r="E159" s="235" t="s">
        <v>1</v>
      </c>
      <c r="F159" s="236" t="s">
        <v>219</v>
      </c>
      <c r="G159" s="233"/>
      <c r="H159" s="237">
        <v>176.94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175</v>
      </c>
      <c r="AU159" s="243" t="s">
        <v>21</v>
      </c>
      <c r="AV159" s="13" t="s">
        <v>21</v>
      </c>
      <c r="AW159" s="13" t="s">
        <v>40</v>
      </c>
      <c r="AX159" s="13" t="s">
        <v>84</v>
      </c>
      <c r="AY159" s="243" t="s">
        <v>167</v>
      </c>
    </row>
    <row r="160" s="14" customFormat="1">
      <c r="A160" s="14"/>
      <c r="B160" s="244"/>
      <c r="C160" s="245"/>
      <c r="D160" s="234" t="s">
        <v>175</v>
      </c>
      <c r="E160" s="246" t="s">
        <v>1</v>
      </c>
      <c r="F160" s="247" t="s">
        <v>177</v>
      </c>
      <c r="G160" s="245"/>
      <c r="H160" s="248">
        <v>176.94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175</v>
      </c>
      <c r="AU160" s="254" t="s">
        <v>21</v>
      </c>
      <c r="AV160" s="14" t="s">
        <v>174</v>
      </c>
      <c r="AW160" s="14" t="s">
        <v>40</v>
      </c>
      <c r="AX160" s="14" t="s">
        <v>92</v>
      </c>
      <c r="AY160" s="254" t="s">
        <v>167</v>
      </c>
    </row>
    <row r="161" s="2" customFormat="1" ht="33" customHeight="1">
      <c r="A161" s="39"/>
      <c r="B161" s="40"/>
      <c r="C161" s="219" t="s">
        <v>224</v>
      </c>
      <c r="D161" s="219" t="s">
        <v>169</v>
      </c>
      <c r="E161" s="220" t="s">
        <v>225</v>
      </c>
      <c r="F161" s="221" t="s">
        <v>226</v>
      </c>
      <c r="G161" s="222" t="s">
        <v>206</v>
      </c>
      <c r="H161" s="223">
        <v>490.298</v>
      </c>
      <c r="I161" s="224"/>
      <c r="J161" s="225">
        <f>ROUND(I161*H161,2)</f>
        <v>0</v>
      </c>
      <c r="K161" s="221" t="s">
        <v>173</v>
      </c>
      <c r="L161" s="45"/>
      <c r="M161" s="226" t="s">
        <v>1</v>
      </c>
      <c r="N161" s="227" t="s">
        <v>51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174</v>
      </c>
      <c r="AT161" s="230" t="s">
        <v>169</v>
      </c>
      <c r="AU161" s="230" t="s">
        <v>21</v>
      </c>
      <c r="AY161" s="17" t="s">
        <v>167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174</v>
      </c>
      <c r="BK161" s="231">
        <f>ROUND(I161*H161,2)</f>
        <v>0</v>
      </c>
      <c r="BL161" s="17" t="s">
        <v>174</v>
      </c>
      <c r="BM161" s="230" t="s">
        <v>227</v>
      </c>
    </row>
    <row r="162" s="13" customFormat="1">
      <c r="A162" s="13"/>
      <c r="B162" s="232"/>
      <c r="C162" s="233"/>
      <c r="D162" s="234" t="s">
        <v>175</v>
      </c>
      <c r="E162" s="235" t="s">
        <v>1</v>
      </c>
      <c r="F162" s="236" t="s">
        <v>228</v>
      </c>
      <c r="G162" s="233"/>
      <c r="H162" s="237">
        <v>254.37799999999999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175</v>
      </c>
      <c r="AU162" s="243" t="s">
        <v>21</v>
      </c>
      <c r="AV162" s="13" t="s">
        <v>21</v>
      </c>
      <c r="AW162" s="13" t="s">
        <v>40</v>
      </c>
      <c r="AX162" s="13" t="s">
        <v>84</v>
      </c>
      <c r="AY162" s="243" t="s">
        <v>167</v>
      </c>
    </row>
    <row r="163" s="13" customFormat="1">
      <c r="A163" s="13"/>
      <c r="B163" s="232"/>
      <c r="C163" s="233"/>
      <c r="D163" s="234" t="s">
        <v>175</v>
      </c>
      <c r="E163" s="235" t="s">
        <v>1</v>
      </c>
      <c r="F163" s="236" t="s">
        <v>229</v>
      </c>
      <c r="G163" s="233"/>
      <c r="H163" s="237">
        <v>235.91999999999999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175</v>
      </c>
      <c r="AU163" s="243" t="s">
        <v>21</v>
      </c>
      <c r="AV163" s="13" t="s">
        <v>21</v>
      </c>
      <c r="AW163" s="13" t="s">
        <v>40</v>
      </c>
      <c r="AX163" s="13" t="s">
        <v>84</v>
      </c>
      <c r="AY163" s="243" t="s">
        <v>167</v>
      </c>
    </row>
    <row r="164" s="14" customFormat="1">
      <c r="A164" s="14"/>
      <c r="B164" s="244"/>
      <c r="C164" s="245"/>
      <c r="D164" s="234" t="s">
        <v>175</v>
      </c>
      <c r="E164" s="246" t="s">
        <v>1</v>
      </c>
      <c r="F164" s="247" t="s">
        <v>177</v>
      </c>
      <c r="G164" s="245"/>
      <c r="H164" s="248">
        <v>490.298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175</v>
      </c>
      <c r="AU164" s="254" t="s">
        <v>21</v>
      </c>
      <c r="AV164" s="14" t="s">
        <v>174</v>
      </c>
      <c r="AW164" s="14" t="s">
        <v>40</v>
      </c>
      <c r="AX164" s="14" t="s">
        <v>92</v>
      </c>
      <c r="AY164" s="254" t="s">
        <v>167</v>
      </c>
    </row>
    <row r="165" s="2" customFormat="1" ht="24.15" customHeight="1">
      <c r="A165" s="39"/>
      <c r="B165" s="40"/>
      <c r="C165" s="219" t="s">
        <v>198</v>
      </c>
      <c r="D165" s="219" t="s">
        <v>169</v>
      </c>
      <c r="E165" s="220" t="s">
        <v>230</v>
      </c>
      <c r="F165" s="221" t="s">
        <v>231</v>
      </c>
      <c r="G165" s="222" t="s">
        <v>206</v>
      </c>
      <c r="H165" s="223">
        <v>78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51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174</v>
      </c>
      <c r="AT165" s="230" t="s">
        <v>169</v>
      </c>
      <c r="AU165" s="230" t="s">
        <v>21</v>
      </c>
      <c r="AY165" s="17" t="s">
        <v>167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174</v>
      </c>
      <c r="BK165" s="231">
        <f>ROUND(I165*H165,2)</f>
        <v>0</v>
      </c>
      <c r="BL165" s="17" t="s">
        <v>174</v>
      </c>
      <c r="BM165" s="230" t="s">
        <v>232</v>
      </c>
    </row>
    <row r="166" s="13" customFormat="1">
      <c r="A166" s="13"/>
      <c r="B166" s="232"/>
      <c r="C166" s="233"/>
      <c r="D166" s="234" t="s">
        <v>175</v>
      </c>
      <c r="E166" s="235" t="s">
        <v>1</v>
      </c>
      <c r="F166" s="236" t="s">
        <v>233</v>
      </c>
      <c r="G166" s="233"/>
      <c r="H166" s="237">
        <v>78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175</v>
      </c>
      <c r="AU166" s="243" t="s">
        <v>21</v>
      </c>
      <c r="AV166" s="13" t="s">
        <v>21</v>
      </c>
      <c r="AW166" s="13" t="s">
        <v>40</v>
      </c>
      <c r="AX166" s="13" t="s">
        <v>84</v>
      </c>
      <c r="AY166" s="243" t="s">
        <v>167</v>
      </c>
    </row>
    <row r="167" s="14" customFormat="1">
      <c r="A167" s="14"/>
      <c r="B167" s="244"/>
      <c r="C167" s="245"/>
      <c r="D167" s="234" t="s">
        <v>175</v>
      </c>
      <c r="E167" s="246" t="s">
        <v>1</v>
      </c>
      <c r="F167" s="247" t="s">
        <v>177</v>
      </c>
      <c r="G167" s="245"/>
      <c r="H167" s="248">
        <v>78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175</v>
      </c>
      <c r="AU167" s="254" t="s">
        <v>21</v>
      </c>
      <c r="AV167" s="14" t="s">
        <v>174</v>
      </c>
      <c r="AW167" s="14" t="s">
        <v>40</v>
      </c>
      <c r="AX167" s="14" t="s">
        <v>92</v>
      </c>
      <c r="AY167" s="254" t="s">
        <v>167</v>
      </c>
    </row>
    <row r="168" s="2" customFormat="1" ht="33" customHeight="1">
      <c r="A168" s="39"/>
      <c r="B168" s="40"/>
      <c r="C168" s="219" t="s">
        <v>234</v>
      </c>
      <c r="D168" s="219" t="s">
        <v>169</v>
      </c>
      <c r="E168" s="220" t="s">
        <v>235</v>
      </c>
      <c r="F168" s="221" t="s">
        <v>236</v>
      </c>
      <c r="G168" s="222" t="s">
        <v>194</v>
      </c>
      <c r="H168" s="223">
        <v>72.5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51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174</v>
      </c>
      <c r="AT168" s="230" t="s">
        <v>169</v>
      </c>
      <c r="AU168" s="230" t="s">
        <v>21</v>
      </c>
      <c r="AY168" s="17" t="s">
        <v>167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174</v>
      </c>
      <c r="BK168" s="231">
        <f>ROUND(I168*H168,2)</f>
        <v>0</v>
      </c>
      <c r="BL168" s="17" t="s">
        <v>174</v>
      </c>
      <c r="BM168" s="230" t="s">
        <v>237</v>
      </c>
    </row>
    <row r="169" s="2" customFormat="1" ht="24.15" customHeight="1">
      <c r="A169" s="39"/>
      <c r="B169" s="40"/>
      <c r="C169" s="259" t="s">
        <v>202</v>
      </c>
      <c r="D169" s="259" t="s">
        <v>238</v>
      </c>
      <c r="E169" s="260" t="s">
        <v>239</v>
      </c>
      <c r="F169" s="261" t="s">
        <v>240</v>
      </c>
      <c r="G169" s="262" t="s">
        <v>194</v>
      </c>
      <c r="H169" s="263">
        <v>19</v>
      </c>
      <c r="I169" s="264"/>
      <c r="J169" s="265">
        <f>ROUND(I169*H169,2)</f>
        <v>0</v>
      </c>
      <c r="K169" s="261" t="s">
        <v>173</v>
      </c>
      <c r="L169" s="266"/>
      <c r="M169" s="267" t="s">
        <v>1</v>
      </c>
      <c r="N169" s="268" t="s">
        <v>51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190</v>
      </c>
      <c r="AT169" s="230" t="s">
        <v>238</v>
      </c>
      <c r="AU169" s="230" t="s">
        <v>21</v>
      </c>
      <c r="AY169" s="17" t="s">
        <v>167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174</v>
      </c>
      <c r="BK169" s="231">
        <f>ROUND(I169*H169,2)</f>
        <v>0</v>
      </c>
      <c r="BL169" s="17" t="s">
        <v>174</v>
      </c>
      <c r="BM169" s="230" t="s">
        <v>241</v>
      </c>
    </row>
    <row r="170" s="2" customFormat="1" ht="24.15" customHeight="1">
      <c r="A170" s="39"/>
      <c r="B170" s="40"/>
      <c r="C170" s="259" t="s">
        <v>8</v>
      </c>
      <c r="D170" s="259" t="s">
        <v>238</v>
      </c>
      <c r="E170" s="260" t="s">
        <v>242</v>
      </c>
      <c r="F170" s="261" t="s">
        <v>243</v>
      </c>
      <c r="G170" s="262" t="s">
        <v>194</v>
      </c>
      <c r="H170" s="263">
        <v>53.5</v>
      </c>
      <c r="I170" s="264"/>
      <c r="J170" s="265">
        <f>ROUND(I170*H170,2)</f>
        <v>0</v>
      </c>
      <c r="K170" s="261" t="s">
        <v>173</v>
      </c>
      <c r="L170" s="266"/>
      <c r="M170" s="267" t="s">
        <v>1</v>
      </c>
      <c r="N170" s="268" t="s">
        <v>51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190</v>
      </c>
      <c r="AT170" s="230" t="s">
        <v>238</v>
      </c>
      <c r="AU170" s="230" t="s">
        <v>21</v>
      </c>
      <c r="AY170" s="17" t="s">
        <v>167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174</v>
      </c>
      <c r="BK170" s="231">
        <f>ROUND(I170*H170,2)</f>
        <v>0</v>
      </c>
      <c r="BL170" s="17" t="s">
        <v>174</v>
      </c>
      <c r="BM170" s="230" t="s">
        <v>244</v>
      </c>
    </row>
    <row r="171" s="2" customFormat="1" ht="16.5" customHeight="1">
      <c r="A171" s="39"/>
      <c r="B171" s="40"/>
      <c r="C171" s="259" t="s">
        <v>207</v>
      </c>
      <c r="D171" s="259" t="s">
        <v>238</v>
      </c>
      <c r="E171" s="260" t="s">
        <v>245</v>
      </c>
      <c r="F171" s="261" t="s">
        <v>246</v>
      </c>
      <c r="G171" s="262" t="s">
        <v>247</v>
      </c>
      <c r="H171" s="263">
        <v>2</v>
      </c>
      <c r="I171" s="264"/>
      <c r="J171" s="265">
        <f>ROUND(I171*H171,2)</f>
        <v>0</v>
      </c>
      <c r="K171" s="261" t="s">
        <v>1</v>
      </c>
      <c r="L171" s="266"/>
      <c r="M171" s="267" t="s">
        <v>1</v>
      </c>
      <c r="N171" s="268" t="s">
        <v>51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190</v>
      </c>
      <c r="AT171" s="230" t="s">
        <v>238</v>
      </c>
      <c r="AU171" s="230" t="s">
        <v>21</v>
      </c>
      <c r="AY171" s="17" t="s">
        <v>167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174</v>
      </c>
      <c r="BK171" s="231">
        <f>ROUND(I171*H171,2)</f>
        <v>0</v>
      </c>
      <c r="BL171" s="17" t="s">
        <v>174</v>
      </c>
      <c r="BM171" s="230" t="s">
        <v>248</v>
      </c>
    </row>
    <row r="172" s="2" customFormat="1" ht="16.5" customHeight="1">
      <c r="A172" s="39"/>
      <c r="B172" s="40"/>
      <c r="C172" s="259" t="s">
        <v>249</v>
      </c>
      <c r="D172" s="259" t="s">
        <v>238</v>
      </c>
      <c r="E172" s="260" t="s">
        <v>250</v>
      </c>
      <c r="F172" s="261" t="s">
        <v>251</v>
      </c>
      <c r="G172" s="262" t="s">
        <v>247</v>
      </c>
      <c r="H172" s="263">
        <v>2</v>
      </c>
      <c r="I172" s="264"/>
      <c r="J172" s="265">
        <f>ROUND(I172*H172,2)</f>
        <v>0</v>
      </c>
      <c r="K172" s="261" t="s">
        <v>1</v>
      </c>
      <c r="L172" s="266"/>
      <c r="M172" s="267" t="s">
        <v>1</v>
      </c>
      <c r="N172" s="268" t="s">
        <v>51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190</v>
      </c>
      <c r="AT172" s="230" t="s">
        <v>238</v>
      </c>
      <c r="AU172" s="230" t="s">
        <v>21</v>
      </c>
      <c r="AY172" s="17" t="s">
        <v>167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174</v>
      </c>
      <c r="BK172" s="231">
        <f>ROUND(I172*H172,2)</f>
        <v>0</v>
      </c>
      <c r="BL172" s="17" t="s">
        <v>174</v>
      </c>
      <c r="BM172" s="230" t="s">
        <v>252</v>
      </c>
    </row>
    <row r="173" s="2" customFormat="1" ht="16.5" customHeight="1">
      <c r="A173" s="39"/>
      <c r="B173" s="40"/>
      <c r="C173" s="259" t="s">
        <v>216</v>
      </c>
      <c r="D173" s="259" t="s">
        <v>238</v>
      </c>
      <c r="E173" s="260" t="s">
        <v>253</v>
      </c>
      <c r="F173" s="261" t="s">
        <v>254</v>
      </c>
      <c r="G173" s="262" t="s">
        <v>247</v>
      </c>
      <c r="H173" s="263">
        <v>4</v>
      </c>
      <c r="I173" s="264"/>
      <c r="J173" s="265">
        <f>ROUND(I173*H173,2)</f>
        <v>0</v>
      </c>
      <c r="K173" s="261" t="s">
        <v>1</v>
      </c>
      <c r="L173" s="266"/>
      <c r="M173" s="267" t="s">
        <v>1</v>
      </c>
      <c r="N173" s="268" t="s">
        <v>51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190</v>
      </c>
      <c r="AT173" s="230" t="s">
        <v>238</v>
      </c>
      <c r="AU173" s="230" t="s">
        <v>21</v>
      </c>
      <c r="AY173" s="17" t="s">
        <v>167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174</v>
      </c>
      <c r="BK173" s="231">
        <f>ROUND(I173*H173,2)</f>
        <v>0</v>
      </c>
      <c r="BL173" s="17" t="s">
        <v>174</v>
      </c>
      <c r="BM173" s="230" t="s">
        <v>255</v>
      </c>
    </row>
    <row r="174" s="2" customFormat="1" ht="21.75" customHeight="1">
      <c r="A174" s="39"/>
      <c r="B174" s="40"/>
      <c r="C174" s="219" t="s">
        <v>256</v>
      </c>
      <c r="D174" s="219" t="s">
        <v>169</v>
      </c>
      <c r="E174" s="220" t="s">
        <v>257</v>
      </c>
      <c r="F174" s="221" t="s">
        <v>258</v>
      </c>
      <c r="G174" s="222" t="s">
        <v>172</v>
      </c>
      <c r="H174" s="223">
        <v>3882.5999999999999</v>
      </c>
      <c r="I174" s="224"/>
      <c r="J174" s="225">
        <f>ROUND(I174*H174,2)</f>
        <v>0</v>
      </c>
      <c r="K174" s="221" t="s">
        <v>173</v>
      </c>
      <c r="L174" s="45"/>
      <c r="M174" s="226" t="s">
        <v>1</v>
      </c>
      <c r="N174" s="227" t="s">
        <v>51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174</v>
      </c>
      <c r="AT174" s="230" t="s">
        <v>169</v>
      </c>
      <c r="AU174" s="230" t="s">
        <v>21</v>
      </c>
      <c r="AY174" s="17" t="s">
        <v>167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174</v>
      </c>
      <c r="BK174" s="231">
        <f>ROUND(I174*H174,2)</f>
        <v>0</v>
      </c>
      <c r="BL174" s="17" t="s">
        <v>174</v>
      </c>
      <c r="BM174" s="230" t="s">
        <v>259</v>
      </c>
    </row>
    <row r="175" s="13" customFormat="1">
      <c r="A175" s="13"/>
      <c r="B175" s="232"/>
      <c r="C175" s="233"/>
      <c r="D175" s="234" t="s">
        <v>175</v>
      </c>
      <c r="E175" s="235" t="s">
        <v>1</v>
      </c>
      <c r="F175" s="236" t="s">
        <v>260</v>
      </c>
      <c r="G175" s="233"/>
      <c r="H175" s="237">
        <v>1565.4000000000001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175</v>
      </c>
      <c r="AU175" s="243" t="s">
        <v>21</v>
      </c>
      <c r="AV175" s="13" t="s">
        <v>21</v>
      </c>
      <c r="AW175" s="13" t="s">
        <v>40</v>
      </c>
      <c r="AX175" s="13" t="s">
        <v>84</v>
      </c>
      <c r="AY175" s="243" t="s">
        <v>167</v>
      </c>
    </row>
    <row r="176" s="13" customFormat="1">
      <c r="A176" s="13"/>
      <c r="B176" s="232"/>
      <c r="C176" s="233"/>
      <c r="D176" s="234" t="s">
        <v>175</v>
      </c>
      <c r="E176" s="235" t="s">
        <v>1</v>
      </c>
      <c r="F176" s="236" t="s">
        <v>261</v>
      </c>
      <c r="G176" s="233"/>
      <c r="H176" s="237">
        <v>577.60000000000002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175</v>
      </c>
      <c r="AU176" s="243" t="s">
        <v>21</v>
      </c>
      <c r="AV176" s="13" t="s">
        <v>21</v>
      </c>
      <c r="AW176" s="13" t="s">
        <v>40</v>
      </c>
      <c r="AX176" s="13" t="s">
        <v>84</v>
      </c>
      <c r="AY176" s="243" t="s">
        <v>167</v>
      </c>
    </row>
    <row r="177" s="13" customFormat="1">
      <c r="A177" s="13"/>
      <c r="B177" s="232"/>
      <c r="C177" s="233"/>
      <c r="D177" s="234" t="s">
        <v>175</v>
      </c>
      <c r="E177" s="235" t="s">
        <v>1</v>
      </c>
      <c r="F177" s="236" t="s">
        <v>262</v>
      </c>
      <c r="G177" s="233"/>
      <c r="H177" s="237">
        <v>1179.5999999999999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175</v>
      </c>
      <c r="AU177" s="243" t="s">
        <v>21</v>
      </c>
      <c r="AV177" s="13" t="s">
        <v>21</v>
      </c>
      <c r="AW177" s="13" t="s">
        <v>40</v>
      </c>
      <c r="AX177" s="13" t="s">
        <v>84</v>
      </c>
      <c r="AY177" s="243" t="s">
        <v>167</v>
      </c>
    </row>
    <row r="178" s="13" customFormat="1">
      <c r="A178" s="13"/>
      <c r="B178" s="232"/>
      <c r="C178" s="233"/>
      <c r="D178" s="234" t="s">
        <v>175</v>
      </c>
      <c r="E178" s="235" t="s">
        <v>1</v>
      </c>
      <c r="F178" s="236" t="s">
        <v>263</v>
      </c>
      <c r="G178" s="233"/>
      <c r="H178" s="237">
        <v>560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175</v>
      </c>
      <c r="AU178" s="243" t="s">
        <v>21</v>
      </c>
      <c r="AV178" s="13" t="s">
        <v>21</v>
      </c>
      <c r="AW178" s="13" t="s">
        <v>40</v>
      </c>
      <c r="AX178" s="13" t="s">
        <v>84</v>
      </c>
      <c r="AY178" s="243" t="s">
        <v>167</v>
      </c>
    </row>
    <row r="179" s="14" customFormat="1">
      <c r="A179" s="14"/>
      <c r="B179" s="244"/>
      <c r="C179" s="245"/>
      <c r="D179" s="234" t="s">
        <v>175</v>
      </c>
      <c r="E179" s="246" t="s">
        <v>1</v>
      </c>
      <c r="F179" s="247" t="s">
        <v>177</v>
      </c>
      <c r="G179" s="245"/>
      <c r="H179" s="248">
        <v>3882.5999999999999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175</v>
      </c>
      <c r="AU179" s="254" t="s">
        <v>21</v>
      </c>
      <c r="AV179" s="14" t="s">
        <v>174</v>
      </c>
      <c r="AW179" s="14" t="s">
        <v>40</v>
      </c>
      <c r="AX179" s="14" t="s">
        <v>92</v>
      </c>
      <c r="AY179" s="254" t="s">
        <v>167</v>
      </c>
    </row>
    <row r="180" s="2" customFormat="1" ht="24.15" customHeight="1">
      <c r="A180" s="39"/>
      <c r="B180" s="40"/>
      <c r="C180" s="219" t="s">
        <v>223</v>
      </c>
      <c r="D180" s="219" t="s">
        <v>169</v>
      </c>
      <c r="E180" s="220" t="s">
        <v>264</v>
      </c>
      <c r="F180" s="221" t="s">
        <v>265</v>
      </c>
      <c r="G180" s="222" t="s">
        <v>172</v>
      </c>
      <c r="H180" s="223">
        <v>3882.5999999999999</v>
      </c>
      <c r="I180" s="224"/>
      <c r="J180" s="225">
        <f>ROUND(I180*H180,2)</f>
        <v>0</v>
      </c>
      <c r="K180" s="221" t="s">
        <v>173</v>
      </c>
      <c r="L180" s="45"/>
      <c r="M180" s="226" t="s">
        <v>1</v>
      </c>
      <c r="N180" s="227" t="s">
        <v>51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174</v>
      </c>
      <c r="AT180" s="230" t="s">
        <v>169</v>
      </c>
      <c r="AU180" s="230" t="s">
        <v>21</v>
      </c>
      <c r="AY180" s="17" t="s">
        <v>167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174</v>
      </c>
      <c r="BK180" s="231">
        <f>ROUND(I180*H180,2)</f>
        <v>0</v>
      </c>
      <c r="BL180" s="17" t="s">
        <v>174</v>
      </c>
      <c r="BM180" s="230" t="s">
        <v>266</v>
      </c>
    </row>
    <row r="181" s="2" customFormat="1" ht="33" customHeight="1">
      <c r="A181" s="39"/>
      <c r="B181" s="40"/>
      <c r="C181" s="219" t="s">
        <v>7</v>
      </c>
      <c r="D181" s="219" t="s">
        <v>169</v>
      </c>
      <c r="E181" s="220" t="s">
        <v>267</v>
      </c>
      <c r="F181" s="221" t="s">
        <v>268</v>
      </c>
      <c r="G181" s="222" t="s">
        <v>206</v>
      </c>
      <c r="H181" s="223">
        <v>239.16999999999999</v>
      </c>
      <c r="I181" s="224"/>
      <c r="J181" s="225">
        <f>ROUND(I181*H181,2)</f>
        <v>0</v>
      </c>
      <c r="K181" s="221" t="s">
        <v>173</v>
      </c>
      <c r="L181" s="45"/>
      <c r="M181" s="226" t="s">
        <v>1</v>
      </c>
      <c r="N181" s="227" t="s">
        <v>51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174</v>
      </c>
      <c r="AT181" s="230" t="s">
        <v>169</v>
      </c>
      <c r="AU181" s="230" t="s">
        <v>21</v>
      </c>
      <c r="AY181" s="17" t="s">
        <v>167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174</v>
      </c>
      <c r="BK181" s="231">
        <f>ROUND(I181*H181,2)</f>
        <v>0</v>
      </c>
      <c r="BL181" s="17" t="s">
        <v>174</v>
      </c>
      <c r="BM181" s="230" t="s">
        <v>29</v>
      </c>
    </row>
    <row r="182" s="13" customFormat="1">
      <c r="A182" s="13"/>
      <c r="B182" s="232"/>
      <c r="C182" s="233"/>
      <c r="D182" s="234" t="s">
        <v>175</v>
      </c>
      <c r="E182" s="235" t="s">
        <v>1</v>
      </c>
      <c r="F182" s="236" t="s">
        <v>269</v>
      </c>
      <c r="G182" s="233"/>
      <c r="H182" s="237">
        <v>239.16999999999999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175</v>
      </c>
      <c r="AU182" s="243" t="s">
        <v>21</v>
      </c>
      <c r="AV182" s="13" t="s">
        <v>21</v>
      </c>
      <c r="AW182" s="13" t="s">
        <v>40</v>
      </c>
      <c r="AX182" s="13" t="s">
        <v>84</v>
      </c>
      <c r="AY182" s="243" t="s">
        <v>167</v>
      </c>
    </row>
    <row r="183" s="14" customFormat="1">
      <c r="A183" s="14"/>
      <c r="B183" s="244"/>
      <c r="C183" s="245"/>
      <c r="D183" s="234" t="s">
        <v>175</v>
      </c>
      <c r="E183" s="246" t="s">
        <v>1</v>
      </c>
      <c r="F183" s="247" t="s">
        <v>177</v>
      </c>
      <c r="G183" s="245"/>
      <c r="H183" s="248">
        <v>239.16999999999999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175</v>
      </c>
      <c r="AU183" s="254" t="s">
        <v>21</v>
      </c>
      <c r="AV183" s="14" t="s">
        <v>174</v>
      </c>
      <c r="AW183" s="14" t="s">
        <v>40</v>
      </c>
      <c r="AX183" s="14" t="s">
        <v>92</v>
      </c>
      <c r="AY183" s="254" t="s">
        <v>167</v>
      </c>
    </row>
    <row r="184" s="2" customFormat="1" ht="33" customHeight="1">
      <c r="A184" s="39"/>
      <c r="B184" s="40"/>
      <c r="C184" s="219" t="s">
        <v>227</v>
      </c>
      <c r="D184" s="219" t="s">
        <v>169</v>
      </c>
      <c r="E184" s="220" t="s">
        <v>270</v>
      </c>
      <c r="F184" s="221" t="s">
        <v>271</v>
      </c>
      <c r="G184" s="222" t="s">
        <v>206</v>
      </c>
      <c r="H184" s="223">
        <v>667.17100000000005</v>
      </c>
      <c r="I184" s="224"/>
      <c r="J184" s="225">
        <f>ROUND(I184*H184,2)</f>
        <v>0</v>
      </c>
      <c r="K184" s="221" t="s">
        <v>173</v>
      </c>
      <c r="L184" s="45"/>
      <c r="M184" s="226" t="s">
        <v>1</v>
      </c>
      <c r="N184" s="227" t="s">
        <v>51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174</v>
      </c>
      <c r="AT184" s="230" t="s">
        <v>169</v>
      </c>
      <c r="AU184" s="230" t="s">
        <v>21</v>
      </c>
      <c r="AY184" s="17" t="s">
        <v>167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174</v>
      </c>
      <c r="BK184" s="231">
        <f>ROUND(I184*H184,2)</f>
        <v>0</v>
      </c>
      <c r="BL184" s="17" t="s">
        <v>174</v>
      </c>
      <c r="BM184" s="230" t="s">
        <v>272</v>
      </c>
    </row>
    <row r="185" s="13" customFormat="1">
      <c r="A185" s="13"/>
      <c r="B185" s="232"/>
      <c r="C185" s="233"/>
      <c r="D185" s="234" t="s">
        <v>175</v>
      </c>
      <c r="E185" s="235" t="s">
        <v>1</v>
      </c>
      <c r="F185" s="236" t="s">
        <v>273</v>
      </c>
      <c r="G185" s="233"/>
      <c r="H185" s="237">
        <v>667.17100000000005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175</v>
      </c>
      <c r="AU185" s="243" t="s">
        <v>21</v>
      </c>
      <c r="AV185" s="13" t="s">
        <v>21</v>
      </c>
      <c r="AW185" s="13" t="s">
        <v>40</v>
      </c>
      <c r="AX185" s="13" t="s">
        <v>84</v>
      </c>
      <c r="AY185" s="243" t="s">
        <v>167</v>
      </c>
    </row>
    <row r="186" s="14" customFormat="1">
      <c r="A186" s="14"/>
      <c r="B186" s="244"/>
      <c r="C186" s="245"/>
      <c r="D186" s="234" t="s">
        <v>175</v>
      </c>
      <c r="E186" s="246" t="s">
        <v>1</v>
      </c>
      <c r="F186" s="247" t="s">
        <v>177</v>
      </c>
      <c r="G186" s="245"/>
      <c r="H186" s="248">
        <v>667.17100000000005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175</v>
      </c>
      <c r="AU186" s="254" t="s">
        <v>21</v>
      </c>
      <c r="AV186" s="14" t="s">
        <v>174</v>
      </c>
      <c r="AW186" s="14" t="s">
        <v>40</v>
      </c>
      <c r="AX186" s="14" t="s">
        <v>92</v>
      </c>
      <c r="AY186" s="254" t="s">
        <v>167</v>
      </c>
    </row>
    <row r="187" s="2" customFormat="1" ht="24.15" customHeight="1">
      <c r="A187" s="39"/>
      <c r="B187" s="40"/>
      <c r="C187" s="219" t="s">
        <v>274</v>
      </c>
      <c r="D187" s="219" t="s">
        <v>169</v>
      </c>
      <c r="E187" s="220" t="s">
        <v>275</v>
      </c>
      <c r="F187" s="221" t="s">
        <v>276</v>
      </c>
      <c r="G187" s="222" t="s">
        <v>277</v>
      </c>
      <c r="H187" s="223">
        <v>1812.682</v>
      </c>
      <c r="I187" s="224"/>
      <c r="J187" s="225">
        <f>ROUND(I187*H187,2)</f>
        <v>0</v>
      </c>
      <c r="K187" s="221" t="s">
        <v>173</v>
      </c>
      <c r="L187" s="45"/>
      <c r="M187" s="226" t="s">
        <v>1</v>
      </c>
      <c r="N187" s="227" t="s">
        <v>51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174</v>
      </c>
      <c r="AT187" s="230" t="s">
        <v>169</v>
      </c>
      <c r="AU187" s="230" t="s">
        <v>21</v>
      </c>
      <c r="AY187" s="17" t="s">
        <v>167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174</v>
      </c>
      <c r="BK187" s="231">
        <f>ROUND(I187*H187,2)</f>
        <v>0</v>
      </c>
      <c r="BL187" s="17" t="s">
        <v>174</v>
      </c>
      <c r="BM187" s="230" t="s">
        <v>278</v>
      </c>
    </row>
    <row r="188" s="2" customFormat="1" ht="24.15" customHeight="1">
      <c r="A188" s="39"/>
      <c r="B188" s="40"/>
      <c r="C188" s="219" t="s">
        <v>232</v>
      </c>
      <c r="D188" s="219" t="s">
        <v>169</v>
      </c>
      <c r="E188" s="220" t="s">
        <v>279</v>
      </c>
      <c r="F188" s="221" t="s">
        <v>280</v>
      </c>
      <c r="G188" s="222" t="s">
        <v>206</v>
      </c>
      <c r="H188" s="223">
        <v>1388.1030000000001</v>
      </c>
      <c r="I188" s="224"/>
      <c r="J188" s="225">
        <f>ROUND(I188*H188,2)</f>
        <v>0</v>
      </c>
      <c r="K188" s="221" t="s">
        <v>173</v>
      </c>
      <c r="L188" s="45"/>
      <c r="M188" s="226" t="s">
        <v>1</v>
      </c>
      <c r="N188" s="227" t="s">
        <v>51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174</v>
      </c>
      <c r="AT188" s="230" t="s">
        <v>169</v>
      </c>
      <c r="AU188" s="230" t="s">
        <v>21</v>
      </c>
      <c r="AY188" s="17" t="s">
        <v>167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174</v>
      </c>
      <c r="BK188" s="231">
        <f>ROUND(I188*H188,2)</f>
        <v>0</v>
      </c>
      <c r="BL188" s="17" t="s">
        <v>174</v>
      </c>
      <c r="BM188" s="230" t="s">
        <v>281</v>
      </c>
    </row>
    <row r="189" s="13" customFormat="1">
      <c r="A189" s="13"/>
      <c r="B189" s="232"/>
      <c r="C189" s="233"/>
      <c r="D189" s="234" t="s">
        <v>175</v>
      </c>
      <c r="E189" s="235" t="s">
        <v>1</v>
      </c>
      <c r="F189" s="236" t="s">
        <v>282</v>
      </c>
      <c r="G189" s="233"/>
      <c r="H189" s="237">
        <v>2176.1109999999999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175</v>
      </c>
      <c r="AU189" s="243" t="s">
        <v>21</v>
      </c>
      <c r="AV189" s="13" t="s">
        <v>21</v>
      </c>
      <c r="AW189" s="13" t="s">
        <v>40</v>
      </c>
      <c r="AX189" s="13" t="s">
        <v>84</v>
      </c>
      <c r="AY189" s="243" t="s">
        <v>167</v>
      </c>
    </row>
    <row r="190" s="13" customFormat="1">
      <c r="A190" s="13"/>
      <c r="B190" s="232"/>
      <c r="C190" s="233"/>
      <c r="D190" s="234" t="s">
        <v>175</v>
      </c>
      <c r="E190" s="235" t="s">
        <v>1</v>
      </c>
      <c r="F190" s="236" t="s">
        <v>283</v>
      </c>
      <c r="G190" s="233"/>
      <c r="H190" s="237">
        <v>-858.65999999999997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175</v>
      </c>
      <c r="AU190" s="243" t="s">
        <v>21</v>
      </c>
      <c r="AV190" s="13" t="s">
        <v>21</v>
      </c>
      <c r="AW190" s="13" t="s">
        <v>40</v>
      </c>
      <c r="AX190" s="13" t="s">
        <v>84</v>
      </c>
      <c r="AY190" s="243" t="s">
        <v>167</v>
      </c>
    </row>
    <row r="191" s="13" customFormat="1">
      <c r="A191" s="13"/>
      <c r="B191" s="232"/>
      <c r="C191" s="233"/>
      <c r="D191" s="234" t="s">
        <v>175</v>
      </c>
      <c r="E191" s="235" t="s">
        <v>1</v>
      </c>
      <c r="F191" s="236" t="s">
        <v>284</v>
      </c>
      <c r="G191" s="233"/>
      <c r="H191" s="237">
        <v>-101.221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175</v>
      </c>
      <c r="AU191" s="243" t="s">
        <v>21</v>
      </c>
      <c r="AV191" s="13" t="s">
        <v>21</v>
      </c>
      <c r="AW191" s="13" t="s">
        <v>40</v>
      </c>
      <c r="AX191" s="13" t="s">
        <v>84</v>
      </c>
      <c r="AY191" s="243" t="s">
        <v>167</v>
      </c>
    </row>
    <row r="192" s="13" customFormat="1">
      <c r="A192" s="13"/>
      <c r="B192" s="232"/>
      <c r="C192" s="233"/>
      <c r="D192" s="234" t="s">
        <v>175</v>
      </c>
      <c r="E192" s="235" t="s">
        <v>1</v>
      </c>
      <c r="F192" s="236" t="s">
        <v>285</v>
      </c>
      <c r="G192" s="233"/>
      <c r="H192" s="237">
        <v>132.55699999999999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175</v>
      </c>
      <c r="AU192" s="243" t="s">
        <v>21</v>
      </c>
      <c r="AV192" s="13" t="s">
        <v>21</v>
      </c>
      <c r="AW192" s="13" t="s">
        <v>40</v>
      </c>
      <c r="AX192" s="13" t="s">
        <v>84</v>
      </c>
      <c r="AY192" s="243" t="s">
        <v>167</v>
      </c>
    </row>
    <row r="193" s="13" customFormat="1">
      <c r="A193" s="13"/>
      <c r="B193" s="232"/>
      <c r="C193" s="233"/>
      <c r="D193" s="234" t="s">
        <v>175</v>
      </c>
      <c r="E193" s="235" t="s">
        <v>1</v>
      </c>
      <c r="F193" s="236" t="s">
        <v>286</v>
      </c>
      <c r="G193" s="233"/>
      <c r="H193" s="237">
        <v>-10.35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175</v>
      </c>
      <c r="AU193" s="243" t="s">
        <v>21</v>
      </c>
      <c r="AV193" s="13" t="s">
        <v>21</v>
      </c>
      <c r="AW193" s="13" t="s">
        <v>40</v>
      </c>
      <c r="AX193" s="13" t="s">
        <v>84</v>
      </c>
      <c r="AY193" s="243" t="s">
        <v>167</v>
      </c>
    </row>
    <row r="194" s="13" customFormat="1">
      <c r="A194" s="13"/>
      <c r="B194" s="232"/>
      <c r="C194" s="233"/>
      <c r="D194" s="234" t="s">
        <v>175</v>
      </c>
      <c r="E194" s="235" t="s">
        <v>1</v>
      </c>
      <c r="F194" s="236" t="s">
        <v>287</v>
      </c>
      <c r="G194" s="233"/>
      <c r="H194" s="237">
        <v>-11.847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175</v>
      </c>
      <c r="AU194" s="243" t="s">
        <v>21</v>
      </c>
      <c r="AV194" s="13" t="s">
        <v>21</v>
      </c>
      <c r="AW194" s="13" t="s">
        <v>40</v>
      </c>
      <c r="AX194" s="13" t="s">
        <v>84</v>
      </c>
      <c r="AY194" s="243" t="s">
        <v>167</v>
      </c>
    </row>
    <row r="195" s="13" customFormat="1">
      <c r="A195" s="13"/>
      <c r="B195" s="232"/>
      <c r="C195" s="233"/>
      <c r="D195" s="234" t="s">
        <v>175</v>
      </c>
      <c r="E195" s="235" t="s">
        <v>1</v>
      </c>
      <c r="F195" s="236" t="s">
        <v>288</v>
      </c>
      <c r="G195" s="233"/>
      <c r="H195" s="237">
        <v>-29.611000000000001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175</v>
      </c>
      <c r="AU195" s="243" t="s">
        <v>21</v>
      </c>
      <c r="AV195" s="13" t="s">
        <v>21</v>
      </c>
      <c r="AW195" s="13" t="s">
        <v>40</v>
      </c>
      <c r="AX195" s="13" t="s">
        <v>84</v>
      </c>
      <c r="AY195" s="243" t="s">
        <v>167</v>
      </c>
    </row>
    <row r="196" s="13" customFormat="1">
      <c r="A196" s="13"/>
      <c r="B196" s="232"/>
      <c r="C196" s="233"/>
      <c r="D196" s="234" t="s">
        <v>175</v>
      </c>
      <c r="E196" s="235" t="s">
        <v>1</v>
      </c>
      <c r="F196" s="236" t="s">
        <v>289</v>
      </c>
      <c r="G196" s="233"/>
      <c r="H196" s="237">
        <v>-8.9809999999999999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175</v>
      </c>
      <c r="AU196" s="243" t="s">
        <v>21</v>
      </c>
      <c r="AV196" s="13" t="s">
        <v>21</v>
      </c>
      <c r="AW196" s="13" t="s">
        <v>40</v>
      </c>
      <c r="AX196" s="13" t="s">
        <v>84</v>
      </c>
      <c r="AY196" s="243" t="s">
        <v>167</v>
      </c>
    </row>
    <row r="197" s="13" customFormat="1">
      <c r="A197" s="13"/>
      <c r="B197" s="232"/>
      <c r="C197" s="233"/>
      <c r="D197" s="234" t="s">
        <v>175</v>
      </c>
      <c r="E197" s="235" t="s">
        <v>1</v>
      </c>
      <c r="F197" s="236" t="s">
        <v>290</v>
      </c>
      <c r="G197" s="233"/>
      <c r="H197" s="237">
        <v>-18.295000000000002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175</v>
      </c>
      <c r="AU197" s="243" t="s">
        <v>21</v>
      </c>
      <c r="AV197" s="13" t="s">
        <v>21</v>
      </c>
      <c r="AW197" s="13" t="s">
        <v>40</v>
      </c>
      <c r="AX197" s="13" t="s">
        <v>84</v>
      </c>
      <c r="AY197" s="243" t="s">
        <v>167</v>
      </c>
    </row>
    <row r="198" s="13" customFormat="1">
      <c r="A198" s="13"/>
      <c r="B198" s="232"/>
      <c r="C198" s="233"/>
      <c r="D198" s="234" t="s">
        <v>175</v>
      </c>
      <c r="E198" s="235" t="s">
        <v>1</v>
      </c>
      <c r="F198" s="236" t="s">
        <v>291</v>
      </c>
      <c r="G198" s="233"/>
      <c r="H198" s="237">
        <v>118.40000000000001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175</v>
      </c>
      <c r="AU198" s="243" t="s">
        <v>21</v>
      </c>
      <c r="AV198" s="13" t="s">
        <v>21</v>
      </c>
      <c r="AW198" s="13" t="s">
        <v>40</v>
      </c>
      <c r="AX198" s="13" t="s">
        <v>84</v>
      </c>
      <c r="AY198" s="243" t="s">
        <v>167</v>
      </c>
    </row>
    <row r="199" s="14" customFormat="1">
      <c r="A199" s="14"/>
      <c r="B199" s="244"/>
      <c r="C199" s="245"/>
      <c r="D199" s="234" t="s">
        <v>175</v>
      </c>
      <c r="E199" s="246" t="s">
        <v>1</v>
      </c>
      <c r="F199" s="247" t="s">
        <v>177</v>
      </c>
      <c r="G199" s="245"/>
      <c r="H199" s="248">
        <v>1388.1030000000001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175</v>
      </c>
      <c r="AU199" s="254" t="s">
        <v>21</v>
      </c>
      <c r="AV199" s="14" t="s">
        <v>174</v>
      </c>
      <c r="AW199" s="14" t="s">
        <v>40</v>
      </c>
      <c r="AX199" s="14" t="s">
        <v>92</v>
      </c>
      <c r="AY199" s="254" t="s">
        <v>167</v>
      </c>
    </row>
    <row r="200" s="2" customFormat="1" ht="24.15" customHeight="1">
      <c r="A200" s="39"/>
      <c r="B200" s="40"/>
      <c r="C200" s="219" t="s">
        <v>292</v>
      </c>
      <c r="D200" s="219" t="s">
        <v>169</v>
      </c>
      <c r="E200" s="220" t="s">
        <v>293</v>
      </c>
      <c r="F200" s="221" t="s">
        <v>294</v>
      </c>
      <c r="G200" s="222" t="s">
        <v>206</v>
      </c>
      <c r="H200" s="223">
        <v>692.79100000000005</v>
      </c>
      <c r="I200" s="224"/>
      <c r="J200" s="225">
        <f>ROUND(I200*H200,2)</f>
        <v>0</v>
      </c>
      <c r="K200" s="221" t="s">
        <v>173</v>
      </c>
      <c r="L200" s="45"/>
      <c r="M200" s="226" t="s">
        <v>1</v>
      </c>
      <c r="N200" s="227" t="s">
        <v>51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174</v>
      </c>
      <c r="AT200" s="230" t="s">
        <v>169</v>
      </c>
      <c r="AU200" s="230" t="s">
        <v>21</v>
      </c>
      <c r="AY200" s="17" t="s">
        <v>167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7" t="s">
        <v>174</v>
      </c>
      <c r="BK200" s="231">
        <f>ROUND(I200*H200,2)</f>
        <v>0</v>
      </c>
      <c r="BL200" s="17" t="s">
        <v>174</v>
      </c>
      <c r="BM200" s="230" t="s">
        <v>295</v>
      </c>
    </row>
    <row r="201" s="13" customFormat="1">
      <c r="A201" s="13"/>
      <c r="B201" s="232"/>
      <c r="C201" s="233"/>
      <c r="D201" s="234" t="s">
        <v>175</v>
      </c>
      <c r="E201" s="235" t="s">
        <v>1</v>
      </c>
      <c r="F201" s="236" t="s">
        <v>296</v>
      </c>
      <c r="G201" s="233"/>
      <c r="H201" s="237">
        <v>56.048000000000002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175</v>
      </c>
      <c r="AU201" s="243" t="s">
        <v>21</v>
      </c>
      <c r="AV201" s="13" t="s">
        <v>21</v>
      </c>
      <c r="AW201" s="13" t="s">
        <v>40</v>
      </c>
      <c r="AX201" s="13" t="s">
        <v>84</v>
      </c>
      <c r="AY201" s="243" t="s">
        <v>167</v>
      </c>
    </row>
    <row r="202" s="13" customFormat="1">
      <c r="A202" s="13"/>
      <c r="B202" s="232"/>
      <c r="C202" s="233"/>
      <c r="D202" s="234" t="s">
        <v>175</v>
      </c>
      <c r="E202" s="235" t="s">
        <v>1</v>
      </c>
      <c r="F202" s="236" t="s">
        <v>297</v>
      </c>
      <c r="G202" s="233"/>
      <c r="H202" s="237">
        <v>158.21700000000001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175</v>
      </c>
      <c r="AU202" s="243" t="s">
        <v>21</v>
      </c>
      <c r="AV202" s="13" t="s">
        <v>21</v>
      </c>
      <c r="AW202" s="13" t="s">
        <v>40</v>
      </c>
      <c r="AX202" s="13" t="s">
        <v>84</v>
      </c>
      <c r="AY202" s="243" t="s">
        <v>167</v>
      </c>
    </row>
    <row r="203" s="13" customFormat="1">
      <c r="A203" s="13"/>
      <c r="B203" s="232"/>
      <c r="C203" s="233"/>
      <c r="D203" s="234" t="s">
        <v>175</v>
      </c>
      <c r="E203" s="235" t="s">
        <v>1</v>
      </c>
      <c r="F203" s="236" t="s">
        <v>298</v>
      </c>
      <c r="G203" s="233"/>
      <c r="H203" s="237">
        <v>478.52600000000001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175</v>
      </c>
      <c r="AU203" s="243" t="s">
        <v>21</v>
      </c>
      <c r="AV203" s="13" t="s">
        <v>21</v>
      </c>
      <c r="AW203" s="13" t="s">
        <v>40</v>
      </c>
      <c r="AX203" s="13" t="s">
        <v>84</v>
      </c>
      <c r="AY203" s="243" t="s">
        <v>167</v>
      </c>
    </row>
    <row r="204" s="14" customFormat="1">
      <c r="A204" s="14"/>
      <c r="B204" s="244"/>
      <c r="C204" s="245"/>
      <c r="D204" s="234" t="s">
        <v>175</v>
      </c>
      <c r="E204" s="246" t="s">
        <v>1</v>
      </c>
      <c r="F204" s="247" t="s">
        <v>177</v>
      </c>
      <c r="G204" s="245"/>
      <c r="H204" s="248">
        <v>692.79100000000005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175</v>
      </c>
      <c r="AU204" s="254" t="s">
        <v>21</v>
      </c>
      <c r="AV204" s="14" t="s">
        <v>174</v>
      </c>
      <c r="AW204" s="14" t="s">
        <v>40</v>
      </c>
      <c r="AX204" s="14" t="s">
        <v>92</v>
      </c>
      <c r="AY204" s="254" t="s">
        <v>167</v>
      </c>
    </row>
    <row r="205" s="2" customFormat="1" ht="16.5" customHeight="1">
      <c r="A205" s="39"/>
      <c r="B205" s="40"/>
      <c r="C205" s="259" t="s">
        <v>237</v>
      </c>
      <c r="D205" s="259" t="s">
        <v>238</v>
      </c>
      <c r="E205" s="260" t="s">
        <v>299</v>
      </c>
      <c r="F205" s="261" t="s">
        <v>300</v>
      </c>
      <c r="G205" s="262" t="s">
        <v>277</v>
      </c>
      <c r="H205" s="263">
        <v>1247.0239999999999</v>
      </c>
      <c r="I205" s="264"/>
      <c r="J205" s="265">
        <f>ROUND(I205*H205,2)</f>
        <v>0</v>
      </c>
      <c r="K205" s="261" t="s">
        <v>173</v>
      </c>
      <c r="L205" s="266"/>
      <c r="M205" s="267" t="s">
        <v>1</v>
      </c>
      <c r="N205" s="268" t="s">
        <v>51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190</v>
      </c>
      <c r="AT205" s="230" t="s">
        <v>238</v>
      </c>
      <c r="AU205" s="230" t="s">
        <v>21</v>
      </c>
      <c r="AY205" s="17" t="s">
        <v>167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174</v>
      </c>
      <c r="BK205" s="231">
        <f>ROUND(I205*H205,2)</f>
        <v>0</v>
      </c>
      <c r="BL205" s="17" t="s">
        <v>174</v>
      </c>
      <c r="BM205" s="230" t="s">
        <v>301</v>
      </c>
    </row>
    <row r="206" s="13" customFormat="1">
      <c r="A206" s="13"/>
      <c r="B206" s="232"/>
      <c r="C206" s="233"/>
      <c r="D206" s="234" t="s">
        <v>175</v>
      </c>
      <c r="E206" s="235" t="s">
        <v>1</v>
      </c>
      <c r="F206" s="236" t="s">
        <v>302</v>
      </c>
      <c r="G206" s="233"/>
      <c r="H206" s="237">
        <v>1247.0239999999999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175</v>
      </c>
      <c r="AU206" s="243" t="s">
        <v>21</v>
      </c>
      <c r="AV206" s="13" t="s">
        <v>21</v>
      </c>
      <c r="AW206" s="13" t="s">
        <v>40</v>
      </c>
      <c r="AX206" s="13" t="s">
        <v>84</v>
      </c>
      <c r="AY206" s="243" t="s">
        <v>167</v>
      </c>
    </row>
    <row r="207" s="14" customFormat="1">
      <c r="A207" s="14"/>
      <c r="B207" s="244"/>
      <c r="C207" s="245"/>
      <c r="D207" s="234" t="s">
        <v>175</v>
      </c>
      <c r="E207" s="246" t="s">
        <v>1</v>
      </c>
      <c r="F207" s="247" t="s">
        <v>177</v>
      </c>
      <c r="G207" s="245"/>
      <c r="H207" s="248">
        <v>1247.0239999999999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175</v>
      </c>
      <c r="AU207" s="254" t="s">
        <v>21</v>
      </c>
      <c r="AV207" s="14" t="s">
        <v>174</v>
      </c>
      <c r="AW207" s="14" t="s">
        <v>40</v>
      </c>
      <c r="AX207" s="14" t="s">
        <v>92</v>
      </c>
      <c r="AY207" s="254" t="s">
        <v>167</v>
      </c>
    </row>
    <row r="208" s="2" customFormat="1" ht="33" customHeight="1">
      <c r="A208" s="39"/>
      <c r="B208" s="40"/>
      <c r="C208" s="219" t="s">
        <v>303</v>
      </c>
      <c r="D208" s="219" t="s">
        <v>169</v>
      </c>
      <c r="E208" s="220" t="s">
        <v>304</v>
      </c>
      <c r="F208" s="221" t="s">
        <v>305</v>
      </c>
      <c r="G208" s="222" t="s">
        <v>172</v>
      </c>
      <c r="H208" s="223">
        <v>1344</v>
      </c>
      <c r="I208" s="224"/>
      <c r="J208" s="225">
        <f>ROUND(I208*H208,2)</f>
        <v>0</v>
      </c>
      <c r="K208" s="221" t="s">
        <v>173</v>
      </c>
      <c r="L208" s="45"/>
      <c r="M208" s="226" t="s">
        <v>1</v>
      </c>
      <c r="N208" s="227" t="s">
        <v>51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174</v>
      </c>
      <c r="AT208" s="230" t="s">
        <v>169</v>
      </c>
      <c r="AU208" s="230" t="s">
        <v>21</v>
      </c>
      <c r="AY208" s="17" t="s">
        <v>167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174</v>
      </c>
      <c r="BK208" s="231">
        <f>ROUND(I208*H208,2)</f>
        <v>0</v>
      </c>
      <c r="BL208" s="17" t="s">
        <v>174</v>
      </c>
      <c r="BM208" s="230" t="s">
        <v>306</v>
      </c>
    </row>
    <row r="209" s="2" customFormat="1" ht="24.15" customHeight="1">
      <c r="A209" s="39"/>
      <c r="B209" s="40"/>
      <c r="C209" s="219" t="s">
        <v>241</v>
      </c>
      <c r="D209" s="219" t="s">
        <v>169</v>
      </c>
      <c r="E209" s="220" t="s">
        <v>307</v>
      </c>
      <c r="F209" s="221" t="s">
        <v>308</v>
      </c>
      <c r="G209" s="222" t="s">
        <v>172</v>
      </c>
      <c r="H209" s="223">
        <v>1344</v>
      </c>
      <c r="I209" s="224"/>
      <c r="J209" s="225">
        <f>ROUND(I209*H209,2)</f>
        <v>0</v>
      </c>
      <c r="K209" s="221" t="s">
        <v>173</v>
      </c>
      <c r="L209" s="45"/>
      <c r="M209" s="226" t="s">
        <v>1</v>
      </c>
      <c r="N209" s="227" t="s">
        <v>51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174</v>
      </c>
      <c r="AT209" s="230" t="s">
        <v>169</v>
      </c>
      <c r="AU209" s="230" t="s">
        <v>21</v>
      </c>
      <c r="AY209" s="17" t="s">
        <v>167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174</v>
      </c>
      <c r="BK209" s="231">
        <f>ROUND(I209*H209,2)</f>
        <v>0</v>
      </c>
      <c r="BL209" s="17" t="s">
        <v>174</v>
      </c>
      <c r="BM209" s="230" t="s">
        <v>309</v>
      </c>
    </row>
    <row r="210" s="2" customFormat="1" ht="16.5" customHeight="1">
      <c r="A210" s="39"/>
      <c r="B210" s="40"/>
      <c r="C210" s="259" t="s">
        <v>310</v>
      </c>
      <c r="D210" s="259" t="s">
        <v>238</v>
      </c>
      <c r="E210" s="260" t="s">
        <v>311</v>
      </c>
      <c r="F210" s="261" t="s">
        <v>312</v>
      </c>
      <c r="G210" s="262" t="s">
        <v>313</v>
      </c>
      <c r="H210" s="263">
        <v>20.16</v>
      </c>
      <c r="I210" s="264"/>
      <c r="J210" s="265">
        <f>ROUND(I210*H210,2)</f>
        <v>0</v>
      </c>
      <c r="K210" s="261" t="s">
        <v>173</v>
      </c>
      <c r="L210" s="266"/>
      <c r="M210" s="267" t="s">
        <v>1</v>
      </c>
      <c r="N210" s="268" t="s">
        <v>51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190</v>
      </c>
      <c r="AT210" s="230" t="s">
        <v>238</v>
      </c>
      <c r="AU210" s="230" t="s">
        <v>21</v>
      </c>
      <c r="AY210" s="17" t="s">
        <v>167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174</v>
      </c>
      <c r="BK210" s="231">
        <f>ROUND(I210*H210,2)</f>
        <v>0</v>
      </c>
      <c r="BL210" s="17" t="s">
        <v>174</v>
      </c>
      <c r="BM210" s="230" t="s">
        <v>314</v>
      </c>
    </row>
    <row r="211" s="13" customFormat="1">
      <c r="A211" s="13"/>
      <c r="B211" s="232"/>
      <c r="C211" s="233"/>
      <c r="D211" s="234" t="s">
        <v>175</v>
      </c>
      <c r="E211" s="235" t="s">
        <v>1</v>
      </c>
      <c r="F211" s="236" t="s">
        <v>315</v>
      </c>
      <c r="G211" s="233"/>
      <c r="H211" s="237">
        <v>20.16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175</v>
      </c>
      <c r="AU211" s="243" t="s">
        <v>21</v>
      </c>
      <c r="AV211" s="13" t="s">
        <v>21</v>
      </c>
      <c r="AW211" s="13" t="s">
        <v>40</v>
      </c>
      <c r="AX211" s="13" t="s">
        <v>84</v>
      </c>
      <c r="AY211" s="243" t="s">
        <v>167</v>
      </c>
    </row>
    <row r="212" s="14" customFormat="1">
      <c r="A212" s="14"/>
      <c r="B212" s="244"/>
      <c r="C212" s="245"/>
      <c r="D212" s="234" t="s">
        <v>175</v>
      </c>
      <c r="E212" s="246" t="s">
        <v>1</v>
      </c>
      <c r="F212" s="247" t="s">
        <v>177</v>
      </c>
      <c r="G212" s="245"/>
      <c r="H212" s="248">
        <v>20.16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175</v>
      </c>
      <c r="AU212" s="254" t="s">
        <v>21</v>
      </c>
      <c r="AV212" s="14" t="s">
        <v>174</v>
      </c>
      <c r="AW212" s="14" t="s">
        <v>40</v>
      </c>
      <c r="AX212" s="14" t="s">
        <v>92</v>
      </c>
      <c r="AY212" s="254" t="s">
        <v>167</v>
      </c>
    </row>
    <row r="213" s="12" customFormat="1" ht="22.8" customHeight="1">
      <c r="A213" s="12"/>
      <c r="B213" s="203"/>
      <c r="C213" s="204"/>
      <c r="D213" s="205" t="s">
        <v>83</v>
      </c>
      <c r="E213" s="217" t="s">
        <v>180</v>
      </c>
      <c r="F213" s="217" t="s">
        <v>316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SUM(P214:P224)</f>
        <v>0</v>
      </c>
      <c r="Q213" s="211"/>
      <c r="R213" s="212">
        <f>SUM(R214:R224)</f>
        <v>0</v>
      </c>
      <c r="S213" s="211"/>
      <c r="T213" s="213">
        <f>SUM(T214:T224)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92</v>
      </c>
      <c r="AT213" s="215" t="s">
        <v>83</v>
      </c>
      <c r="AU213" s="215" t="s">
        <v>92</v>
      </c>
      <c r="AY213" s="214" t="s">
        <v>167</v>
      </c>
      <c r="BK213" s="216">
        <f>SUM(BK214:BK224)</f>
        <v>0</v>
      </c>
    </row>
    <row r="214" s="2" customFormat="1" ht="16.5" customHeight="1">
      <c r="A214" s="39"/>
      <c r="B214" s="40"/>
      <c r="C214" s="219" t="s">
        <v>244</v>
      </c>
      <c r="D214" s="219" t="s">
        <v>169</v>
      </c>
      <c r="E214" s="220" t="s">
        <v>317</v>
      </c>
      <c r="F214" s="221" t="s">
        <v>318</v>
      </c>
      <c r="G214" s="222" t="s">
        <v>206</v>
      </c>
      <c r="H214" s="223">
        <v>3.2000000000000002</v>
      </c>
      <c r="I214" s="224"/>
      <c r="J214" s="225">
        <f>ROUND(I214*H214,2)</f>
        <v>0</v>
      </c>
      <c r="K214" s="221" t="s">
        <v>173</v>
      </c>
      <c r="L214" s="45"/>
      <c r="M214" s="226" t="s">
        <v>1</v>
      </c>
      <c r="N214" s="227" t="s">
        <v>51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174</v>
      </c>
      <c r="AT214" s="230" t="s">
        <v>169</v>
      </c>
      <c r="AU214" s="230" t="s">
        <v>21</v>
      </c>
      <c r="AY214" s="17" t="s">
        <v>167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174</v>
      </c>
      <c r="BK214" s="231">
        <f>ROUND(I214*H214,2)</f>
        <v>0</v>
      </c>
      <c r="BL214" s="17" t="s">
        <v>174</v>
      </c>
      <c r="BM214" s="230" t="s">
        <v>319</v>
      </c>
    </row>
    <row r="215" s="2" customFormat="1" ht="16.5" customHeight="1">
      <c r="A215" s="39"/>
      <c r="B215" s="40"/>
      <c r="C215" s="219" t="s">
        <v>320</v>
      </c>
      <c r="D215" s="219" t="s">
        <v>169</v>
      </c>
      <c r="E215" s="220" t="s">
        <v>321</v>
      </c>
      <c r="F215" s="221" t="s">
        <v>322</v>
      </c>
      <c r="G215" s="222" t="s">
        <v>172</v>
      </c>
      <c r="H215" s="223">
        <v>18.800000000000001</v>
      </c>
      <c r="I215" s="224"/>
      <c r="J215" s="225">
        <f>ROUND(I215*H215,2)</f>
        <v>0</v>
      </c>
      <c r="K215" s="221" t="s">
        <v>173</v>
      </c>
      <c r="L215" s="45"/>
      <c r="M215" s="226" t="s">
        <v>1</v>
      </c>
      <c r="N215" s="227" t="s">
        <v>51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174</v>
      </c>
      <c r="AT215" s="230" t="s">
        <v>169</v>
      </c>
      <c r="AU215" s="230" t="s">
        <v>21</v>
      </c>
      <c r="AY215" s="17" t="s">
        <v>167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174</v>
      </c>
      <c r="BK215" s="231">
        <f>ROUND(I215*H215,2)</f>
        <v>0</v>
      </c>
      <c r="BL215" s="17" t="s">
        <v>174</v>
      </c>
      <c r="BM215" s="230" t="s">
        <v>323</v>
      </c>
    </row>
    <row r="216" s="13" customFormat="1">
      <c r="A216" s="13"/>
      <c r="B216" s="232"/>
      <c r="C216" s="233"/>
      <c r="D216" s="234" t="s">
        <v>175</v>
      </c>
      <c r="E216" s="235" t="s">
        <v>1</v>
      </c>
      <c r="F216" s="236" t="s">
        <v>324</v>
      </c>
      <c r="G216" s="233"/>
      <c r="H216" s="237">
        <v>18.800000000000001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175</v>
      </c>
      <c r="AU216" s="243" t="s">
        <v>21</v>
      </c>
      <c r="AV216" s="13" t="s">
        <v>21</v>
      </c>
      <c r="AW216" s="13" t="s">
        <v>40</v>
      </c>
      <c r="AX216" s="13" t="s">
        <v>84</v>
      </c>
      <c r="AY216" s="243" t="s">
        <v>167</v>
      </c>
    </row>
    <row r="217" s="14" customFormat="1">
      <c r="A217" s="14"/>
      <c r="B217" s="244"/>
      <c r="C217" s="245"/>
      <c r="D217" s="234" t="s">
        <v>175</v>
      </c>
      <c r="E217" s="246" t="s">
        <v>1</v>
      </c>
      <c r="F217" s="247" t="s">
        <v>177</v>
      </c>
      <c r="G217" s="245"/>
      <c r="H217" s="248">
        <v>18.800000000000001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175</v>
      </c>
      <c r="AU217" s="254" t="s">
        <v>21</v>
      </c>
      <c r="AV217" s="14" t="s">
        <v>174</v>
      </c>
      <c r="AW217" s="14" t="s">
        <v>40</v>
      </c>
      <c r="AX217" s="14" t="s">
        <v>92</v>
      </c>
      <c r="AY217" s="254" t="s">
        <v>167</v>
      </c>
    </row>
    <row r="218" s="2" customFormat="1" ht="16.5" customHeight="1">
      <c r="A218" s="39"/>
      <c r="B218" s="40"/>
      <c r="C218" s="219" t="s">
        <v>248</v>
      </c>
      <c r="D218" s="219" t="s">
        <v>169</v>
      </c>
      <c r="E218" s="220" t="s">
        <v>325</v>
      </c>
      <c r="F218" s="221" t="s">
        <v>326</v>
      </c>
      <c r="G218" s="222" t="s">
        <v>172</v>
      </c>
      <c r="H218" s="223">
        <v>18.800000000000001</v>
      </c>
      <c r="I218" s="224"/>
      <c r="J218" s="225">
        <f>ROUND(I218*H218,2)</f>
        <v>0</v>
      </c>
      <c r="K218" s="221" t="s">
        <v>173</v>
      </c>
      <c r="L218" s="45"/>
      <c r="M218" s="226" t="s">
        <v>1</v>
      </c>
      <c r="N218" s="227" t="s">
        <v>51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174</v>
      </c>
      <c r="AT218" s="230" t="s">
        <v>169</v>
      </c>
      <c r="AU218" s="230" t="s">
        <v>21</v>
      </c>
      <c r="AY218" s="17" t="s">
        <v>167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174</v>
      </c>
      <c r="BK218" s="231">
        <f>ROUND(I218*H218,2)</f>
        <v>0</v>
      </c>
      <c r="BL218" s="17" t="s">
        <v>174</v>
      </c>
      <c r="BM218" s="230" t="s">
        <v>327</v>
      </c>
    </row>
    <row r="219" s="2" customFormat="1" ht="16.5" customHeight="1">
      <c r="A219" s="39"/>
      <c r="B219" s="40"/>
      <c r="C219" s="219" t="s">
        <v>328</v>
      </c>
      <c r="D219" s="219" t="s">
        <v>169</v>
      </c>
      <c r="E219" s="220" t="s">
        <v>329</v>
      </c>
      <c r="F219" s="221" t="s">
        <v>330</v>
      </c>
      <c r="G219" s="222" t="s">
        <v>277</v>
      </c>
      <c r="H219" s="223">
        <v>0.033000000000000002</v>
      </c>
      <c r="I219" s="224"/>
      <c r="J219" s="225">
        <f>ROUND(I219*H219,2)</f>
        <v>0</v>
      </c>
      <c r="K219" s="221" t="s">
        <v>173</v>
      </c>
      <c r="L219" s="45"/>
      <c r="M219" s="226" t="s">
        <v>1</v>
      </c>
      <c r="N219" s="227" t="s">
        <v>51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174</v>
      </c>
      <c r="AT219" s="230" t="s">
        <v>169</v>
      </c>
      <c r="AU219" s="230" t="s">
        <v>21</v>
      </c>
      <c r="AY219" s="17" t="s">
        <v>167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174</v>
      </c>
      <c r="BK219" s="231">
        <f>ROUND(I219*H219,2)</f>
        <v>0</v>
      </c>
      <c r="BL219" s="17" t="s">
        <v>174</v>
      </c>
      <c r="BM219" s="230" t="s">
        <v>331</v>
      </c>
    </row>
    <row r="220" s="13" customFormat="1">
      <c r="A220" s="13"/>
      <c r="B220" s="232"/>
      <c r="C220" s="233"/>
      <c r="D220" s="234" t="s">
        <v>175</v>
      </c>
      <c r="E220" s="235" t="s">
        <v>1</v>
      </c>
      <c r="F220" s="236" t="s">
        <v>332</v>
      </c>
      <c r="G220" s="233"/>
      <c r="H220" s="237">
        <v>0.033000000000000002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175</v>
      </c>
      <c r="AU220" s="243" t="s">
        <v>21</v>
      </c>
      <c r="AV220" s="13" t="s">
        <v>21</v>
      </c>
      <c r="AW220" s="13" t="s">
        <v>40</v>
      </c>
      <c r="AX220" s="13" t="s">
        <v>84</v>
      </c>
      <c r="AY220" s="243" t="s">
        <v>167</v>
      </c>
    </row>
    <row r="221" s="14" customFormat="1">
      <c r="A221" s="14"/>
      <c r="B221" s="244"/>
      <c r="C221" s="245"/>
      <c r="D221" s="234" t="s">
        <v>175</v>
      </c>
      <c r="E221" s="246" t="s">
        <v>1</v>
      </c>
      <c r="F221" s="247" t="s">
        <v>177</v>
      </c>
      <c r="G221" s="245"/>
      <c r="H221" s="248">
        <v>0.033000000000000002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175</v>
      </c>
      <c r="AU221" s="254" t="s">
        <v>21</v>
      </c>
      <c r="AV221" s="14" t="s">
        <v>174</v>
      </c>
      <c r="AW221" s="14" t="s">
        <v>40</v>
      </c>
      <c r="AX221" s="14" t="s">
        <v>92</v>
      </c>
      <c r="AY221" s="254" t="s">
        <v>167</v>
      </c>
    </row>
    <row r="222" s="2" customFormat="1" ht="16.5" customHeight="1">
      <c r="A222" s="39"/>
      <c r="B222" s="40"/>
      <c r="C222" s="219" t="s">
        <v>252</v>
      </c>
      <c r="D222" s="219" t="s">
        <v>169</v>
      </c>
      <c r="E222" s="220" t="s">
        <v>333</v>
      </c>
      <c r="F222" s="221" t="s">
        <v>334</v>
      </c>
      <c r="G222" s="222" t="s">
        <v>277</v>
      </c>
      <c r="H222" s="223">
        <v>0.052999999999999998</v>
      </c>
      <c r="I222" s="224"/>
      <c r="J222" s="225">
        <f>ROUND(I222*H222,2)</f>
        <v>0</v>
      </c>
      <c r="K222" s="221" t="s">
        <v>173</v>
      </c>
      <c r="L222" s="45"/>
      <c r="M222" s="226" t="s">
        <v>1</v>
      </c>
      <c r="N222" s="227" t="s">
        <v>51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174</v>
      </c>
      <c r="AT222" s="230" t="s">
        <v>169</v>
      </c>
      <c r="AU222" s="230" t="s">
        <v>21</v>
      </c>
      <c r="AY222" s="17" t="s">
        <v>167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174</v>
      </c>
      <c r="BK222" s="231">
        <f>ROUND(I222*H222,2)</f>
        <v>0</v>
      </c>
      <c r="BL222" s="17" t="s">
        <v>174</v>
      </c>
      <c r="BM222" s="230" t="s">
        <v>335</v>
      </c>
    </row>
    <row r="223" s="13" customFormat="1">
      <c r="A223" s="13"/>
      <c r="B223" s="232"/>
      <c r="C223" s="233"/>
      <c r="D223" s="234" t="s">
        <v>175</v>
      </c>
      <c r="E223" s="235" t="s">
        <v>1</v>
      </c>
      <c r="F223" s="236" t="s">
        <v>336</v>
      </c>
      <c r="G223" s="233"/>
      <c r="H223" s="237">
        <v>0.052999999999999998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175</v>
      </c>
      <c r="AU223" s="243" t="s">
        <v>21</v>
      </c>
      <c r="AV223" s="13" t="s">
        <v>21</v>
      </c>
      <c r="AW223" s="13" t="s">
        <v>40</v>
      </c>
      <c r="AX223" s="13" t="s">
        <v>84</v>
      </c>
      <c r="AY223" s="243" t="s">
        <v>167</v>
      </c>
    </row>
    <row r="224" s="14" customFormat="1">
      <c r="A224" s="14"/>
      <c r="B224" s="244"/>
      <c r="C224" s="245"/>
      <c r="D224" s="234" t="s">
        <v>175</v>
      </c>
      <c r="E224" s="246" t="s">
        <v>1</v>
      </c>
      <c r="F224" s="247" t="s">
        <v>177</v>
      </c>
      <c r="G224" s="245"/>
      <c r="H224" s="248">
        <v>0.052999999999999998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175</v>
      </c>
      <c r="AU224" s="254" t="s">
        <v>21</v>
      </c>
      <c r="AV224" s="14" t="s">
        <v>174</v>
      </c>
      <c r="AW224" s="14" t="s">
        <v>40</v>
      </c>
      <c r="AX224" s="14" t="s">
        <v>92</v>
      </c>
      <c r="AY224" s="254" t="s">
        <v>167</v>
      </c>
    </row>
    <row r="225" s="12" customFormat="1" ht="22.8" customHeight="1">
      <c r="A225" s="12"/>
      <c r="B225" s="203"/>
      <c r="C225" s="204"/>
      <c r="D225" s="205" t="s">
        <v>83</v>
      </c>
      <c r="E225" s="217" t="s">
        <v>174</v>
      </c>
      <c r="F225" s="217" t="s">
        <v>337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SUM(P226:P241)</f>
        <v>0</v>
      </c>
      <c r="Q225" s="211"/>
      <c r="R225" s="212">
        <f>SUM(R226:R241)</f>
        <v>0</v>
      </c>
      <c r="S225" s="211"/>
      <c r="T225" s="213">
        <f>SUM(T226:T241)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92</v>
      </c>
      <c r="AT225" s="215" t="s">
        <v>83</v>
      </c>
      <c r="AU225" s="215" t="s">
        <v>92</v>
      </c>
      <c r="AY225" s="214" t="s">
        <v>167</v>
      </c>
      <c r="BK225" s="216">
        <f>SUM(BK226:BK241)</f>
        <v>0</v>
      </c>
    </row>
    <row r="226" s="2" customFormat="1" ht="24.15" customHeight="1">
      <c r="A226" s="39"/>
      <c r="B226" s="40"/>
      <c r="C226" s="219" t="s">
        <v>338</v>
      </c>
      <c r="D226" s="219" t="s">
        <v>169</v>
      </c>
      <c r="E226" s="220" t="s">
        <v>339</v>
      </c>
      <c r="F226" s="221" t="s">
        <v>340</v>
      </c>
      <c r="G226" s="222" t="s">
        <v>206</v>
      </c>
      <c r="H226" s="223">
        <v>165.869</v>
      </c>
      <c r="I226" s="224"/>
      <c r="J226" s="225">
        <f>ROUND(I226*H226,2)</f>
        <v>0</v>
      </c>
      <c r="K226" s="221" t="s">
        <v>173</v>
      </c>
      <c r="L226" s="45"/>
      <c r="M226" s="226" t="s">
        <v>1</v>
      </c>
      <c r="N226" s="227" t="s">
        <v>51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174</v>
      </c>
      <c r="AT226" s="230" t="s">
        <v>169</v>
      </c>
      <c r="AU226" s="230" t="s">
        <v>21</v>
      </c>
      <c r="AY226" s="17" t="s">
        <v>167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174</v>
      </c>
      <c r="BK226" s="231">
        <f>ROUND(I226*H226,2)</f>
        <v>0</v>
      </c>
      <c r="BL226" s="17" t="s">
        <v>174</v>
      </c>
      <c r="BM226" s="230" t="s">
        <v>341</v>
      </c>
    </row>
    <row r="227" s="13" customFormat="1">
      <c r="A227" s="13"/>
      <c r="B227" s="232"/>
      <c r="C227" s="233"/>
      <c r="D227" s="234" t="s">
        <v>175</v>
      </c>
      <c r="E227" s="235" t="s">
        <v>1</v>
      </c>
      <c r="F227" s="236" t="s">
        <v>342</v>
      </c>
      <c r="G227" s="233"/>
      <c r="H227" s="237">
        <v>19.219999999999999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175</v>
      </c>
      <c r="AU227" s="243" t="s">
        <v>21</v>
      </c>
      <c r="AV227" s="13" t="s">
        <v>21</v>
      </c>
      <c r="AW227" s="13" t="s">
        <v>40</v>
      </c>
      <c r="AX227" s="13" t="s">
        <v>84</v>
      </c>
      <c r="AY227" s="243" t="s">
        <v>167</v>
      </c>
    </row>
    <row r="228" s="13" customFormat="1">
      <c r="A228" s="13"/>
      <c r="B228" s="232"/>
      <c r="C228" s="233"/>
      <c r="D228" s="234" t="s">
        <v>175</v>
      </c>
      <c r="E228" s="235" t="s">
        <v>1</v>
      </c>
      <c r="F228" s="236" t="s">
        <v>343</v>
      </c>
      <c r="G228" s="233"/>
      <c r="H228" s="237">
        <v>54.429000000000002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175</v>
      </c>
      <c r="AU228" s="243" t="s">
        <v>21</v>
      </c>
      <c r="AV228" s="13" t="s">
        <v>21</v>
      </c>
      <c r="AW228" s="13" t="s">
        <v>40</v>
      </c>
      <c r="AX228" s="13" t="s">
        <v>84</v>
      </c>
      <c r="AY228" s="243" t="s">
        <v>167</v>
      </c>
    </row>
    <row r="229" s="13" customFormat="1">
      <c r="A229" s="13"/>
      <c r="B229" s="232"/>
      <c r="C229" s="233"/>
      <c r="D229" s="234" t="s">
        <v>175</v>
      </c>
      <c r="E229" s="235" t="s">
        <v>1</v>
      </c>
      <c r="F229" s="236" t="s">
        <v>344</v>
      </c>
      <c r="G229" s="233"/>
      <c r="H229" s="237">
        <v>92.219999999999999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175</v>
      </c>
      <c r="AU229" s="243" t="s">
        <v>21</v>
      </c>
      <c r="AV229" s="13" t="s">
        <v>21</v>
      </c>
      <c r="AW229" s="13" t="s">
        <v>40</v>
      </c>
      <c r="AX229" s="13" t="s">
        <v>84</v>
      </c>
      <c r="AY229" s="243" t="s">
        <v>167</v>
      </c>
    </row>
    <row r="230" s="14" customFormat="1">
      <c r="A230" s="14"/>
      <c r="B230" s="244"/>
      <c r="C230" s="245"/>
      <c r="D230" s="234" t="s">
        <v>175</v>
      </c>
      <c r="E230" s="246" t="s">
        <v>1</v>
      </c>
      <c r="F230" s="247" t="s">
        <v>177</v>
      </c>
      <c r="G230" s="245"/>
      <c r="H230" s="248">
        <v>165.869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175</v>
      </c>
      <c r="AU230" s="254" t="s">
        <v>21</v>
      </c>
      <c r="AV230" s="14" t="s">
        <v>174</v>
      </c>
      <c r="AW230" s="14" t="s">
        <v>40</v>
      </c>
      <c r="AX230" s="14" t="s">
        <v>92</v>
      </c>
      <c r="AY230" s="254" t="s">
        <v>167</v>
      </c>
    </row>
    <row r="231" s="2" customFormat="1" ht="24.15" customHeight="1">
      <c r="A231" s="39"/>
      <c r="B231" s="40"/>
      <c r="C231" s="219" t="s">
        <v>255</v>
      </c>
      <c r="D231" s="219" t="s">
        <v>169</v>
      </c>
      <c r="E231" s="220" t="s">
        <v>345</v>
      </c>
      <c r="F231" s="221" t="s">
        <v>346</v>
      </c>
      <c r="G231" s="222" t="s">
        <v>206</v>
      </c>
      <c r="H231" s="223">
        <v>10.35</v>
      </c>
      <c r="I231" s="224"/>
      <c r="J231" s="225">
        <f>ROUND(I231*H231,2)</f>
        <v>0</v>
      </c>
      <c r="K231" s="221" t="s">
        <v>173</v>
      </c>
      <c r="L231" s="45"/>
      <c r="M231" s="226" t="s">
        <v>1</v>
      </c>
      <c r="N231" s="227" t="s">
        <v>51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174</v>
      </c>
      <c r="AT231" s="230" t="s">
        <v>169</v>
      </c>
      <c r="AU231" s="230" t="s">
        <v>21</v>
      </c>
      <c r="AY231" s="17" t="s">
        <v>167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174</v>
      </c>
      <c r="BK231" s="231">
        <f>ROUND(I231*H231,2)</f>
        <v>0</v>
      </c>
      <c r="BL231" s="17" t="s">
        <v>174</v>
      </c>
      <c r="BM231" s="230" t="s">
        <v>347</v>
      </c>
    </row>
    <row r="232" s="13" customFormat="1">
      <c r="A232" s="13"/>
      <c r="B232" s="232"/>
      <c r="C232" s="233"/>
      <c r="D232" s="234" t="s">
        <v>175</v>
      </c>
      <c r="E232" s="235" t="s">
        <v>1</v>
      </c>
      <c r="F232" s="236" t="s">
        <v>348</v>
      </c>
      <c r="G232" s="233"/>
      <c r="H232" s="237">
        <v>10.35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175</v>
      </c>
      <c r="AU232" s="243" t="s">
        <v>21</v>
      </c>
      <c r="AV232" s="13" t="s">
        <v>21</v>
      </c>
      <c r="AW232" s="13" t="s">
        <v>40</v>
      </c>
      <c r="AX232" s="13" t="s">
        <v>84</v>
      </c>
      <c r="AY232" s="243" t="s">
        <v>167</v>
      </c>
    </row>
    <row r="233" s="14" customFormat="1">
      <c r="A233" s="14"/>
      <c r="B233" s="244"/>
      <c r="C233" s="245"/>
      <c r="D233" s="234" t="s">
        <v>175</v>
      </c>
      <c r="E233" s="246" t="s">
        <v>1</v>
      </c>
      <c r="F233" s="247" t="s">
        <v>177</v>
      </c>
      <c r="G233" s="245"/>
      <c r="H233" s="248">
        <v>10.35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175</v>
      </c>
      <c r="AU233" s="254" t="s">
        <v>21</v>
      </c>
      <c r="AV233" s="14" t="s">
        <v>174</v>
      </c>
      <c r="AW233" s="14" t="s">
        <v>40</v>
      </c>
      <c r="AX233" s="14" t="s">
        <v>92</v>
      </c>
      <c r="AY233" s="254" t="s">
        <v>167</v>
      </c>
    </row>
    <row r="234" s="2" customFormat="1" ht="24.15" customHeight="1">
      <c r="A234" s="39"/>
      <c r="B234" s="40"/>
      <c r="C234" s="219" t="s">
        <v>349</v>
      </c>
      <c r="D234" s="219" t="s">
        <v>169</v>
      </c>
      <c r="E234" s="220" t="s">
        <v>350</v>
      </c>
      <c r="F234" s="221" t="s">
        <v>351</v>
      </c>
      <c r="G234" s="222" t="s">
        <v>172</v>
      </c>
      <c r="H234" s="223">
        <v>7</v>
      </c>
      <c r="I234" s="224"/>
      <c r="J234" s="225">
        <f>ROUND(I234*H234,2)</f>
        <v>0</v>
      </c>
      <c r="K234" s="221" t="s">
        <v>173</v>
      </c>
      <c r="L234" s="45"/>
      <c r="M234" s="226" t="s">
        <v>1</v>
      </c>
      <c r="N234" s="227" t="s">
        <v>51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174</v>
      </c>
      <c r="AT234" s="230" t="s">
        <v>169</v>
      </c>
      <c r="AU234" s="230" t="s">
        <v>21</v>
      </c>
      <c r="AY234" s="17" t="s">
        <v>167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174</v>
      </c>
      <c r="BK234" s="231">
        <f>ROUND(I234*H234,2)</f>
        <v>0</v>
      </c>
      <c r="BL234" s="17" t="s">
        <v>174</v>
      </c>
      <c r="BM234" s="230" t="s">
        <v>352</v>
      </c>
    </row>
    <row r="235" s="2" customFormat="1">
      <c r="A235" s="39"/>
      <c r="B235" s="40"/>
      <c r="C235" s="41"/>
      <c r="D235" s="234" t="s">
        <v>185</v>
      </c>
      <c r="E235" s="41"/>
      <c r="F235" s="255" t="s">
        <v>353</v>
      </c>
      <c r="G235" s="41"/>
      <c r="H235" s="41"/>
      <c r="I235" s="256"/>
      <c r="J235" s="41"/>
      <c r="K235" s="41"/>
      <c r="L235" s="45"/>
      <c r="M235" s="257"/>
      <c r="N235" s="258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7" t="s">
        <v>185</v>
      </c>
      <c r="AU235" s="17" t="s">
        <v>21</v>
      </c>
    </row>
    <row r="236" s="13" customFormat="1">
      <c r="A236" s="13"/>
      <c r="B236" s="232"/>
      <c r="C236" s="233"/>
      <c r="D236" s="234" t="s">
        <v>175</v>
      </c>
      <c r="E236" s="235" t="s">
        <v>1</v>
      </c>
      <c r="F236" s="236" t="s">
        <v>354</v>
      </c>
      <c r="G236" s="233"/>
      <c r="H236" s="237">
        <v>7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175</v>
      </c>
      <c r="AU236" s="243" t="s">
        <v>21</v>
      </c>
      <c r="AV236" s="13" t="s">
        <v>21</v>
      </c>
      <c r="AW236" s="13" t="s">
        <v>40</v>
      </c>
      <c r="AX236" s="13" t="s">
        <v>84</v>
      </c>
      <c r="AY236" s="243" t="s">
        <v>167</v>
      </c>
    </row>
    <row r="237" s="14" customFormat="1">
      <c r="A237" s="14"/>
      <c r="B237" s="244"/>
      <c r="C237" s="245"/>
      <c r="D237" s="234" t="s">
        <v>175</v>
      </c>
      <c r="E237" s="246" t="s">
        <v>1</v>
      </c>
      <c r="F237" s="247" t="s">
        <v>177</v>
      </c>
      <c r="G237" s="245"/>
      <c r="H237" s="248">
        <v>7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175</v>
      </c>
      <c r="AU237" s="254" t="s">
        <v>21</v>
      </c>
      <c r="AV237" s="14" t="s">
        <v>174</v>
      </c>
      <c r="AW237" s="14" t="s">
        <v>40</v>
      </c>
      <c r="AX237" s="14" t="s">
        <v>92</v>
      </c>
      <c r="AY237" s="254" t="s">
        <v>167</v>
      </c>
    </row>
    <row r="238" s="2" customFormat="1" ht="33" customHeight="1">
      <c r="A238" s="39"/>
      <c r="B238" s="40"/>
      <c r="C238" s="219" t="s">
        <v>259</v>
      </c>
      <c r="D238" s="219" t="s">
        <v>169</v>
      </c>
      <c r="E238" s="220" t="s">
        <v>355</v>
      </c>
      <c r="F238" s="221" t="s">
        <v>356</v>
      </c>
      <c r="G238" s="222" t="s">
        <v>172</v>
      </c>
      <c r="H238" s="223">
        <v>9</v>
      </c>
      <c r="I238" s="224"/>
      <c r="J238" s="225">
        <f>ROUND(I238*H238,2)</f>
        <v>0</v>
      </c>
      <c r="K238" s="221" t="s">
        <v>173</v>
      </c>
      <c r="L238" s="45"/>
      <c r="M238" s="226" t="s">
        <v>1</v>
      </c>
      <c r="N238" s="227" t="s">
        <v>51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174</v>
      </c>
      <c r="AT238" s="230" t="s">
        <v>169</v>
      </c>
      <c r="AU238" s="230" t="s">
        <v>21</v>
      </c>
      <c r="AY238" s="17" t="s">
        <v>167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174</v>
      </c>
      <c r="BK238" s="231">
        <f>ROUND(I238*H238,2)</f>
        <v>0</v>
      </c>
      <c r="BL238" s="17" t="s">
        <v>174</v>
      </c>
      <c r="BM238" s="230" t="s">
        <v>357</v>
      </c>
    </row>
    <row r="239" s="13" customFormat="1">
      <c r="A239" s="13"/>
      <c r="B239" s="232"/>
      <c r="C239" s="233"/>
      <c r="D239" s="234" t="s">
        <v>175</v>
      </c>
      <c r="E239" s="235" t="s">
        <v>1</v>
      </c>
      <c r="F239" s="236" t="s">
        <v>358</v>
      </c>
      <c r="G239" s="233"/>
      <c r="H239" s="237">
        <v>9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175</v>
      </c>
      <c r="AU239" s="243" t="s">
        <v>21</v>
      </c>
      <c r="AV239" s="13" t="s">
        <v>21</v>
      </c>
      <c r="AW239" s="13" t="s">
        <v>40</v>
      </c>
      <c r="AX239" s="13" t="s">
        <v>84</v>
      </c>
      <c r="AY239" s="243" t="s">
        <v>167</v>
      </c>
    </row>
    <row r="240" s="14" customFormat="1">
      <c r="A240" s="14"/>
      <c r="B240" s="244"/>
      <c r="C240" s="245"/>
      <c r="D240" s="234" t="s">
        <v>175</v>
      </c>
      <c r="E240" s="246" t="s">
        <v>1</v>
      </c>
      <c r="F240" s="247" t="s">
        <v>177</v>
      </c>
      <c r="G240" s="245"/>
      <c r="H240" s="248">
        <v>9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175</v>
      </c>
      <c r="AU240" s="254" t="s">
        <v>21</v>
      </c>
      <c r="AV240" s="14" t="s">
        <v>174</v>
      </c>
      <c r="AW240" s="14" t="s">
        <v>40</v>
      </c>
      <c r="AX240" s="14" t="s">
        <v>92</v>
      </c>
      <c r="AY240" s="254" t="s">
        <v>167</v>
      </c>
    </row>
    <row r="241" s="2" customFormat="1" ht="21.75" customHeight="1">
      <c r="A241" s="39"/>
      <c r="B241" s="40"/>
      <c r="C241" s="259" t="s">
        <v>359</v>
      </c>
      <c r="D241" s="259" t="s">
        <v>238</v>
      </c>
      <c r="E241" s="260" t="s">
        <v>360</v>
      </c>
      <c r="F241" s="261" t="s">
        <v>361</v>
      </c>
      <c r="G241" s="262" t="s">
        <v>247</v>
      </c>
      <c r="H241" s="263">
        <v>144</v>
      </c>
      <c r="I241" s="264"/>
      <c r="J241" s="265">
        <f>ROUND(I241*H241,2)</f>
        <v>0</v>
      </c>
      <c r="K241" s="261" t="s">
        <v>173</v>
      </c>
      <c r="L241" s="266"/>
      <c r="M241" s="267" t="s">
        <v>1</v>
      </c>
      <c r="N241" s="268" t="s">
        <v>51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190</v>
      </c>
      <c r="AT241" s="230" t="s">
        <v>238</v>
      </c>
      <c r="AU241" s="230" t="s">
        <v>21</v>
      </c>
      <c r="AY241" s="17" t="s">
        <v>167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174</v>
      </c>
      <c r="BK241" s="231">
        <f>ROUND(I241*H241,2)</f>
        <v>0</v>
      </c>
      <c r="BL241" s="17" t="s">
        <v>174</v>
      </c>
      <c r="BM241" s="230" t="s">
        <v>362</v>
      </c>
    </row>
    <row r="242" s="12" customFormat="1" ht="22.8" customHeight="1">
      <c r="A242" s="12"/>
      <c r="B242" s="203"/>
      <c r="C242" s="204"/>
      <c r="D242" s="205" t="s">
        <v>83</v>
      </c>
      <c r="E242" s="217" t="s">
        <v>191</v>
      </c>
      <c r="F242" s="217" t="s">
        <v>363</v>
      </c>
      <c r="G242" s="204"/>
      <c r="H242" s="204"/>
      <c r="I242" s="207"/>
      <c r="J242" s="218">
        <f>BK242</f>
        <v>0</v>
      </c>
      <c r="K242" s="204"/>
      <c r="L242" s="209"/>
      <c r="M242" s="210"/>
      <c r="N242" s="211"/>
      <c r="O242" s="211"/>
      <c r="P242" s="212">
        <f>SUM(P243:P252)</f>
        <v>0</v>
      </c>
      <c r="Q242" s="211"/>
      <c r="R242" s="212">
        <f>SUM(R243:R252)</f>
        <v>0</v>
      </c>
      <c r="S242" s="211"/>
      <c r="T242" s="213">
        <f>SUM(T243:T252)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4" t="s">
        <v>92</v>
      </c>
      <c r="AT242" s="215" t="s">
        <v>83</v>
      </c>
      <c r="AU242" s="215" t="s">
        <v>92</v>
      </c>
      <c r="AY242" s="214" t="s">
        <v>167</v>
      </c>
      <c r="BK242" s="216">
        <f>SUM(BK243:BK252)</f>
        <v>0</v>
      </c>
    </row>
    <row r="243" s="2" customFormat="1" ht="16.5" customHeight="1">
      <c r="A243" s="39"/>
      <c r="B243" s="40"/>
      <c r="C243" s="219" t="s">
        <v>266</v>
      </c>
      <c r="D243" s="219" t="s">
        <v>169</v>
      </c>
      <c r="E243" s="220" t="s">
        <v>364</v>
      </c>
      <c r="F243" s="221" t="s">
        <v>365</v>
      </c>
      <c r="G243" s="222" t="s">
        <v>172</v>
      </c>
      <c r="H243" s="223">
        <v>16</v>
      </c>
      <c r="I243" s="224"/>
      <c r="J243" s="225">
        <f>ROUND(I243*H243,2)</f>
        <v>0</v>
      </c>
      <c r="K243" s="221" t="s">
        <v>173</v>
      </c>
      <c r="L243" s="45"/>
      <c r="M243" s="226" t="s">
        <v>1</v>
      </c>
      <c r="N243" s="227" t="s">
        <v>51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174</v>
      </c>
      <c r="AT243" s="230" t="s">
        <v>169</v>
      </c>
      <c r="AU243" s="230" t="s">
        <v>21</v>
      </c>
      <c r="AY243" s="17" t="s">
        <v>167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174</v>
      </c>
      <c r="BK243" s="231">
        <f>ROUND(I243*H243,2)</f>
        <v>0</v>
      </c>
      <c r="BL243" s="17" t="s">
        <v>174</v>
      </c>
      <c r="BM243" s="230" t="s">
        <v>366</v>
      </c>
    </row>
    <row r="244" s="2" customFormat="1">
      <c r="A244" s="39"/>
      <c r="B244" s="40"/>
      <c r="C244" s="41"/>
      <c r="D244" s="234" t="s">
        <v>185</v>
      </c>
      <c r="E244" s="41"/>
      <c r="F244" s="255" t="s">
        <v>367</v>
      </c>
      <c r="G244" s="41"/>
      <c r="H244" s="41"/>
      <c r="I244" s="256"/>
      <c r="J244" s="41"/>
      <c r="K244" s="41"/>
      <c r="L244" s="45"/>
      <c r="M244" s="257"/>
      <c r="N244" s="258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7" t="s">
        <v>185</v>
      </c>
      <c r="AU244" s="17" t="s">
        <v>21</v>
      </c>
    </row>
    <row r="245" s="2" customFormat="1" ht="16.5" customHeight="1">
      <c r="A245" s="39"/>
      <c r="B245" s="40"/>
      <c r="C245" s="219" t="s">
        <v>368</v>
      </c>
      <c r="D245" s="219" t="s">
        <v>169</v>
      </c>
      <c r="E245" s="220" t="s">
        <v>369</v>
      </c>
      <c r="F245" s="221" t="s">
        <v>370</v>
      </c>
      <c r="G245" s="222" t="s">
        <v>172</v>
      </c>
      <c r="H245" s="223">
        <v>16</v>
      </c>
      <c r="I245" s="224"/>
      <c r="J245" s="225">
        <f>ROUND(I245*H245,2)</f>
        <v>0</v>
      </c>
      <c r="K245" s="221" t="s">
        <v>173</v>
      </c>
      <c r="L245" s="45"/>
      <c r="M245" s="226" t="s">
        <v>1</v>
      </c>
      <c r="N245" s="227" t="s">
        <v>51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174</v>
      </c>
      <c r="AT245" s="230" t="s">
        <v>169</v>
      </c>
      <c r="AU245" s="230" t="s">
        <v>21</v>
      </c>
      <c r="AY245" s="17" t="s">
        <v>167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174</v>
      </c>
      <c r="BK245" s="231">
        <f>ROUND(I245*H245,2)</f>
        <v>0</v>
      </c>
      <c r="BL245" s="17" t="s">
        <v>174</v>
      </c>
      <c r="BM245" s="230" t="s">
        <v>371</v>
      </c>
    </row>
    <row r="246" s="2" customFormat="1">
      <c r="A246" s="39"/>
      <c r="B246" s="40"/>
      <c r="C246" s="41"/>
      <c r="D246" s="234" t="s">
        <v>185</v>
      </c>
      <c r="E246" s="41"/>
      <c r="F246" s="255" t="s">
        <v>372</v>
      </c>
      <c r="G246" s="41"/>
      <c r="H246" s="41"/>
      <c r="I246" s="256"/>
      <c r="J246" s="41"/>
      <c r="K246" s="41"/>
      <c r="L246" s="45"/>
      <c r="M246" s="257"/>
      <c r="N246" s="258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7" t="s">
        <v>185</v>
      </c>
      <c r="AU246" s="17" t="s">
        <v>21</v>
      </c>
    </row>
    <row r="247" s="2" customFormat="1" ht="24.15" customHeight="1">
      <c r="A247" s="39"/>
      <c r="B247" s="40"/>
      <c r="C247" s="219" t="s">
        <v>29</v>
      </c>
      <c r="D247" s="219" t="s">
        <v>169</v>
      </c>
      <c r="E247" s="220" t="s">
        <v>373</v>
      </c>
      <c r="F247" s="221" t="s">
        <v>374</v>
      </c>
      <c r="G247" s="222" t="s">
        <v>172</v>
      </c>
      <c r="H247" s="223">
        <v>16</v>
      </c>
      <c r="I247" s="224"/>
      <c r="J247" s="225">
        <f>ROUND(I247*H247,2)</f>
        <v>0</v>
      </c>
      <c r="K247" s="221" t="s">
        <v>173</v>
      </c>
      <c r="L247" s="45"/>
      <c r="M247" s="226" t="s">
        <v>1</v>
      </c>
      <c r="N247" s="227" t="s">
        <v>51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174</v>
      </c>
      <c r="AT247" s="230" t="s">
        <v>169</v>
      </c>
      <c r="AU247" s="230" t="s">
        <v>21</v>
      </c>
      <c r="AY247" s="17" t="s">
        <v>167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174</v>
      </c>
      <c r="BK247" s="231">
        <f>ROUND(I247*H247,2)</f>
        <v>0</v>
      </c>
      <c r="BL247" s="17" t="s">
        <v>174</v>
      </c>
      <c r="BM247" s="230" t="s">
        <v>375</v>
      </c>
    </row>
    <row r="248" s="13" customFormat="1">
      <c r="A248" s="13"/>
      <c r="B248" s="232"/>
      <c r="C248" s="233"/>
      <c r="D248" s="234" t="s">
        <v>175</v>
      </c>
      <c r="E248" s="235" t="s">
        <v>1</v>
      </c>
      <c r="F248" s="236" t="s">
        <v>176</v>
      </c>
      <c r="G248" s="233"/>
      <c r="H248" s="237">
        <v>16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175</v>
      </c>
      <c r="AU248" s="243" t="s">
        <v>21</v>
      </c>
      <c r="AV248" s="13" t="s">
        <v>21</v>
      </c>
      <c r="AW248" s="13" t="s">
        <v>40</v>
      </c>
      <c r="AX248" s="13" t="s">
        <v>84</v>
      </c>
      <c r="AY248" s="243" t="s">
        <v>167</v>
      </c>
    </row>
    <row r="249" s="14" customFormat="1">
      <c r="A249" s="14"/>
      <c r="B249" s="244"/>
      <c r="C249" s="245"/>
      <c r="D249" s="234" t="s">
        <v>175</v>
      </c>
      <c r="E249" s="246" t="s">
        <v>1</v>
      </c>
      <c r="F249" s="247" t="s">
        <v>177</v>
      </c>
      <c r="G249" s="245"/>
      <c r="H249" s="248">
        <v>16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175</v>
      </c>
      <c r="AU249" s="254" t="s">
        <v>21</v>
      </c>
      <c r="AV249" s="14" t="s">
        <v>174</v>
      </c>
      <c r="AW249" s="14" t="s">
        <v>40</v>
      </c>
      <c r="AX249" s="14" t="s">
        <v>92</v>
      </c>
      <c r="AY249" s="254" t="s">
        <v>167</v>
      </c>
    </row>
    <row r="250" s="2" customFormat="1" ht="16.5" customHeight="1">
      <c r="A250" s="39"/>
      <c r="B250" s="40"/>
      <c r="C250" s="259" t="s">
        <v>376</v>
      </c>
      <c r="D250" s="259" t="s">
        <v>238</v>
      </c>
      <c r="E250" s="260" t="s">
        <v>377</v>
      </c>
      <c r="F250" s="261" t="s">
        <v>378</v>
      </c>
      <c r="G250" s="262" t="s">
        <v>172</v>
      </c>
      <c r="H250" s="263">
        <v>16.48</v>
      </c>
      <c r="I250" s="264"/>
      <c r="J250" s="265">
        <f>ROUND(I250*H250,2)</f>
        <v>0</v>
      </c>
      <c r="K250" s="261" t="s">
        <v>173</v>
      </c>
      <c r="L250" s="266"/>
      <c r="M250" s="267" t="s">
        <v>1</v>
      </c>
      <c r="N250" s="268" t="s">
        <v>51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190</v>
      </c>
      <c r="AT250" s="230" t="s">
        <v>238</v>
      </c>
      <c r="AU250" s="230" t="s">
        <v>21</v>
      </c>
      <c r="AY250" s="17" t="s">
        <v>167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174</v>
      </c>
      <c r="BK250" s="231">
        <f>ROUND(I250*H250,2)</f>
        <v>0</v>
      </c>
      <c r="BL250" s="17" t="s">
        <v>174</v>
      </c>
      <c r="BM250" s="230" t="s">
        <v>379</v>
      </c>
    </row>
    <row r="251" s="13" customFormat="1">
      <c r="A251" s="13"/>
      <c r="B251" s="232"/>
      <c r="C251" s="233"/>
      <c r="D251" s="234" t="s">
        <v>175</v>
      </c>
      <c r="E251" s="235" t="s">
        <v>1</v>
      </c>
      <c r="F251" s="236" t="s">
        <v>380</v>
      </c>
      <c r="G251" s="233"/>
      <c r="H251" s="237">
        <v>16.48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175</v>
      </c>
      <c r="AU251" s="243" t="s">
        <v>21</v>
      </c>
      <c r="AV251" s="13" t="s">
        <v>21</v>
      </c>
      <c r="AW251" s="13" t="s">
        <v>40</v>
      </c>
      <c r="AX251" s="13" t="s">
        <v>84</v>
      </c>
      <c r="AY251" s="243" t="s">
        <v>167</v>
      </c>
    </row>
    <row r="252" s="14" customFormat="1">
      <c r="A252" s="14"/>
      <c r="B252" s="244"/>
      <c r="C252" s="245"/>
      <c r="D252" s="234" t="s">
        <v>175</v>
      </c>
      <c r="E252" s="246" t="s">
        <v>1</v>
      </c>
      <c r="F252" s="247" t="s">
        <v>177</v>
      </c>
      <c r="G252" s="245"/>
      <c r="H252" s="248">
        <v>16.48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175</v>
      </c>
      <c r="AU252" s="254" t="s">
        <v>21</v>
      </c>
      <c r="AV252" s="14" t="s">
        <v>174</v>
      </c>
      <c r="AW252" s="14" t="s">
        <v>40</v>
      </c>
      <c r="AX252" s="14" t="s">
        <v>92</v>
      </c>
      <c r="AY252" s="254" t="s">
        <v>167</v>
      </c>
    </row>
    <row r="253" s="12" customFormat="1" ht="22.8" customHeight="1">
      <c r="A253" s="12"/>
      <c r="B253" s="203"/>
      <c r="C253" s="204"/>
      <c r="D253" s="205" t="s">
        <v>83</v>
      </c>
      <c r="E253" s="217" t="s">
        <v>190</v>
      </c>
      <c r="F253" s="217" t="s">
        <v>381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SUM(P254:P307)</f>
        <v>0</v>
      </c>
      <c r="Q253" s="211"/>
      <c r="R253" s="212">
        <f>SUM(R254:R307)</f>
        <v>0</v>
      </c>
      <c r="S253" s="211"/>
      <c r="T253" s="213">
        <f>SUM(T254:T307)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92</v>
      </c>
      <c r="AT253" s="215" t="s">
        <v>83</v>
      </c>
      <c r="AU253" s="215" t="s">
        <v>92</v>
      </c>
      <c r="AY253" s="214" t="s">
        <v>167</v>
      </c>
      <c r="BK253" s="216">
        <f>SUM(BK254:BK307)</f>
        <v>0</v>
      </c>
    </row>
    <row r="254" s="2" customFormat="1" ht="24.15" customHeight="1">
      <c r="A254" s="39"/>
      <c r="B254" s="40"/>
      <c r="C254" s="219" t="s">
        <v>272</v>
      </c>
      <c r="D254" s="219" t="s">
        <v>169</v>
      </c>
      <c r="E254" s="220" t="s">
        <v>382</v>
      </c>
      <c r="F254" s="221" t="s">
        <v>383</v>
      </c>
      <c r="G254" s="222" t="s">
        <v>194</v>
      </c>
      <c r="H254" s="223">
        <v>177</v>
      </c>
      <c r="I254" s="224"/>
      <c r="J254" s="225">
        <f>ROUND(I254*H254,2)</f>
        <v>0</v>
      </c>
      <c r="K254" s="221" t="s">
        <v>173</v>
      </c>
      <c r="L254" s="45"/>
      <c r="M254" s="226" t="s">
        <v>1</v>
      </c>
      <c r="N254" s="227" t="s">
        <v>51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174</v>
      </c>
      <c r="AT254" s="230" t="s">
        <v>169</v>
      </c>
      <c r="AU254" s="230" t="s">
        <v>21</v>
      </c>
      <c r="AY254" s="17" t="s">
        <v>167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174</v>
      </c>
      <c r="BK254" s="231">
        <f>ROUND(I254*H254,2)</f>
        <v>0</v>
      </c>
      <c r="BL254" s="17" t="s">
        <v>174</v>
      </c>
      <c r="BM254" s="230" t="s">
        <v>384</v>
      </c>
    </row>
    <row r="255" s="2" customFormat="1">
      <c r="A255" s="39"/>
      <c r="B255" s="40"/>
      <c r="C255" s="41"/>
      <c r="D255" s="234" t="s">
        <v>185</v>
      </c>
      <c r="E255" s="41"/>
      <c r="F255" s="255" t="s">
        <v>385</v>
      </c>
      <c r="G255" s="41"/>
      <c r="H255" s="41"/>
      <c r="I255" s="256"/>
      <c r="J255" s="41"/>
      <c r="K255" s="41"/>
      <c r="L255" s="45"/>
      <c r="M255" s="257"/>
      <c r="N255" s="258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7" t="s">
        <v>185</v>
      </c>
      <c r="AU255" s="17" t="s">
        <v>21</v>
      </c>
    </row>
    <row r="256" s="13" customFormat="1">
      <c r="A256" s="13"/>
      <c r="B256" s="232"/>
      <c r="C256" s="233"/>
      <c r="D256" s="234" t="s">
        <v>175</v>
      </c>
      <c r="E256" s="235" t="s">
        <v>1</v>
      </c>
      <c r="F256" s="236" t="s">
        <v>386</v>
      </c>
      <c r="G256" s="233"/>
      <c r="H256" s="237">
        <v>177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175</v>
      </c>
      <c r="AU256" s="243" t="s">
        <v>21</v>
      </c>
      <c r="AV256" s="13" t="s">
        <v>21</v>
      </c>
      <c r="AW256" s="13" t="s">
        <v>40</v>
      </c>
      <c r="AX256" s="13" t="s">
        <v>84</v>
      </c>
      <c r="AY256" s="243" t="s">
        <v>167</v>
      </c>
    </row>
    <row r="257" s="14" customFormat="1">
      <c r="A257" s="14"/>
      <c r="B257" s="244"/>
      <c r="C257" s="245"/>
      <c r="D257" s="234" t="s">
        <v>175</v>
      </c>
      <c r="E257" s="246" t="s">
        <v>1</v>
      </c>
      <c r="F257" s="247" t="s">
        <v>177</v>
      </c>
      <c r="G257" s="245"/>
      <c r="H257" s="248">
        <v>177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175</v>
      </c>
      <c r="AU257" s="254" t="s">
        <v>21</v>
      </c>
      <c r="AV257" s="14" t="s">
        <v>174</v>
      </c>
      <c r="AW257" s="14" t="s">
        <v>40</v>
      </c>
      <c r="AX257" s="14" t="s">
        <v>92</v>
      </c>
      <c r="AY257" s="254" t="s">
        <v>167</v>
      </c>
    </row>
    <row r="258" s="2" customFormat="1" ht="24.15" customHeight="1">
      <c r="A258" s="39"/>
      <c r="B258" s="40"/>
      <c r="C258" s="219" t="s">
        <v>387</v>
      </c>
      <c r="D258" s="219" t="s">
        <v>169</v>
      </c>
      <c r="E258" s="220" t="s">
        <v>388</v>
      </c>
      <c r="F258" s="221" t="s">
        <v>389</v>
      </c>
      <c r="G258" s="222" t="s">
        <v>194</v>
      </c>
      <c r="H258" s="223">
        <v>124</v>
      </c>
      <c r="I258" s="224"/>
      <c r="J258" s="225">
        <f>ROUND(I258*H258,2)</f>
        <v>0</v>
      </c>
      <c r="K258" s="221" t="s">
        <v>173</v>
      </c>
      <c r="L258" s="45"/>
      <c r="M258" s="226" t="s">
        <v>1</v>
      </c>
      <c r="N258" s="227" t="s">
        <v>51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174</v>
      </c>
      <c r="AT258" s="230" t="s">
        <v>169</v>
      </c>
      <c r="AU258" s="230" t="s">
        <v>21</v>
      </c>
      <c r="AY258" s="17" t="s">
        <v>167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174</v>
      </c>
      <c r="BK258" s="231">
        <f>ROUND(I258*H258,2)</f>
        <v>0</v>
      </c>
      <c r="BL258" s="17" t="s">
        <v>174</v>
      </c>
      <c r="BM258" s="230" t="s">
        <v>390</v>
      </c>
    </row>
    <row r="259" s="2" customFormat="1" ht="24.15" customHeight="1">
      <c r="A259" s="39"/>
      <c r="B259" s="40"/>
      <c r="C259" s="259" t="s">
        <v>278</v>
      </c>
      <c r="D259" s="259" t="s">
        <v>238</v>
      </c>
      <c r="E259" s="260" t="s">
        <v>391</v>
      </c>
      <c r="F259" s="261" t="s">
        <v>392</v>
      </c>
      <c r="G259" s="262" t="s">
        <v>194</v>
      </c>
      <c r="H259" s="263">
        <v>125.86</v>
      </c>
      <c r="I259" s="264"/>
      <c r="J259" s="265">
        <f>ROUND(I259*H259,2)</f>
        <v>0</v>
      </c>
      <c r="K259" s="261" t="s">
        <v>173</v>
      </c>
      <c r="L259" s="266"/>
      <c r="M259" s="267" t="s">
        <v>1</v>
      </c>
      <c r="N259" s="268" t="s">
        <v>51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190</v>
      </c>
      <c r="AT259" s="230" t="s">
        <v>238</v>
      </c>
      <c r="AU259" s="230" t="s">
        <v>21</v>
      </c>
      <c r="AY259" s="17" t="s">
        <v>167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174</v>
      </c>
      <c r="BK259" s="231">
        <f>ROUND(I259*H259,2)</f>
        <v>0</v>
      </c>
      <c r="BL259" s="17" t="s">
        <v>174</v>
      </c>
      <c r="BM259" s="230" t="s">
        <v>393</v>
      </c>
    </row>
    <row r="260" s="13" customFormat="1">
      <c r="A260" s="13"/>
      <c r="B260" s="232"/>
      <c r="C260" s="233"/>
      <c r="D260" s="234" t="s">
        <v>175</v>
      </c>
      <c r="E260" s="235" t="s">
        <v>1</v>
      </c>
      <c r="F260" s="236" t="s">
        <v>394</v>
      </c>
      <c r="G260" s="233"/>
      <c r="H260" s="237">
        <v>125.86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175</v>
      </c>
      <c r="AU260" s="243" t="s">
        <v>21</v>
      </c>
      <c r="AV260" s="13" t="s">
        <v>21</v>
      </c>
      <c r="AW260" s="13" t="s">
        <v>40</v>
      </c>
      <c r="AX260" s="13" t="s">
        <v>84</v>
      </c>
      <c r="AY260" s="243" t="s">
        <v>167</v>
      </c>
    </row>
    <row r="261" s="14" customFormat="1">
      <c r="A261" s="14"/>
      <c r="B261" s="244"/>
      <c r="C261" s="245"/>
      <c r="D261" s="234" t="s">
        <v>175</v>
      </c>
      <c r="E261" s="246" t="s">
        <v>1</v>
      </c>
      <c r="F261" s="247" t="s">
        <v>177</v>
      </c>
      <c r="G261" s="245"/>
      <c r="H261" s="248">
        <v>125.86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175</v>
      </c>
      <c r="AU261" s="254" t="s">
        <v>21</v>
      </c>
      <c r="AV261" s="14" t="s">
        <v>174</v>
      </c>
      <c r="AW261" s="14" t="s">
        <v>40</v>
      </c>
      <c r="AX261" s="14" t="s">
        <v>92</v>
      </c>
      <c r="AY261" s="254" t="s">
        <v>167</v>
      </c>
    </row>
    <row r="262" s="2" customFormat="1" ht="24.15" customHeight="1">
      <c r="A262" s="39"/>
      <c r="B262" s="40"/>
      <c r="C262" s="219" t="s">
        <v>395</v>
      </c>
      <c r="D262" s="219" t="s">
        <v>169</v>
      </c>
      <c r="E262" s="220" t="s">
        <v>396</v>
      </c>
      <c r="F262" s="221" t="s">
        <v>397</v>
      </c>
      <c r="G262" s="222" t="s">
        <v>194</v>
      </c>
      <c r="H262" s="223">
        <v>338.06999999999999</v>
      </c>
      <c r="I262" s="224"/>
      <c r="J262" s="225">
        <f>ROUND(I262*H262,2)</f>
        <v>0</v>
      </c>
      <c r="K262" s="221" t="s">
        <v>173</v>
      </c>
      <c r="L262" s="45"/>
      <c r="M262" s="226" t="s">
        <v>1</v>
      </c>
      <c r="N262" s="227" t="s">
        <v>51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174</v>
      </c>
      <c r="AT262" s="230" t="s">
        <v>169</v>
      </c>
      <c r="AU262" s="230" t="s">
        <v>21</v>
      </c>
      <c r="AY262" s="17" t="s">
        <v>167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174</v>
      </c>
      <c r="BK262" s="231">
        <f>ROUND(I262*H262,2)</f>
        <v>0</v>
      </c>
      <c r="BL262" s="17" t="s">
        <v>174</v>
      </c>
      <c r="BM262" s="230" t="s">
        <v>398</v>
      </c>
    </row>
    <row r="263" s="2" customFormat="1" ht="24.15" customHeight="1">
      <c r="A263" s="39"/>
      <c r="B263" s="40"/>
      <c r="C263" s="259" t="s">
        <v>281</v>
      </c>
      <c r="D263" s="259" t="s">
        <v>238</v>
      </c>
      <c r="E263" s="260" t="s">
        <v>399</v>
      </c>
      <c r="F263" s="261" t="s">
        <v>400</v>
      </c>
      <c r="G263" s="262" t="s">
        <v>194</v>
      </c>
      <c r="H263" s="263">
        <v>343.14100000000002</v>
      </c>
      <c r="I263" s="264"/>
      <c r="J263" s="265">
        <f>ROUND(I263*H263,2)</f>
        <v>0</v>
      </c>
      <c r="K263" s="261" t="s">
        <v>173</v>
      </c>
      <c r="L263" s="266"/>
      <c r="M263" s="267" t="s">
        <v>1</v>
      </c>
      <c r="N263" s="268" t="s">
        <v>51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190</v>
      </c>
      <c r="AT263" s="230" t="s">
        <v>238</v>
      </c>
      <c r="AU263" s="230" t="s">
        <v>21</v>
      </c>
      <c r="AY263" s="17" t="s">
        <v>167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174</v>
      </c>
      <c r="BK263" s="231">
        <f>ROUND(I263*H263,2)</f>
        <v>0</v>
      </c>
      <c r="BL263" s="17" t="s">
        <v>174</v>
      </c>
      <c r="BM263" s="230" t="s">
        <v>401</v>
      </c>
    </row>
    <row r="264" s="13" customFormat="1">
      <c r="A264" s="13"/>
      <c r="B264" s="232"/>
      <c r="C264" s="233"/>
      <c r="D264" s="234" t="s">
        <v>175</v>
      </c>
      <c r="E264" s="235" t="s">
        <v>1</v>
      </c>
      <c r="F264" s="236" t="s">
        <v>402</v>
      </c>
      <c r="G264" s="233"/>
      <c r="H264" s="237">
        <v>343.14100000000002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175</v>
      </c>
      <c r="AU264" s="243" t="s">
        <v>21</v>
      </c>
      <c r="AV264" s="13" t="s">
        <v>21</v>
      </c>
      <c r="AW264" s="13" t="s">
        <v>40</v>
      </c>
      <c r="AX264" s="13" t="s">
        <v>84</v>
      </c>
      <c r="AY264" s="243" t="s">
        <v>167</v>
      </c>
    </row>
    <row r="265" s="14" customFormat="1">
      <c r="A265" s="14"/>
      <c r="B265" s="244"/>
      <c r="C265" s="245"/>
      <c r="D265" s="234" t="s">
        <v>175</v>
      </c>
      <c r="E265" s="246" t="s">
        <v>1</v>
      </c>
      <c r="F265" s="247" t="s">
        <v>177</v>
      </c>
      <c r="G265" s="245"/>
      <c r="H265" s="248">
        <v>343.14100000000002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175</v>
      </c>
      <c r="AU265" s="254" t="s">
        <v>21</v>
      </c>
      <c r="AV265" s="14" t="s">
        <v>174</v>
      </c>
      <c r="AW265" s="14" t="s">
        <v>40</v>
      </c>
      <c r="AX265" s="14" t="s">
        <v>92</v>
      </c>
      <c r="AY265" s="254" t="s">
        <v>167</v>
      </c>
    </row>
    <row r="266" s="2" customFormat="1" ht="24.15" customHeight="1">
      <c r="A266" s="39"/>
      <c r="B266" s="40"/>
      <c r="C266" s="219" t="s">
        <v>403</v>
      </c>
      <c r="D266" s="219" t="s">
        <v>169</v>
      </c>
      <c r="E266" s="220" t="s">
        <v>404</v>
      </c>
      <c r="F266" s="221" t="s">
        <v>405</v>
      </c>
      <c r="G266" s="222" t="s">
        <v>194</v>
      </c>
      <c r="H266" s="223">
        <v>363.06999999999999</v>
      </c>
      <c r="I266" s="224"/>
      <c r="J266" s="225">
        <f>ROUND(I266*H266,2)</f>
        <v>0</v>
      </c>
      <c r="K266" s="221" t="s">
        <v>173</v>
      </c>
      <c r="L266" s="45"/>
      <c r="M266" s="226" t="s">
        <v>1</v>
      </c>
      <c r="N266" s="227" t="s">
        <v>51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174</v>
      </c>
      <c r="AT266" s="230" t="s">
        <v>169</v>
      </c>
      <c r="AU266" s="230" t="s">
        <v>21</v>
      </c>
      <c r="AY266" s="17" t="s">
        <v>167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174</v>
      </c>
      <c r="BK266" s="231">
        <f>ROUND(I266*H266,2)</f>
        <v>0</v>
      </c>
      <c r="BL266" s="17" t="s">
        <v>174</v>
      </c>
      <c r="BM266" s="230" t="s">
        <v>406</v>
      </c>
    </row>
    <row r="267" s="2" customFormat="1" ht="24.15" customHeight="1">
      <c r="A267" s="39"/>
      <c r="B267" s="40"/>
      <c r="C267" s="259" t="s">
        <v>295</v>
      </c>
      <c r="D267" s="259" t="s">
        <v>238</v>
      </c>
      <c r="E267" s="260" t="s">
        <v>407</v>
      </c>
      <c r="F267" s="261" t="s">
        <v>408</v>
      </c>
      <c r="G267" s="262" t="s">
        <v>194</v>
      </c>
      <c r="H267" s="263">
        <v>368.51600000000002</v>
      </c>
      <c r="I267" s="264"/>
      <c r="J267" s="265">
        <f>ROUND(I267*H267,2)</f>
        <v>0</v>
      </c>
      <c r="K267" s="261" t="s">
        <v>173</v>
      </c>
      <c r="L267" s="266"/>
      <c r="M267" s="267" t="s">
        <v>1</v>
      </c>
      <c r="N267" s="268" t="s">
        <v>51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190</v>
      </c>
      <c r="AT267" s="230" t="s">
        <v>238</v>
      </c>
      <c r="AU267" s="230" t="s">
        <v>21</v>
      </c>
      <c r="AY267" s="17" t="s">
        <v>167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7" t="s">
        <v>174</v>
      </c>
      <c r="BK267" s="231">
        <f>ROUND(I267*H267,2)</f>
        <v>0</v>
      </c>
      <c r="BL267" s="17" t="s">
        <v>174</v>
      </c>
      <c r="BM267" s="230" t="s">
        <v>409</v>
      </c>
    </row>
    <row r="268" s="13" customFormat="1">
      <c r="A268" s="13"/>
      <c r="B268" s="232"/>
      <c r="C268" s="233"/>
      <c r="D268" s="234" t="s">
        <v>175</v>
      </c>
      <c r="E268" s="235" t="s">
        <v>1</v>
      </c>
      <c r="F268" s="236" t="s">
        <v>410</v>
      </c>
      <c r="G268" s="233"/>
      <c r="H268" s="237">
        <v>368.51600000000002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175</v>
      </c>
      <c r="AU268" s="243" t="s">
        <v>21</v>
      </c>
      <c r="AV268" s="13" t="s">
        <v>21</v>
      </c>
      <c r="AW268" s="13" t="s">
        <v>40</v>
      </c>
      <c r="AX268" s="13" t="s">
        <v>84</v>
      </c>
      <c r="AY268" s="243" t="s">
        <v>167</v>
      </c>
    </row>
    <row r="269" s="14" customFormat="1">
      <c r="A269" s="14"/>
      <c r="B269" s="244"/>
      <c r="C269" s="245"/>
      <c r="D269" s="234" t="s">
        <v>175</v>
      </c>
      <c r="E269" s="246" t="s">
        <v>1</v>
      </c>
      <c r="F269" s="247" t="s">
        <v>177</v>
      </c>
      <c r="G269" s="245"/>
      <c r="H269" s="248">
        <v>368.51600000000002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175</v>
      </c>
      <c r="AU269" s="254" t="s">
        <v>21</v>
      </c>
      <c r="AV269" s="14" t="s">
        <v>174</v>
      </c>
      <c r="AW269" s="14" t="s">
        <v>40</v>
      </c>
      <c r="AX269" s="14" t="s">
        <v>92</v>
      </c>
      <c r="AY269" s="254" t="s">
        <v>167</v>
      </c>
    </row>
    <row r="270" s="2" customFormat="1" ht="24.15" customHeight="1">
      <c r="A270" s="39"/>
      <c r="B270" s="40"/>
      <c r="C270" s="219" t="s">
        <v>411</v>
      </c>
      <c r="D270" s="219" t="s">
        <v>169</v>
      </c>
      <c r="E270" s="220" t="s">
        <v>412</v>
      </c>
      <c r="F270" s="221" t="s">
        <v>413</v>
      </c>
      <c r="G270" s="222" t="s">
        <v>247</v>
      </c>
      <c r="H270" s="223">
        <v>6</v>
      </c>
      <c r="I270" s="224"/>
      <c r="J270" s="225">
        <f>ROUND(I270*H270,2)</f>
        <v>0</v>
      </c>
      <c r="K270" s="221" t="s">
        <v>173</v>
      </c>
      <c r="L270" s="45"/>
      <c r="M270" s="226" t="s">
        <v>1</v>
      </c>
      <c r="N270" s="227" t="s">
        <v>51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174</v>
      </c>
      <c r="AT270" s="230" t="s">
        <v>169</v>
      </c>
      <c r="AU270" s="230" t="s">
        <v>21</v>
      </c>
      <c r="AY270" s="17" t="s">
        <v>167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174</v>
      </c>
      <c r="BK270" s="231">
        <f>ROUND(I270*H270,2)</f>
        <v>0</v>
      </c>
      <c r="BL270" s="17" t="s">
        <v>174</v>
      </c>
      <c r="BM270" s="230" t="s">
        <v>414</v>
      </c>
    </row>
    <row r="271" s="2" customFormat="1" ht="16.5" customHeight="1">
      <c r="A271" s="39"/>
      <c r="B271" s="40"/>
      <c r="C271" s="259" t="s">
        <v>301</v>
      </c>
      <c r="D271" s="259" t="s">
        <v>238</v>
      </c>
      <c r="E271" s="260" t="s">
        <v>415</v>
      </c>
      <c r="F271" s="261" t="s">
        <v>416</v>
      </c>
      <c r="G271" s="262" t="s">
        <v>247</v>
      </c>
      <c r="H271" s="263">
        <v>6</v>
      </c>
      <c r="I271" s="264"/>
      <c r="J271" s="265">
        <f>ROUND(I271*H271,2)</f>
        <v>0</v>
      </c>
      <c r="K271" s="261" t="s">
        <v>173</v>
      </c>
      <c r="L271" s="266"/>
      <c r="M271" s="267" t="s">
        <v>1</v>
      </c>
      <c r="N271" s="268" t="s">
        <v>51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190</v>
      </c>
      <c r="AT271" s="230" t="s">
        <v>238</v>
      </c>
      <c r="AU271" s="230" t="s">
        <v>21</v>
      </c>
      <c r="AY271" s="17" t="s">
        <v>167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174</v>
      </c>
      <c r="BK271" s="231">
        <f>ROUND(I271*H271,2)</f>
        <v>0</v>
      </c>
      <c r="BL271" s="17" t="s">
        <v>174</v>
      </c>
      <c r="BM271" s="230" t="s">
        <v>417</v>
      </c>
    </row>
    <row r="272" s="2" customFormat="1" ht="24.15" customHeight="1">
      <c r="A272" s="39"/>
      <c r="B272" s="40"/>
      <c r="C272" s="219" t="s">
        <v>418</v>
      </c>
      <c r="D272" s="219" t="s">
        <v>169</v>
      </c>
      <c r="E272" s="220" t="s">
        <v>419</v>
      </c>
      <c r="F272" s="221" t="s">
        <v>420</v>
      </c>
      <c r="G272" s="222" t="s">
        <v>247</v>
      </c>
      <c r="H272" s="223">
        <v>8</v>
      </c>
      <c r="I272" s="224"/>
      <c r="J272" s="225">
        <f>ROUND(I272*H272,2)</f>
        <v>0</v>
      </c>
      <c r="K272" s="221" t="s">
        <v>173</v>
      </c>
      <c r="L272" s="45"/>
      <c r="M272" s="226" t="s">
        <v>1</v>
      </c>
      <c r="N272" s="227" t="s">
        <v>51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174</v>
      </c>
      <c r="AT272" s="230" t="s">
        <v>169</v>
      </c>
      <c r="AU272" s="230" t="s">
        <v>21</v>
      </c>
      <c r="AY272" s="17" t="s">
        <v>167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7" t="s">
        <v>174</v>
      </c>
      <c r="BK272" s="231">
        <f>ROUND(I272*H272,2)</f>
        <v>0</v>
      </c>
      <c r="BL272" s="17" t="s">
        <v>174</v>
      </c>
      <c r="BM272" s="230" t="s">
        <v>421</v>
      </c>
    </row>
    <row r="273" s="2" customFormat="1" ht="16.5" customHeight="1">
      <c r="A273" s="39"/>
      <c r="B273" s="40"/>
      <c r="C273" s="259" t="s">
        <v>306</v>
      </c>
      <c r="D273" s="259" t="s">
        <v>238</v>
      </c>
      <c r="E273" s="260" t="s">
        <v>422</v>
      </c>
      <c r="F273" s="261" t="s">
        <v>423</v>
      </c>
      <c r="G273" s="262" t="s">
        <v>247</v>
      </c>
      <c r="H273" s="263">
        <v>8</v>
      </c>
      <c r="I273" s="264"/>
      <c r="J273" s="265">
        <f>ROUND(I273*H273,2)</f>
        <v>0</v>
      </c>
      <c r="K273" s="261" t="s">
        <v>173</v>
      </c>
      <c r="L273" s="266"/>
      <c r="M273" s="267" t="s">
        <v>1</v>
      </c>
      <c r="N273" s="268" t="s">
        <v>51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190</v>
      </c>
      <c r="AT273" s="230" t="s">
        <v>238</v>
      </c>
      <c r="AU273" s="230" t="s">
        <v>21</v>
      </c>
      <c r="AY273" s="17" t="s">
        <v>167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174</v>
      </c>
      <c r="BK273" s="231">
        <f>ROUND(I273*H273,2)</f>
        <v>0</v>
      </c>
      <c r="BL273" s="17" t="s">
        <v>174</v>
      </c>
      <c r="BM273" s="230" t="s">
        <v>424</v>
      </c>
    </row>
    <row r="274" s="2" customFormat="1" ht="24.15" customHeight="1">
      <c r="A274" s="39"/>
      <c r="B274" s="40"/>
      <c r="C274" s="219" t="s">
        <v>425</v>
      </c>
      <c r="D274" s="219" t="s">
        <v>169</v>
      </c>
      <c r="E274" s="220" t="s">
        <v>426</v>
      </c>
      <c r="F274" s="221" t="s">
        <v>427</v>
      </c>
      <c r="G274" s="222" t="s">
        <v>247</v>
      </c>
      <c r="H274" s="223">
        <v>12</v>
      </c>
      <c r="I274" s="224"/>
      <c r="J274" s="225">
        <f>ROUND(I274*H274,2)</f>
        <v>0</v>
      </c>
      <c r="K274" s="221" t="s">
        <v>173</v>
      </c>
      <c r="L274" s="45"/>
      <c r="M274" s="226" t="s">
        <v>1</v>
      </c>
      <c r="N274" s="227" t="s">
        <v>51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174</v>
      </c>
      <c r="AT274" s="230" t="s">
        <v>169</v>
      </c>
      <c r="AU274" s="230" t="s">
        <v>21</v>
      </c>
      <c r="AY274" s="17" t="s">
        <v>167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7" t="s">
        <v>174</v>
      </c>
      <c r="BK274" s="231">
        <f>ROUND(I274*H274,2)</f>
        <v>0</v>
      </c>
      <c r="BL274" s="17" t="s">
        <v>174</v>
      </c>
      <c r="BM274" s="230" t="s">
        <v>428</v>
      </c>
    </row>
    <row r="275" s="2" customFormat="1" ht="16.5" customHeight="1">
      <c r="A275" s="39"/>
      <c r="B275" s="40"/>
      <c r="C275" s="259" t="s">
        <v>309</v>
      </c>
      <c r="D275" s="259" t="s">
        <v>238</v>
      </c>
      <c r="E275" s="260" t="s">
        <v>429</v>
      </c>
      <c r="F275" s="261" t="s">
        <v>430</v>
      </c>
      <c r="G275" s="262" t="s">
        <v>247</v>
      </c>
      <c r="H275" s="263">
        <v>12</v>
      </c>
      <c r="I275" s="264"/>
      <c r="J275" s="265">
        <f>ROUND(I275*H275,2)</f>
        <v>0</v>
      </c>
      <c r="K275" s="261" t="s">
        <v>173</v>
      </c>
      <c r="L275" s="266"/>
      <c r="M275" s="267" t="s">
        <v>1</v>
      </c>
      <c r="N275" s="268" t="s">
        <v>51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190</v>
      </c>
      <c r="AT275" s="230" t="s">
        <v>238</v>
      </c>
      <c r="AU275" s="230" t="s">
        <v>21</v>
      </c>
      <c r="AY275" s="17" t="s">
        <v>167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7" t="s">
        <v>174</v>
      </c>
      <c r="BK275" s="231">
        <f>ROUND(I275*H275,2)</f>
        <v>0</v>
      </c>
      <c r="BL275" s="17" t="s">
        <v>174</v>
      </c>
      <c r="BM275" s="230" t="s">
        <v>431</v>
      </c>
    </row>
    <row r="276" s="2" customFormat="1" ht="24.15" customHeight="1">
      <c r="A276" s="39"/>
      <c r="B276" s="40"/>
      <c r="C276" s="219" t="s">
        <v>432</v>
      </c>
      <c r="D276" s="219" t="s">
        <v>169</v>
      </c>
      <c r="E276" s="220" t="s">
        <v>433</v>
      </c>
      <c r="F276" s="221" t="s">
        <v>434</v>
      </c>
      <c r="G276" s="222" t="s">
        <v>194</v>
      </c>
      <c r="H276" s="223">
        <v>72.5</v>
      </c>
      <c r="I276" s="224"/>
      <c r="J276" s="225">
        <f>ROUND(I276*H276,2)</f>
        <v>0</v>
      </c>
      <c r="K276" s="221" t="s">
        <v>1</v>
      </c>
      <c r="L276" s="45"/>
      <c r="M276" s="226" t="s">
        <v>1</v>
      </c>
      <c r="N276" s="227" t="s">
        <v>51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174</v>
      </c>
      <c r="AT276" s="230" t="s">
        <v>169</v>
      </c>
      <c r="AU276" s="230" t="s">
        <v>21</v>
      </c>
      <c r="AY276" s="17" t="s">
        <v>167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7" t="s">
        <v>174</v>
      </c>
      <c r="BK276" s="231">
        <f>ROUND(I276*H276,2)</f>
        <v>0</v>
      </c>
      <c r="BL276" s="17" t="s">
        <v>174</v>
      </c>
      <c r="BM276" s="230" t="s">
        <v>435</v>
      </c>
    </row>
    <row r="277" s="2" customFormat="1">
      <c r="A277" s="39"/>
      <c r="B277" s="40"/>
      <c r="C277" s="41"/>
      <c r="D277" s="234" t="s">
        <v>185</v>
      </c>
      <c r="E277" s="41"/>
      <c r="F277" s="255" t="s">
        <v>436</v>
      </c>
      <c r="G277" s="41"/>
      <c r="H277" s="41"/>
      <c r="I277" s="256"/>
      <c r="J277" s="41"/>
      <c r="K277" s="41"/>
      <c r="L277" s="45"/>
      <c r="M277" s="257"/>
      <c r="N277" s="258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7" t="s">
        <v>185</v>
      </c>
      <c r="AU277" s="17" t="s">
        <v>21</v>
      </c>
    </row>
    <row r="278" s="13" customFormat="1">
      <c r="A278" s="13"/>
      <c r="B278" s="232"/>
      <c r="C278" s="233"/>
      <c r="D278" s="234" t="s">
        <v>175</v>
      </c>
      <c r="E278" s="235" t="s">
        <v>1</v>
      </c>
      <c r="F278" s="236" t="s">
        <v>437</v>
      </c>
      <c r="G278" s="233"/>
      <c r="H278" s="237">
        <v>9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175</v>
      </c>
      <c r="AU278" s="243" t="s">
        <v>21</v>
      </c>
      <c r="AV278" s="13" t="s">
        <v>21</v>
      </c>
      <c r="AW278" s="13" t="s">
        <v>40</v>
      </c>
      <c r="AX278" s="13" t="s">
        <v>84</v>
      </c>
      <c r="AY278" s="243" t="s">
        <v>167</v>
      </c>
    </row>
    <row r="279" s="13" customFormat="1">
      <c r="A279" s="13"/>
      <c r="B279" s="232"/>
      <c r="C279" s="233"/>
      <c r="D279" s="234" t="s">
        <v>175</v>
      </c>
      <c r="E279" s="235" t="s">
        <v>1</v>
      </c>
      <c r="F279" s="236" t="s">
        <v>438</v>
      </c>
      <c r="G279" s="233"/>
      <c r="H279" s="237">
        <v>10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175</v>
      </c>
      <c r="AU279" s="243" t="s">
        <v>21</v>
      </c>
      <c r="AV279" s="13" t="s">
        <v>21</v>
      </c>
      <c r="AW279" s="13" t="s">
        <v>40</v>
      </c>
      <c r="AX279" s="13" t="s">
        <v>84</v>
      </c>
      <c r="AY279" s="243" t="s">
        <v>167</v>
      </c>
    </row>
    <row r="280" s="13" customFormat="1">
      <c r="A280" s="13"/>
      <c r="B280" s="232"/>
      <c r="C280" s="233"/>
      <c r="D280" s="234" t="s">
        <v>175</v>
      </c>
      <c r="E280" s="235" t="s">
        <v>1</v>
      </c>
      <c r="F280" s="236" t="s">
        <v>439</v>
      </c>
      <c r="G280" s="233"/>
      <c r="H280" s="237">
        <v>53.5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175</v>
      </c>
      <c r="AU280" s="243" t="s">
        <v>21</v>
      </c>
      <c r="AV280" s="13" t="s">
        <v>21</v>
      </c>
      <c r="AW280" s="13" t="s">
        <v>40</v>
      </c>
      <c r="AX280" s="13" t="s">
        <v>84</v>
      </c>
      <c r="AY280" s="243" t="s">
        <v>167</v>
      </c>
    </row>
    <row r="281" s="14" customFormat="1">
      <c r="A281" s="14"/>
      <c r="B281" s="244"/>
      <c r="C281" s="245"/>
      <c r="D281" s="234" t="s">
        <v>175</v>
      </c>
      <c r="E281" s="246" t="s">
        <v>1</v>
      </c>
      <c r="F281" s="247" t="s">
        <v>177</v>
      </c>
      <c r="G281" s="245"/>
      <c r="H281" s="248">
        <v>72.5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175</v>
      </c>
      <c r="AU281" s="254" t="s">
        <v>21</v>
      </c>
      <c r="AV281" s="14" t="s">
        <v>174</v>
      </c>
      <c r="AW281" s="14" t="s">
        <v>40</v>
      </c>
      <c r="AX281" s="14" t="s">
        <v>92</v>
      </c>
      <c r="AY281" s="254" t="s">
        <v>167</v>
      </c>
    </row>
    <row r="282" s="2" customFormat="1" ht="16.5" customHeight="1">
      <c r="A282" s="39"/>
      <c r="B282" s="40"/>
      <c r="C282" s="219" t="s">
        <v>314</v>
      </c>
      <c r="D282" s="219" t="s">
        <v>169</v>
      </c>
      <c r="E282" s="220" t="s">
        <v>440</v>
      </c>
      <c r="F282" s="221" t="s">
        <v>441</v>
      </c>
      <c r="G282" s="222" t="s">
        <v>247</v>
      </c>
      <c r="H282" s="223">
        <v>36</v>
      </c>
      <c r="I282" s="224"/>
      <c r="J282" s="225">
        <f>ROUND(I282*H282,2)</f>
        <v>0</v>
      </c>
      <c r="K282" s="221" t="s">
        <v>173</v>
      </c>
      <c r="L282" s="45"/>
      <c r="M282" s="226" t="s">
        <v>1</v>
      </c>
      <c r="N282" s="227" t="s">
        <v>51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174</v>
      </c>
      <c r="AT282" s="230" t="s">
        <v>169</v>
      </c>
      <c r="AU282" s="230" t="s">
        <v>21</v>
      </c>
      <c r="AY282" s="17" t="s">
        <v>167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174</v>
      </c>
      <c r="BK282" s="231">
        <f>ROUND(I282*H282,2)</f>
        <v>0</v>
      </c>
      <c r="BL282" s="17" t="s">
        <v>174</v>
      </c>
      <c r="BM282" s="230" t="s">
        <v>442</v>
      </c>
    </row>
    <row r="283" s="2" customFormat="1" ht="33" customHeight="1">
      <c r="A283" s="39"/>
      <c r="B283" s="40"/>
      <c r="C283" s="219" t="s">
        <v>443</v>
      </c>
      <c r="D283" s="219" t="s">
        <v>169</v>
      </c>
      <c r="E283" s="220" t="s">
        <v>444</v>
      </c>
      <c r="F283" s="221" t="s">
        <v>445</v>
      </c>
      <c r="G283" s="222" t="s">
        <v>247</v>
      </c>
      <c r="H283" s="223">
        <v>3</v>
      </c>
      <c r="I283" s="224"/>
      <c r="J283" s="225">
        <f>ROUND(I283*H283,2)</f>
        <v>0</v>
      </c>
      <c r="K283" s="221" t="s">
        <v>173</v>
      </c>
      <c r="L283" s="45"/>
      <c r="M283" s="226" t="s">
        <v>1</v>
      </c>
      <c r="N283" s="227" t="s">
        <v>51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174</v>
      </c>
      <c r="AT283" s="230" t="s">
        <v>169</v>
      </c>
      <c r="AU283" s="230" t="s">
        <v>21</v>
      </c>
      <c r="AY283" s="17" t="s">
        <v>167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174</v>
      </c>
      <c r="BK283" s="231">
        <f>ROUND(I283*H283,2)</f>
        <v>0</v>
      </c>
      <c r="BL283" s="17" t="s">
        <v>174</v>
      </c>
      <c r="BM283" s="230" t="s">
        <v>446</v>
      </c>
    </row>
    <row r="284" s="2" customFormat="1">
      <c r="A284" s="39"/>
      <c r="B284" s="40"/>
      <c r="C284" s="41"/>
      <c r="D284" s="234" t="s">
        <v>185</v>
      </c>
      <c r="E284" s="41"/>
      <c r="F284" s="255" t="s">
        <v>447</v>
      </c>
      <c r="G284" s="41"/>
      <c r="H284" s="41"/>
      <c r="I284" s="256"/>
      <c r="J284" s="41"/>
      <c r="K284" s="41"/>
      <c r="L284" s="45"/>
      <c r="M284" s="257"/>
      <c r="N284" s="258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7" t="s">
        <v>185</v>
      </c>
      <c r="AU284" s="17" t="s">
        <v>21</v>
      </c>
    </row>
    <row r="285" s="2" customFormat="1" ht="33" customHeight="1">
      <c r="A285" s="39"/>
      <c r="B285" s="40"/>
      <c r="C285" s="219" t="s">
        <v>319</v>
      </c>
      <c r="D285" s="219" t="s">
        <v>169</v>
      </c>
      <c r="E285" s="220" t="s">
        <v>448</v>
      </c>
      <c r="F285" s="221" t="s">
        <v>449</v>
      </c>
      <c r="G285" s="222" t="s">
        <v>247</v>
      </c>
      <c r="H285" s="223">
        <v>11</v>
      </c>
      <c r="I285" s="224"/>
      <c r="J285" s="225">
        <f>ROUND(I285*H285,2)</f>
        <v>0</v>
      </c>
      <c r="K285" s="221" t="s">
        <v>173</v>
      </c>
      <c r="L285" s="45"/>
      <c r="M285" s="226" t="s">
        <v>1</v>
      </c>
      <c r="N285" s="227" t="s">
        <v>51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174</v>
      </c>
      <c r="AT285" s="230" t="s">
        <v>169</v>
      </c>
      <c r="AU285" s="230" t="s">
        <v>21</v>
      </c>
      <c r="AY285" s="17" t="s">
        <v>167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174</v>
      </c>
      <c r="BK285" s="231">
        <f>ROUND(I285*H285,2)</f>
        <v>0</v>
      </c>
      <c r="BL285" s="17" t="s">
        <v>174</v>
      </c>
      <c r="BM285" s="230" t="s">
        <v>450</v>
      </c>
    </row>
    <row r="286" s="2" customFormat="1">
      <c r="A286" s="39"/>
      <c r="B286" s="40"/>
      <c r="C286" s="41"/>
      <c r="D286" s="234" t="s">
        <v>185</v>
      </c>
      <c r="E286" s="41"/>
      <c r="F286" s="255" t="s">
        <v>447</v>
      </c>
      <c r="G286" s="41"/>
      <c r="H286" s="41"/>
      <c r="I286" s="256"/>
      <c r="J286" s="41"/>
      <c r="K286" s="41"/>
      <c r="L286" s="45"/>
      <c r="M286" s="257"/>
      <c r="N286" s="258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7" t="s">
        <v>185</v>
      </c>
      <c r="AU286" s="17" t="s">
        <v>21</v>
      </c>
    </row>
    <row r="287" s="2" customFormat="1" ht="24.15" customHeight="1">
      <c r="A287" s="39"/>
      <c r="B287" s="40"/>
      <c r="C287" s="219" t="s">
        <v>451</v>
      </c>
      <c r="D287" s="219" t="s">
        <v>169</v>
      </c>
      <c r="E287" s="220" t="s">
        <v>452</v>
      </c>
      <c r="F287" s="221" t="s">
        <v>453</v>
      </c>
      <c r="G287" s="222" t="s">
        <v>247</v>
      </c>
      <c r="H287" s="223">
        <v>9</v>
      </c>
      <c r="I287" s="224"/>
      <c r="J287" s="225">
        <f>ROUND(I287*H287,2)</f>
        <v>0</v>
      </c>
      <c r="K287" s="221" t="s">
        <v>173</v>
      </c>
      <c r="L287" s="45"/>
      <c r="M287" s="226" t="s">
        <v>1</v>
      </c>
      <c r="N287" s="227" t="s">
        <v>51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174</v>
      </c>
      <c r="AT287" s="230" t="s">
        <v>169</v>
      </c>
      <c r="AU287" s="230" t="s">
        <v>21</v>
      </c>
      <c r="AY287" s="17" t="s">
        <v>167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174</v>
      </c>
      <c r="BK287" s="231">
        <f>ROUND(I287*H287,2)</f>
        <v>0</v>
      </c>
      <c r="BL287" s="17" t="s">
        <v>174</v>
      </c>
      <c r="BM287" s="230" t="s">
        <v>454</v>
      </c>
    </row>
    <row r="288" s="2" customFormat="1">
      <c r="A288" s="39"/>
      <c r="B288" s="40"/>
      <c r="C288" s="41"/>
      <c r="D288" s="234" t="s">
        <v>185</v>
      </c>
      <c r="E288" s="41"/>
      <c r="F288" s="255" t="s">
        <v>447</v>
      </c>
      <c r="G288" s="41"/>
      <c r="H288" s="41"/>
      <c r="I288" s="256"/>
      <c r="J288" s="41"/>
      <c r="K288" s="41"/>
      <c r="L288" s="45"/>
      <c r="M288" s="257"/>
      <c r="N288" s="258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7" t="s">
        <v>185</v>
      </c>
      <c r="AU288" s="17" t="s">
        <v>21</v>
      </c>
    </row>
    <row r="289" s="2" customFormat="1" ht="24.15" customHeight="1">
      <c r="A289" s="39"/>
      <c r="B289" s="40"/>
      <c r="C289" s="259" t="s">
        <v>323</v>
      </c>
      <c r="D289" s="259" t="s">
        <v>238</v>
      </c>
      <c r="E289" s="260" t="s">
        <v>455</v>
      </c>
      <c r="F289" s="261" t="s">
        <v>456</v>
      </c>
      <c r="G289" s="262" t="s">
        <v>247</v>
      </c>
      <c r="H289" s="263">
        <v>11</v>
      </c>
      <c r="I289" s="264"/>
      <c r="J289" s="265">
        <f>ROUND(I289*H289,2)</f>
        <v>0</v>
      </c>
      <c r="K289" s="261" t="s">
        <v>173</v>
      </c>
      <c r="L289" s="266"/>
      <c r="M289" s="267" t="s">
        <v>1</v>
      </c>
      <c r="N289" s="268" t="s">
        <v>51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190</v>
      </c>
      <c r="AT289" s="230" t="s">
        <v>238</v>
      </c>
      <c r="AU289" s="230" t="s">
        <v>21</v>
      </c>
      <c r="AY289" s="17" t="s">
        <v>167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174</v>
      </c>
      <c r="BK289" s="231">
        <f>ROUND(I289*H289,2)</f>
        <v>0</v>
      </c>
      <c r="BL289" s="17" t="s">
        <v>174</v>
      </c>
      <c r="BM289" s="230" t="s">
        <v>457</v>
      </c>
    </row>
    <row r="290" s="2" customFormat="1">
      <c r="A290" s="39"/>
      <c r="B290" s="40"/>
      <c r="C290" s="41"/>
      <c r="D290" s="234" t="s">
        <v>185</v>
      </c>
      <c r="E290" s="41"/>
      <c r="F290" s="255" t="s">
        <v>458</v>
      </c>
      <c r="G290" s="41"/>
      <c r="H290" s="41"/>
      <c r="I290" s="256"/>
      <c r="J290" s="41"/>
      <c r="K290" s="41"/>
      <c r="L290" s="45"/>
      <c r="M290" s="257"/>
      <c r="N290" s="258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7" t="s">
        <v>185</v>
      </c>
      <c r="AU290" s="17" t="s">
        <v>21</v>
      </c>
    </row>
    <row r="291" s="2" customFormat="1" ht="24.15" customHeight="1">
      <c r="A291" s="39"/>
      <c r="B291" s="40"/>
      <c r="C291" s="259" t="s">
        <v>459</v>
      </c>
      <c r="D291" s="259" t="s">
        <v>238</v>
      </c>
      <c r="E291" s="260" t="s">
        <v>460</v>
      </c>
      <c r="F291" s="261" t="s">
        <v>461</v>
      </c>
      <c r="G291" s="262" t="s">
        <v>247</v>
      </c>
      <c r="H291" s="263">
        <v>3</v>
      </c>
      <c r="I291" s="264"/>
      <c r="J291" s="265">
        <f>ROUND(I291*H291,2)</f>
        <v>0</v>
      </c>
      <c r="K291" s="261" t="s">
        <v>173</v>
      </c>
      <c r="L291" s="266"/>
      <c r="M291" s="267" t="s">
        <v>1</v>
      </c>
      <c r="N291" s="268" t="s">
        <v>51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190</v>
      </c>
      <c r="AT291" s="230" t="s">
        <v>238</v>
      </c>
      <c r="AU291" s="230" t="s">
        <v>21</v>
      </c>
      <c r="AY291" s="17" t="s">
        <v>167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174</v>
      </c>
      <c r="BK291" s="231">
        <f>ROUND(I291*H291,2)</f>
        <v>0</v>
      </c>
      <c r="BL291" s="17" t="s">
        <v>174</v>
      </c>
      <c r="BM291" s="230" t="s">
        <v>462</v>
      </c>
    </row>
    <row r="292" s="2" customFormat="1">
      <c r="A292" s="39"/>
      <c r="B292" s="40"/>
      <c r="C292" s="41"/>
      <c r="D292" s="234" t="s">
        <v>185</v>
      </c>
      <c r="E292" s="41"/>
      <c r="F292" s="255" t="s">
        <v>463</v>
      </c>
      <c r="G292" s="41"/>
      <c r="H292" s="41"/>
      <c r="I292" s="256"/>
      <c r="J292" s="41"/>
      <c r="K292" s="41"/>
      <c r="L292" s="45"/>
      <c r="M292" s="257"/>
      <c r="N292" s="258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7" t="s">
        <v>185</v>
      </c>
      <c r="AU292" s="17" t="s">
        <v>21</v>
      </c>
    </row>
    <row r="293" s="2" customFormat="1" ht="24.15" customHeight="1">
      <c r="A293" s="39"/>
      <c r="B293" s="40"/>
      <c r="C293" s="259" t="s">
        <v>327</v>
      </c>
      <c r="D293" s="259" t="s">
        <v>238</v>
      </c>
      <c r="E293" s="260" t="s">
        <v>464</v>
      </c>
      <c r="F293" s="261" t="s">
        <v>465</v>
      </c>
      <c r="G293" s="262" t="s">
        <v>247</v>
      </c>
      <c r="H293" s="263">
        <v>9</v>
      </c>
      <c r="I293" s="264"/>
      <c r="J293" s="265">
        <f>ROUND(I293*H293,2)</f>
        <v>0</v>
      </c>
      <c r="K293" s="261" t="s">
        <v>173</v>
      </c>
      <c r="L293" s="266"/>
      <c r="M293" s="267" t="s">
        <v>1</v>
      </c>
      <c r="N293" s="268" t="s">
        <v>51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190</v>
      </c>
      <c r="AT293" s="230" t="s">
        <v>238</v>
      </c>
      <c r="AU293" s="230" t="s">
        <v>21</v>
      </c>
      <c r="AY293" s="17" t="s">
        <v>167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174</v>
      </c>
      <c r="BK293" s="231">
        <f>ROUND(I293*H293,2)</f>
        <v>0</v>
      </c>
      <c r="BL293" s="17" t="s">
        <v>174</v>
      </c>
      <c r="BM293" s="230" t="s">
        <v>466</v>
      </c>
    </row>
    <row r="294" s="2" customFormat="1">
      <c r="A294" s="39"/>
      <c r="B294" s="40"/>
      <c r="C294" s="41"/>
      <c r="D294" s="234" t="s">
        <v>185</v>
      </c>
      <c r="E294" s="41"/>
      <c r="F294" s="255" t="s">
        <v>467</v>
      </c>
      <c r="G294" s="41"/>
      <c r="H294" s="41"/>
      <c r="I294" s="256"/>
      <c r="J294" s="41"/>
      <c r="K294" s="41"/>
      <c r="L294" s="45"/>
      <c r="M294" s="257"/>
      <c r="N294" s="258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7" t="s">
        <v>185</v>
      </c>
      <c r="AU294" s="17" t="s">
        <v>21</v>
      </c>
    </row>
    <row r="295" s="2" customFormat="1" ht="16.5" customHeight="1">
      <c r="A295" s="39"/>
      <c r="B295" s="40"/>
      <c r="C295" s="259" t="s">
        <v>468</v>
      </c>
      <c r="D295" s="259" t="s">
        <v>238</v>
      </c>
      <c r="E295" s="260" t="s">
        <v>469</v>
      </c>
      <c r="F295" s="261" t="s">
        <v>470</v>
      </c>
      <c r="G295" s="262" t="s">
        <v>247</v>
      </c>
      <c r="H295" s="263">
        <v>22</v>
      </c>
      <c r="I295" s="264"/>
      <c r="J295" s="265">
        <f>ROUND(I295*H295,2)</f>
        <v>0</v>
      </c>
      <c r="K295" s="261" t="s">
        <v>173</v>
      </c>
      <c r="L295" s="266"/>
      <c r="M295" s="267" t="s">
        <v>1</v>
      </c>
      <c r="N295" s="268" t="s">
        <v>51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190</v>
      </c>
      <c r="AT295" s="230" t="s">
        <v>238</v>
      </c>
      <c r="AU295" s="230" t="s">
        <v>21</v>
      </c>
      <c r="AY295" s="17" t="s">
        <v>167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174</v>
      </c>
      <c r="BK295" s="231">
        <f>ROUND(I295*H295,2)</f>
        <v>0</v>
      </c>
      <c r="BL295" s="17" t="s">
        <v>174</v>
      </c>
      <c r="BM295" s="230" t="s">
        <v>471</v>
      </c>
    </row>
    <row r="296" s="2" customFormat="1" ht="16.5" customHeight="1">
      <c r="A296" s="39"/>
      <c r="B296" s="40"/>
      <c r="C296" s="259" t="s">
        <v>331</v>
      </c>
      <c r="D296" s="259" t="s">
        <v>238</v>
      </c>
      <c r="E296" s="260" t="s">
        <v>472</v>
      </c>
      <c r="F296" s="261" t="s">
        <v>473</v>
      </c>
      <c r="G296" s="262" t="s">
        <v>247</v>
      </c>
      <c r="H296" s="263">
        <v>5</v>
      </c>
      <c r="I296" s="264"/>
      <c r="J296" s="265">
        <f>ROUND(I296*H296,2)</f>
        <v>0</v>
      </c>
      <c r="K296" s="261" t="s">
        <v>173</v>
      </c>
      <c r="L296" s="266"/>
      <c r="M296" s="267" t="s">
        <v>1</v>
      </c>
      <c r="N296" s="268" t="s">
        <v>51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190</v>
      </c>
      <c r="AT296" s="230" t="s">
        <v>238</v>
      </c>
      <c r="AU296" s="230" t="s">
        <v>21</v>
      </c>
      <c r="AY296" s="17" t="s">
        <v>167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174</v>
      </c>
      <c r="BK296" s="231">
        <f>ROUND(I296*H296,2)</f>
        <v>0</v>
      </c>
      <c r="BL296" s="17" t="s">
        <v>174</v>
      </c>
      <c r="BM296" s="230" t="s">
        <v>474</v>
      </c>
    </row>
    <row r="297" s="2" customFormat="1" ht="24.15" customHeight="1">
      <c r="A297" s="39"/>
      <c r="B297" s="40"/>
      <c r="C297" s="259" t="s">
        <v>475</v>
      </c>
      <c r="D297" s="259" t="s">
        <v>238</v>
      </c>
      <c r="E297" s="260" t="s">
        <v>476</v>
      </c>
      <c r="F297" s="261" t="s">
        <v>477</v>
      </c>
      <c r="G297" s="262" t="s">
        <v>247</v>
      </c>
      <c r="H297" s="263">
        <v>23</v>
      </c>
      <c r="I297" s="264"/>
      <c r="J297" s="265">
        <f>ROUND(I297*H297,2)</f>
        <v>0</v>
      </c>
      <c r="K297" s="261" t="s">
        <v>173</v>
      </c>
      <c r="L297" s="266"/>
      <c r="M297" s="267" t="s">
        <v>1</v>
      </c>
      <c r="N297" s="268" t="s">
        <v>51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190</v>
      </c>
      <c r="AT297" s="230" t="s">
        <v>238</v>
      </c>
      <c r="AU297" s="230" t="s">
        <v>21</v>
      </c>
      <c r="AY297" s="17" t="s">
        <v>167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7" t="s">
        <v>174</v>
      </c>
      <c r="BK297" s="231">
        <f>ROUND(I297*H297,2)</f>
        <v>0</v>
      </c>
      <c r="BL297" s="17" t="s">
        <v>174</v>
      </c>
      <c r="BM297" s="230" t="s">
        <v>478</v>
      </c>
    </row>
    <row r="298" s="2" customFormat="1" ht="24.15" customHeight="1">
      <c r="A298" s="39"/>
      <c r="B298" s="40"/>
      <c r="C298" s="259" t="s">
        <v>335</v>
      </c>
      <c r="D298" s="259" t="s">
        <v>238</v>
      </c>
      <c r="E298" s="260" t="s">
        <v>479</v>
      </c>
      <c r="F298" s="261" t="s">
        <v>480</v>
      </c>
      <c r="G298" s="262" t="s">
        <v>247</v>
      </c>
      <c r="H298" s="263">
        <v>6</v>
      </c>
      <c r="I298" s="264"/>
      <c r="J298" s="265">
        <f>ROUND(I298*H298,2)</f>
        <v>0</v>
      </c>
      <c r="K298" s="261" t="s">
        <v>173</v>
      </c>
      <c r="L298" s="266"/>
      <c r="M298" s="267" t="s">
        <v>1</v>
      </c>
      <c r="N298" s="268" t="s">
        <v>51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190</v>
      </c>
      <c r="AT298" s="230" t="s">
        <v>238</v>
      </c>
      <c r="AU298" s="230" t="s">
        <v>21</v>
      </c>
      <c r="AY298" s="17" t="s">
        <v>167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174</v>
      </c>
      <c r="BK298" s="231">
        <f>ROUND(I298*H298,2)</f>
        <v>0</v>
      </c>
      <c r="BL298" s="17" t="s">
        <v>174</v>
      </c>
      <c r="BM298" s="230" t="s">
        <v>481</v>
      </c>
    </row>
    <row r="299" s="2" customFormat="1" ht="24.15" customHeight="1">
      <c r="A299" s="39"/>
      <c r="B299" s="40"/>
      <c r="C299" s="259" t="s">
        <v>482</v>
      </c>
      <c r="D299" s="259" t="s">
        <v>238</v>
      </c>
      <c r="E299" s="260" t="s">
        <v>483</v>
      </c>
      <c r="F299" s="261" t="s">
        <v>484</v>
      </c>
      <c r="G299" s="262" t="s">
        <v>247</v>
      </c>
      <c r="H299" s="263">
        <v>5</v>
      </c>
      <c r="I299" s="264"/>
      <c r="J299" s="265">
        <f>ROUND(I299*H299,2)</f>
        <v>0</v>
      </c>
      <c r="K299" s="261" t="s">
        <v>173</v>
      </c>
      <c r="L299" s="266"/>
      <c r="M299" s="267" t="s">
        <v>1</v>
      </c>
      <c r="N299" s="268" t="s">
        <v>51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190</v>
      </c>
      <c r="AT299" s="230" t="s">
        <v>238</v>
      </c>
      <c r="AU299" s="230" t="s">
        <v>21</v>
      </c>
      <c r="AY299" s="17" t="s">
        <v>167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174</v>
      </c>
      <c r="BK299" s="231">
        <f>ROUND(I299*H299,2)</f>
        <v>0</v>
      </c>
      <c r="BL299" s="17" t="s">
        <v>174</v>
      </c>
      <c r="BM299" s="230" t="s">
        <v>485</v>
      </c>
    </row>
    <row r="300" s="2" customFormat="1" ht="24.15" customHeight="1">
      <c r="A300" s="39"/>
      <c r="B300" s="40"/>
      <c r="C300" s="259" t="s">
        <v>341</v>
      </c>
      <c r="D300" s="259" t="s">
        <v>238</v>
      </c>
      <c r="E300" s="260" t="s">
        <v>486</v>
      </c>
      <c r="F300" s="261" t="s">
        <v>487</v>
      </c>
      <c r="G300" s="262" t="s">
        <v>247</v>
      </c>
      <c r="H300" s="263">
        <v>3</v>
      </c>
      <c r="I300" s="264"/>
      <c r="J300" s="265">
        <f>ROUND(I300*H300,2)</f>
        <v>0</v>
      </c>
      <c r="K300" s="261" t="s">
        <v>173</v>
      </c>
      <c r="L300" s="266"/>
      <c r="M300" s="267" t="s">
        <v>1</v>
      </c>
      <c r="N300" s="268" t="s">
        <v>51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190</v>
      </c>
      <c r="AT300" s="230" t="s">
        <v>238</v>
      </c>
      <c r="AU300" s="230" t="s">
        <v>21</v>
      </c>
      <c r="AY300" s="17" t="s">
        <v>167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174</v>
      </c>
      <c r="BK300" s="231">
        <f>ROUND(I300*H300,2)</f>
        <v>0</v>
      </c>
      <c r="BL300" s="17" t="s">
        <v>174</v>
      </c>
      <c r="BM300" s="230" t="s">
        <v>488</v>
      </c>
    </row>
    <row r="301" s="2" customFormat="1" ht="24.15" customHeight="1">
      <c r="A301" s="39"/>
      <c r="B301" s="40"/>
      <c r="C301" s="259" t="s">
        <v>489</v>
      </c>
      <c r="D301" s="259" t="s">
        <v>238</v>
      </c>
      <c r="E301" s="260" t="s">
        <v>490</v>
      </c>
      <c r="F301" s="261" t="s">
        <v>491</v>
      </c>
      <c r="G301" s="262" t="s">
        <v>247</v>
      </c>
      <c r="H301" s="263">
        <v>7</v>
      </c>
      <c r="I301" s="264"/>
      <c r="J301" s="265">
        <f>ROUND(I301*H301,2)</f>
        <v>0</v>
      </c>
      <c r="K301" s="261" t="s">
        <v>173</v>
      </c>
      <c r="L301" s="266"/>
      <c r="M301" s="267" t="s">
        <v>1</v>
      </c>
      <c r="N301" s="268" t="s">
        <v>51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190</v>
      </c>
      <c r="AT301" s="230" t="s">
        <v>238</v>
      </c>
      <c r="AU301" s="230" t="s">
        <v>21</v>
      </c>
      <c r="AY301" s="17" t="s">
        <v>167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174</v>
      </c>
      <c r="BK301" s="231">
        <f>ROUND(I301*H301,2)</f>
        <v>0</v>
      </c>
      <c r="BL301" s="17" t="s">
        <v>174</v>
      </c>
      <c r="BM301" s="230" t="s">
        <v>492</v>
      </c>
    </row>
    <row r="302" s="2" customFormat="1" ht="24.15" customHeight="1">
      <c r="A302" s="39"/>
      <c r="B302" s="40"/>
      <c r="C302" s="259" t="s">
        <v>347</v>
      </c>
      <c r="D302" s="259" t="s">
        <v>238</v>
      </c>
      <c r="E302" s="260" t="s">
        <v>493</v>
      </c>
      <c r="F302" s="261" t="s">
        <v>494</v>
      </c>
      <c r="G302" s="262" t="s">
        <v>247</v>
      </c>
      <c r="H302" s="263">
        <v>3</v>
      </c>
      <c r="I302" s="264"/>
      <c r="J302" s="265">
        <f>ROUND(I302*H302,2)</f>
        <v>0</v>
      </c>
      <c r="K302" s="261" t="s">
        <v>173</v>
      </c>
      <c r="L302" s="266"/>
      <c r="M302" s="267" t="s">
        <v>1</v>
      </c>
      <c r="N302" s="268" t="s">
        <v>51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190</v>
      </c>
      <c r="AT302" s="230" t="s">
        <v>238</v>
      </c>
      <c r="AU302" s="230" t="s">
        <v>21</v>
      </c>
      <c r="AY302" s="17" t="s">
        <v>167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174</v>
      </c>
      <c r="BK302" s="231">
        <f>ROUND(I302*H302,2)</f>
        <v>0</v>
      </c>
      <c r="BL302" s="17" t="s">
        <v>174</v>
      </c>
      <c r="BM302" s="230" t="s">
        <v>495</v>
      </c>
    </row>
    <row r="303" s="2" customFormat="1" ht="24.15" customHeight="1">
      <c r="A303" s="39"/>
      <c r="B303" s="40"/>
      <c r="C303" s="219" t="s">
        <v>496</v>
      </c>
      <c r="D303" s="219" t="s">
        <v>169</v>
      </c>
      <c r="E303" s="220" t="s">
        <v>497</v>
      </c>
      <c r="F303" s="221" t="s">
        <v>498</v>
      </c>
      <c r="G303" s="222" t="s">
        <v>247</v>
      </c>
      <c r="H303" s="223">
        <v>23</v>
      </c>
      <c r="I303" s="224"/>
      <c r="J303" s="225">
        <f>ROUND(I303*H303,2)</f>
        <v>0</v>
      </c>
      <c r="K303" s="221" t="s">
        <v>173</v>
      </c>
      <c r="L303" s="45"/>
      <c r="M303" s="226" t="s">
        <v>1</v>
      </c>
      <c r="N303" s="227" t="s">
        <v>51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174</v>
      </c>
      <c r="AT303" s="230" t="s">
        <v>169</v>
      </c>
      <c r="AU303" s="230" t="s">
        <v>21</v>
      </c>
      <c r="AY303" s="17" t="s">
        <v>167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174</v>
      </c>
      <c r="BK303" s="231">
        <f>ROUND(I303*H303,2)</f>
        <v>0</v>
      </c>
      <c r="BL303" s="17" t="s">
        <v>174</v>
      </c>
      <c r="BM303" s="230" t="s">
        <v>499</v>
      </c>
    </row>
    <row r="304" s="2" customFormat="1" ht="24.15" customHeight="1">
      <c r="A304" s="39"/>
      <c r="B304" s="40"/>
      <c r="C304" s="259" t="s">
        <v>352</v>
      </c>
      <c r="D304" s="259" t="s">
        <v>238</v>
      </c>
      <c r="E304" s="260" t="s">
        <v>500</v>
      </c>
      <c r="F304" s="261" t="s">
        <v>501</v>
      </c>
      <c r="G304" s="262" t="s">
        <v>172</v>
      </c>
      <c r="H304" s="263">
        <v>23</v>
      </c>
      <c r="I304" s="264"/>
      <c r="J304" s="265">
        <f>ROUND(I304*H304,2)</f>
        <v>0</v>
      </c>
      <c r="K304" s="261" t="s">
        <v>173</v>
      </c>
      <c r="L304" s="266"/>
      <c r="M304" s="267" t="s">
        <v>1</v>
      </c>
      <c r="N304" s="268" t="s">
        <v>51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190</v>
      </c>
      <c r="AT304" s="230" t="s">
        <v>238</v>
      </c>
      <c r="AU304" s="230" t="s">
        <v>21</v>
      </c>
      <c r="AY304" s="17" t="s">
        <v>167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174</v>
      </c>
      <c r="BK304" s="231">
        <f>ROUND(I304*H304,2)</f>
        <v>0</v>
      </c>
      <c r="BL304" s="17" t="s">
        <v>174</v>
      </c>
      <c r="BM304" s="230" t="s">
        <v>502</v>
      </c>
    </row>
    <row r="305" s="2" customFormat="1" ht="21.75" customHeight="1">
      <c r="A305" s="39"/>
      <c r="B305" s="40"/>
      <c r="C305" s="219" t="s">
        <v>503</v>
      </c>
      <c r="D305" s="219" t="s">
        <v>169</v>
      </c>
      <c r="E305" s="220" t="s">
        <v>504</v>
      </c>
      <c r="F305" s="221" t="s">
        <v>505</v>
      </c>
      <c r="G305" s="222" t="s">
        <v>194</v>
      </c>
      <c r="H305" s="223">
        <v>1815</v>
      </c>
      <c r="I305" s="224"/>
      <c r="J305" s="225">
        <f>ROUND(I305*H305,2)</f>
        <v>0</v>
      </c>
      <c r="K305" s="221" t="s">
        <v>173</v>
      </c>
      <c r="L305" s="45"/>
      <c r="M305" s="226" t="s">
        <v>1</v>
      </c>
      <c r="N305" s="227" t="s">
        <v>51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174</v>
      </c>
      <c r="AT305" s="230" t="s">
        <v>169</v>
      </c>
      <c r="AU305" s="230" t="s">
        <v>21</v>
      </c>
      <c r="AY305" s="17" t="s">
        <v>167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174</v>
      </c>
      <c r="BK305" s="231">
        <f>ROUND(I305*H305,2)</f>
        <v>0</v>
      </c>
      <c r="BL305" s="17" t="s">
        <v>174</v>
      </c>
      <c r="BM305" s="230" t="s">
        <v>506</v>
      </c>
    </row>
    <row r="306" s="2" customFormat="1">
      <c r="A306" s="39"/>
      <c r="B306" s="40"/>
      <c r="C306" s="41"/>
      <c r="D306" s="234" t="s">
        <v>185</v>
      </c>
      <c r="E306" s="41"/>
      <c r="F306" s="255" t="s">
        <v>507</v>
      </c>
      <c r="G306" s="41"/>
      <c r="H306" s="41"/>
      <c r="I306" s="256"/>
      <c r="J306" s="41"/>
      <c r="K306" s="41"/>
      <c r="L306" s="45"/>
      <c r="M306" s="257"/>
      <c r="N306" s="258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7" t="s">
        <v>185</v>
      </c>
      <c r="AU306" s="17" t="s">
        <v>21</v>
      </c>
    </row>
    <row r="307" s="2" customFormat="1" ht="16.5" customHeight="1">
      <c r="A307" s="39"/>
      <c r="B307" s="40"/>
      <c r="C307" s="219" t="s">
        <v>357</v>
      </c>
      <c r="D307" s="219" t="s">
        <v>169</v>
      </c>
      <c r="E307" s="220" t="s">
        <v>508</v>
      </c>
      <c r="F307" s="221" t="s">
        <v>509</v>
      </c>
      <c r="G307" s="222" t="s">
        <v>510</v>
      </c>
      <c r="H307" s="223">
        <v>1</v>
      </c>
      <c r="I307" s="224"/>
      <c r="J307" s="225">
        <f>ROUND(I307*H307,2)</f>
        <v>0</v>
      </c>
      <c r="K307" s="221" t="s">
        <v>1</v>
      </c>
      <c r="L307" s="45"/>
      <c r="M307" s="226" t="s">
        <v>1</v>
      </c>
      <c r="N307" s="227" t="s">
        <v>51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174</v>
      </c>
      <c r="AT307" s="230" t="s">
        <v>169</v>
      </c>
      <c r="AU307" s="230" t="s">
        <v>21</v>
      </c>
      <c r="AY307" s="17" t="s">
        <v>167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174</v>
      </c>
      <c r="BK307" s="231">
        <f>ROUND(I307*H307,2)</f>
        <v>0</v>
      </c>
      <c r="BL307" s="17" t="s">
        <v>174</v>
      </c>
      <c r="BM307" s="230" t="s">
        <v>511</v>
      </c>
    </row>
    <row r="308" s="12" customFormat="1" ht="22.8" customHeight="1">
      <c r="A308" s="12"/>
      <c r="B308" s="203"/>
      <c r="C308" s="204"/>
      <c r="D308" s="205" t="s">
        <v>83</v>
      </c>
      <c r="E308" s="217" t="s">
        <v>213</v>
      </c>
      <c r="F308" s="217" t="s">
        <v>512</v>
      </c>
      <c r="G308" s="204"/>
      <c r="H308" s="204"/>
      <c r="I308" s="207"/>
      <c r="J308" s="218">
        <f>BK308</f>
        <v>0</v>
      </c>
      <c r="K308" s="204"/>
      <c r="L308" s="209"/>
      <c r="M308" s="210"/>
      <c r="N308" s="211"/>
      <c r="O308" s="211"/>
      <c r="P308" s="212">
        <f>SUM(P309:P321)</f>
        <v>0</v>
      </c>
      <c r="Q308" s="211"/>
      <c r="R308" s="212">
        <f>SUM(R309:R321)</f>
        <v>0</v>
      </c>
      <c r="S308" s="211"/>
      <c r="T308" s="213">
        <f>SUM(T309:T321)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92</v>
      </c>
      <c r="AT308" s="215" t="s">
        <v>83</v>
      </c>
      <c r="AU308" s="215" t="s">
        <v>92</v>
      </c>
      <c r="AY308" s="214" t="s">
        <v>167</v>
      </c>
      <c r="BK308" s="216">
        <f>SUM(BK309:BK321)</f>
        <v>0</v>
      </c>
    </row>
    <row r="309" s="2" customFormat="1" ht="24.15" customHeight="1">
      <c r="A309" s="39"/>
      <c r="B309" s="40"/>
      <c r="C309" s="219" t="s">
        <v>513</v>
      </c>
      <c r="D309" s="219" t="s">
        <v>169</v>
      </c>
      <c r="E309" s="220" t="s">
        <v>514</v>
      </c>
      <c r="F309" s="221" t="s">
        <v>515</v>
      </c>
      <c r="G309" s="222" t="s">
        <v>172</v>
      </c>
      <c r="H309" s="223">
        <v>9</v>
      </c>
      <c r="I309" s="224"/>
      <c r="J309" s="225">
        <f>ROUND(I309*H309,2)</f>
        <v>0</v>
      </c>
      <c r="K309" s="221" t="s">
        <v>173</v>
      </c>
      <c r="L309" s="45"/>
      <c r="M309" s="226" t="s">
        <v>1</v>
      </c>
      <c r="N309" s="227" t="s">
        <v>51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174</v>
      </c>
      <c r="AT309" s="230" t="s">
        <v>169</v>
      </c>
      <c r="AU309" s="230" t="s">
        <v>21</v>
      </c>
      <c r="AY309" s="17" t="s">
        <v>167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174</v>
      </c>
      <c r="BK309" s="231">
        <f>ROUND(I309*H309,2)</f>
        <v>0</v>
      </c>
      <c r="BL309" s="17" t="s">
        <v>174</v>
      </c>
      <c r="BM309" s="230" t="s">
        <v>516</v>
      </c>
    </row>
    <row r="310" s="2" customFormat="1">
      <c r="A310" s="39"/>
      <c r="B310" s="40"/>
      <c r="C310" s="41"/>
      <c r="D310" s="234" t="s">
        <v>185</v>
      </c>
      <c r="E310" s="41"/>
      <c r="F310" s="255" t="s">
        <v>517</v>
      </c>
      <c r="G310" s="41"/>
      <c r="H310" s="41"/>
      <c r="I310" s="256"/>
      <c r="J310" s="41"/>
      <c r="K310" s="41"/>
      <c r="L310" s="45"/>
      <c r="M310" s="257"/>
      <c r="N310" s="258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7" t="s">
        <v>185</v>
      </c>
      <c r="AU310" s="17" t="s">
        <v>21</v>
      </c>
    </row>
    <row r="311" s="2" customFormat="1" ht="24.15" customHeight="1">
      <c r="A311" s="39"/>
      <c r="B311" s="40"/>
      <c r="C311" s="219" t="s">
        <v>362</v>
      </c>
      <c r="D311" s="219" t="s">
        <v>169</v>
      </c>
      <c r="E311" s="220" t="s">
        <v>518</v>
      </c>
      <c r="F311" s="221" t="s">
        <v>519</v>
      </c>
      <c r="G311" s="222" t="s">
        <v>194</v>
      </c>
      <c r="H311" s="223">
        <v>1</v>
      </c>
      <c r="I311" s="224"/>
      <c r="J311" s="225">
        <f>ROUND(I311*H311,2)</f>
        <v>0</v>
      </c>
      <c r="K311" s="221" t="s">
        <v>173</v>
      </c>
      <c r="L311" s="45"/>
      <c r="M311" s="226" t="s">
        <v>1</v>
      </c>
      <c r="N311" s="227" t="s">
        <v>51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174</v>
      </c>
      <c r="AT311" s="230" t="s">
        <v>169</v>
      </c>
      <c r="AU311" s="230" t="s">
        <v>21</v>
      </c>
      <c r="AY311" s="17" t="s">
        <v>167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174</v>
      </c>
      <c r="BK311" s="231">
        <f>ROUND(I311*H311,2)</f>
        <v>0</v>
      </c>
      <c r="BL311" s="17" t="s">
        <v>174</v>
      </c>
      <c r="BM311" s="230" t="s">
        <v>520</v>
      </c>
    </row>
    <row r="312" s="2" customFormat="1">
      <c r="A312" s="39"/>
      <c r="B312" s="40"/>
      <c r="C312" s="41"/>
      <c r="D312" s="234" t="s">
        <v>185</v>
      </c>
      <c r="E312" s="41"/>
      <c r="F312" s="255" t="s">
        <v>521</v>
      </c>
      <c r="G312" s="41"/>
      <c r="H312" s="41"/>
      <c r="I312" s="256"/>
      <c r="J312" s="41"/>
      <c r="K312" s="41"/>
      <c r="L312" s="45"/>
      <c r="M312" s="257"/>
      <c r="N312" s="258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7" t="s">
        <v>185</v>
      </c>
      <c r="AU312" s="17" t="s">
        <v>21</v>
      </c>
    </row>
    <row r="313" s="2" customFormat="1" ht="24.15" customHeight="1">
      <c r="A313" s="39"/>
      <c r="B313" s="40"/>
      <c r="C313" s="219" t="s">
        <v>522</v>
      </c>
      <c r="D313" s="219" t="s">
        <v>169</v>
      </c>
      <c r="E313" s="220" t="s">
        <v>523</v>
      </c>
      <c r="F313" s="221" t="s">
        <v>524</v>
      </c>
      <c r="G313" s="222" t="s">
        <v>194</v>
      </c>
      <c r="H313" s="223">
        <v>1</v>
      </c>
      <c r="I313" s="224"/>
      <c r="J313" s="225">
        <f>ROUND(I313*H313,2)</f>
        <v>0</v>
      </c>
      <c r="K313" s="221" t="s">
        <v>173</v>
      </c>
      <c r="L313" s="45"/>
      <c r="M313" s="226" t="s">
        <v>1</v>
      </c>
      <c r="N313" s="227" t="s">
        <v>51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174</v>
      </c>
      <c r="AT313" s="230" t="s">
        <v>169</v>
      </c>
      <c r="AU313" s="230" t="s">
        <v>21</v>
      </c>
      <c r="AY313" s="17" t="s">
        <v>167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174</v>
      </c>
      <c r="BK313" s="231">
        <f>ROUND(I313*H313,2)</f>
        <v>0</v>
      </c>
      <c r="BL313" s="17" t="s">
        <v>174</v>
      </c>
      <c r="BM313" s="230" t="s">
        <v>525</v>
      </c>
    </row>
    <row r="314" s="2" customFormat="1">
      <c r="A314" s="39"/>
      <c r="B314" s="40"/>
      <c r="C314" s="41"/>
      <c r="D314" s="234" t="s">
        <v>185</v>
      </c>
      <c r="E314" s="41"/>
      <c r="F314" s="255" t="s">
        <v>526</v>
      </c>
      <c r="G314" s="41"/>
      <c r="H314" s="41"/>
      <c r="I314" s="256"/>
      <c r="J314" s="41"/>
      <c r="K314" s="41"/>
      <c r="L314" s="45"/>
      <c r="M314" s="257"/>
      <c r="N314" s="258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7" t="s">
        <v>185</v>
      </c>
      <c r="AU314" s="17" t="s">
        <v>21</v>
      </c>
    </row>
    <row r="315" s="2" customFormat="1" ht="24.15" customHeight="1">
      <c r="A315" s="39"/>
      <c r="B315" s="40"/>
      <c r="C315" s="219" t="s">
        <v>366</v>
      </c>
      <c r="D315" s="219" t="s">
        <v>169</v>
      </c>
      <c r="E315" s="220" t="s">
        <v>527</v>
      </c>
      <c r="F315" s="221" t="s">
        <v>528</v>
      </c>
      <c r="G315" s="222" t="s">
        <v>172</v>
      </c>
      <c r="H315" s="223">
        <v>11</v>
      </c>
      <c r="I315" s="224"/>
      <c r="J315" s="225">
        <f>ROUND(I315*H315,2)</f>
        <v>0</v>
      </c>
      <c r="K315" s="221" t="s">
        <v>173</v>
      </c>
      <c r="L315" s="45"/>
      <c r="M315" s="226" t="s">
        <v>1</v>
      </c>
      <c r="N315" s="227" t="s">
        <v>51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174</v>
      </c>
      <c r="AT315" s="230" t="s">
        <v>169</v>
      </c>
      <c r="AU315" s="230" t="s">
        <v>21</v>
      </c>
      <c r="AY315" s="17" t="s">
        <v>167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174</v>
      </c>
      <c r="BK315" s="231">
        <f>ROUND(I315*H315,2)</f>
        <v>0</v>
      </c>
      <c r="BL315" s="17" t="s">
        <v>174</v>
      </c>
      <c r="BM315" s="230" t="s">
        <v>529</v>
      </c>
    </row>
    <row r="316" s="13" customFormat="1">
      <c r="A316" s="13"/>
      <c r="B316" s="232"/>
      <c r="C316" s="233"/>
      <c r="D316" s="234" t="s">
        <v>175</v>
      </c>
      <c r="E316" s="235" t="s">
        <v>1</v>
      </c>
      <c r="F316" s="236" t="s">
        <v>530</v>
      </c>
      <c r="G316" s="233"/>
      <c r="H316" s="237">
        <v>11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175</v>
      </c>
      <c r="AU316" s="243" t="s">
        <v>21</v>
      </c>
      <c r="AV316" s="13" t="s">
        <v>21</v>
      </c>
      <c r="AW316" s="13" t="s">
        <v>40</v>
      </c>
      <c r="AX316" s="13" t="s">
        <v>84</v>
      </c>
      <c r="AY316" s="243" t="s">
        <v>167</v>
      </c>
    </row>
    <row r="317" s="14" customFormat="1">
      <c r="A317" s="14"/>
      <c r="B317" s="244"/>
      <c r="C317" s="245"/>
      <c r="D317" s="234" t="s">
        <v>175</v>
      </c>
      <c r="E317" s="246" t="s">
        <v>1</v>
      </c>
      <c r="F317" s="247" t="s">
        <v>177</v>
      </c>
      <c r="G317" s="245"/>
      <c r="H317" s="248">
        <v>11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175</v>
      </c>
      <c r="AU317" s="254" t="s">
        <v>21</v>
      </c>
      <c r="AV317" s="14" t="s">
        <v>174</v>
      </c>
      <c r="AW317" s="14" t="s">
        <v>40</v>
      </c>
      <c r="AX317" s="14" t="s">
        <v>92</v>
      </c>
      <c r="AY317" s="254" t="s">
        <v>167</v>
      </c>
    </row>
    <row r="318" s="2" customFormat="1" ht="24.15" customHeight="1">
      <c r="A318" s="39"/>
      <c r="B318" s="40"/>
      <c r="C318" s="219" t="s">
        <v>531</v>
      </c>
      <c r="D318" s="219" t="s">
        <v>169</v>
      </c>
      <c r="E318" s="220" t="s">
        <v>532</v>
      </c>
      <c r="F318" s="221" t="s">
        <v>533</v>
      </c>
      <c r="G318" s="222" t="s">
        <v>172</v>
      </c>
      <c r="H318" s="223">
        <v>11</v>
      </c>
      <c r="I318" s="224"/>
      <c r="J318" s="225">
        <f>ROUND(I318*H318,2)</f>
        <v>0</v>
      </c>
      <c r="K318" s="221" t="s">
        <v>173</v>
      </c>
      <c r="L318" s="45"/>
      <c r="M318" s="226" t="s">
        <v>1</v>
      </c>
      <c r="N318" s="227" t="s">
        <v>51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174</v>
      </c>
      <c r="AT318" s="230" t="s">
        <v>169</v>
      </c>
      <c r="AU318" s="230" t="s">
        <v>21</v>
      </c>
      <c r="AY318" s="17" t="s">
        <v>167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174</v>
      </c>
      <c r="BK318" s="231">
        <f>ROUND(I318*H318,2)</f>
        <v>0</v>
      </c>
      <c r="BL318" s="17" t="s">
        <v>174</v>
      </c>
      <c r="BM318" s="230" t="s">
        <v>534</v>
      </c>
    </row>
    <row r="319" s="2" customFormat="1" ht="24.15" customHeight="1">
      <c r="A319" s="39"/>
      <c r="B319" s="40"/>
      <c r="C319" s="219" t="s">
        <v>371</v>
      </c>
      <c r="D319" s="219" t="s">
        <v>169</v>
      </c>
      <c r="E319" s="220" t="s">
        <v>535</v>
      </c>
      <c r="F319" s="221" t="s">
        <v>536</v>
      </c>
      <c r="G319" s="222" t="s">
        <v>172</v>
      </c>
      <c r="H319" s="223">
        <v>11</v>
      </c>
      <c r="I319" s="224"/>
      <c r="J319" s="225">
        <f>ROUND(I319*H319,2)</f>
        <v>0</v>
      </c>
      <c r="K319" s="221" t="s">
        <v>173</v>
      </c>
      <c r="L319" s="45"/>
      <c r="M319" s="226" t="s">
        <v>1</v>
      </c>
      <c r="N319" s="227" t="s">
        <v>51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174</v>
      </c>
      <c r="AT319" s="230" t="s">
        <v>169</v>
      </c>
      <c r="AU319" s="230" t="s">
        <v>21</v>
      </c>
      <c r="AY319" s="17" t="s">
        <v>167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174</v>
      </c>
      <c r="BK319" s="231">
        <f>ROUND(I319*H319,2)</f>
        <v>0</v>
      </c>
      <c r="BL319" s="17" t="s">
        <v>174</v>
      </c>
      <c r="BM319" s="230" t="s">
        <v>537</v>
      </c>
    </row>
    <row r="320" s="2" customFormat="1" ht="24.15" customHeight="1">
      <c r="A320" s="39"/>
      <c r="B320" s="40"/>
      <c r="C320" s="219" t="s">
        <v>538</v>
      </c>
      <c r="D320" s="219" t="s">
        <v>169</v>
      </c>
      <c r="E320" s="220" t="s">
        <v>539</v>
      </c>
      <c r="F320" s="221" t="s">
        <v>540</v>
      </c>
      <c r="G320" s="222" t="s">
        <v>172</v>
      </c>
      <c r="H320" s="223">
        <v>11</v>
      </c>
      <c r="I320" s="224"/>
      <c r="J320" s="225">
        <f>ROUND(I320*H320,2)</f>
        <v>0</v>
      </c>
      <c r="K320" s="221" t="s">
        <v>173</v>
      </c>
      <c r="L320" s="45"/>
      <c r="M320" s="226" t="s">
        <v>1</v>
      </c>
      <c r="N320" s="227" t="s">
        <v>51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174</v>
      </c>
      <c r="AT320" s="230" t="s">
        <v>169</v>
      </c>
      <c r="AU320" s="230" t="s">
        <v>21</v>
      </c>
      <c r="AY320" s="17" t="s">
        <v>167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174</v>
      </c>
      <c r="BK320" s="231">
        <f>ROUND(I320*H320,2)</f>
        <v>0</v>
      </c>
      <c r="BL320" s="17" t="s">
        <v>174</v>
      </c>
      <c r="BM320" s="230" t="s">
        <v>541</v>
      </c>
    </row>
    <row r="321" s="2" customFormat="1" ht="24.15" customHeight="1">
      <c r="A321" s="39"/>
      <c r="B321" s="40"/>
      <c r="C321" s="219" t="s">
        <v>375</v>
      </c>
      <c r="D321" s="219" t="s">
        <v>169</v>
      </c>
      <c r="E321" s="220" t="s">
        <v>542</v>
      </c>
      <c r="F321" s="221" t="s">
        <v>543</v>
      </c>
      <c r="G321" s="222" t="s">
        <v>172</v>
      </c>
      <c r="H321" s="223">
        <v>11</v>
      </c>
      <c r="I321" s="224"/>
      <c r="J321" s="225">
        <f>ROUND(I321*H321,2)</f>
        <v>0</v>
      </c>
      <c r="K321" s="221" t="s">
        <v>173</v>
      </c>
      <c r="L321" s="45"/>
      <c r="M321" s="226" t="s">
        <v>1</v>
      </c>
      <c r="N321" s="227" t="s">
        <v>51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174</v>
      </c>
      <c r="AT321" s="230" t="s">
        <v>169</v>
      </c>
      <c r="AU321" s="230" t="s">
        <v>21</v>
      </c>
      <c r="AY321" s="17" t="s">
        <v>167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174</v>
      </c>
      <c r="BK321" s="231">
        <f>ROUND(I321*H321,2)</f>
        <v>0</v>
      </c>
      <c r="BL321" s="17" t="s">
        <v>174</v>
      </c>
      <c r="BM321" s="230" t="s">
        <v>544</v>
      </c>
    </row>
    <row r="322" s="12" customFormat="1" ht="22.8" customHeight="1">
      <c r="A322" s="12"/>
      <c r="B322" s="203"/>
      <c r="C322" s="204"/>
      <c r="D322" s="205" t="s">
        <v>83</v>
      </c>
      <c r="E322" s="217" t="s">
        <v>545</v>
      </c>
      <c r="F322" s="217" t="s">
        <v>546</v>
      </c>
      <c r="G322" s="204"/>
      <c r="H322" s="204"/>
      <c r="I322" s="207"/>
      <c r="J322" s="218">
        <f>BK322</f>
        <v>0</v>
      </c>
      <c r="K322" s="204"/>
      <c r="L322" s="209"/>
      <c r="M322" s="210"/>
      <c r="N322" s="211"/>
      <c r="O322" s="211"/>
      <c r="P322" s="212">
        <f>SUM(P323:P329)</f>
        <v>0</v>
      </c>
      <c r="Q322" s="211"/>
      <c r="R322" s="212">
        <f>SUM(R323:R329)</f>
        <v>0</v>
      </c>
      <c r="S322" s="211"/>
      <c r="T322" s="213">
        <f>SUM(T323:T329)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92</v>
      </c>
      <c r="AT322" s="215" t="s">
        <v>83</v>
      </c>
      <c r="AU322" s="215" t="s">
        <v>92</v>
      </c>
      <c r="AY322" s="214" t="s">
        <v>167</v>
      </c>
      <c r="BK322" s="216">
        <f>SUM(BK323:BK329)</f>
        <v>0</v>
      </c>
    </row>
    <row r="323" s="2" customFormat="1" ht="24.15" customHeight="1">
      <c r="A323" s="39"/>
      <c r="B323" s="40"/>
      <c r="C323" s="219" t="s">
        <v>547</v>
      </c>
      <c r="D323" s="219" t="s">
        <v>169</v>
      </c>
      <c r="E323" s="220" t="s">
        <v>548</v>
      </c>
      <c r="F323" s="221" t="s">
        <v>549</v>
      </c>
      <c r="G323" s="222" t="s">
        <v>277</v>
      </c>
      <c r="H323" s="223">
        <v>74.713999999999999</v>
      </c>
      <c r="I323" s="224"/>
      <c r="J323" s="225">
        <f>ROUND(I323*H323,2)</f>
        <v>0</v>
      </c>
      <c r="K323" s="221" t="s">
        <v>173</v>
      </c>
      <c r="L323" s="45"/>
      <c r="M323" s="226" t="s">
        <v>1</v>
      </c>
      <c r="N323" s="227" t="s">
        <v>51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174</v>
      </c>
      <c r="AT323" s="230" t="s">
        <v>169</v>
      </c>
      <c r="AU323" s="230" t="s">
        <v>21</v>
      </c>
      <c r="AY323" s="17" t="s">
        <v>167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174</v>
      </c>
      <c r="BK323" s="231">
        <f>ROUND(I323*H323,2)</f>
        <v>0</v>
      </c>
      <c r="BL323" s="17" t="s">
        <v>174</v>
      </c>
      <c r="BM323" s="230" t="s">
        <v>550</v>
      </c>
    </row>
    <row r="324" s="2" customFormat="1" ht="24.15" customHeight="1">
      <c r="A324" s="39"/>
      <c r="B324" s="40"/>
      <c r="C324" s="219" t="s">
        <v>379</v>
      </c>
      <c r="D324" s="219" t="s">
        <v>169</v>
      </c>
      <c r="E324" s="220" t="s">
        <v>551</v>
      </c>
      <c r="F324" s="221" t="s">
        <v>552</v>
      </c>
      <c r="G324" s="222" t="s">
        <v>277</v>
      </c>
      <c r="H324" s="223">
        <v>74.713999999999999</v>
      </c>
      <c r="I324" s="224"/>
      <c r="J324" s="225">
        <f>ROUND(I324*H324,2)</f>
        <v>0</v>
      </c>
      <c r="K324" s="221" t="s">
        <v>173</v>
      </c>
      <c r="L324" s="45"/>
      <c r="M324" s="226" t="s">
        <v>1</v>
      </c>
      <c r="N324" s="227" t="s">
        <v>51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174</v>
      </c>
      <c r="AT324" s="230" t="s">
        <v>169</v>
      </c>
      <c r="AU324" s="230" t="s">
        <v>21</v>
      </c>
      <c r="AY324" s="17" t="s">
        <v>167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174</v>
      </c>
      <c r="BK324" s="231">
        <f>ROUND(I324*H324,2)</f>
        <v>0</v>
      </c>
      <c r="BL324" s="17" t="s">
        <v>174</v>
      </c>
      <c r="BM324" s="230" t="s">
        <v>553</v>
      </c>
    </row>
    <row r="325" s="2" customFormat="1" ht="24.15" customHeight="1">
      <c r="A325" s="39"/>
      <c r="B325" s="40"/>
      <c r="C325" s="219" t="s">
        <v>554</v>
      </c>
      <c r="D325" s="219" t="s">
        <v>169</v>
      </c>
      <c r="E325" s="220" t="s">
        <v>555</v>
      </c>
      <c r="F325" s="221" t="s">
        <v>556</v>
      </c>
      <c r="G325" s="222" t="s">
        <v>277</v>
      </c>
      <c r="H325" s="223">
        <v>373.56999999999999</v>
      </c>
      <c r="I325" s="224"/>
      <c r="J325" s="225">
        <f>ROUND(I325*H325,2)</f>
        <v>0</v>
      </c>
      <c r="K325" s="221" t="s">
        <v>173</v>
      </c>
      <c r="L325" s="45"/>
      <c r="M325" s="226" t="s">
        <v>1</v>
      </c>
      <c r="N325" s="227" t="s">
        <v>51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174</v>
      </c>
      <c r="AT325" s="230" t="s">
        <v>169</v>
      </c>
      <c r="AU325" s="230" t="s">
        <v>21</v>
      </c>
      <c r="AY325" s="17" t="s">
        <v>167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174</v>
      </c>
      <c r="BK325" s="231">
        <f>ROUND(I325*H325,2)</f>
        <v>0</v>
      </c>
      <c r="BL325" s="17" t="s">
        <v>174</v>
      </c>
      <c r="BM325" s="230" t="s">
        <v>557</v>
      </c>
    </row>
    <row r="326" s="13" customFormat="1">
      <c r="A326" s="13"/>
      <c r="B326" s="232"/>
      <c r="C326" s="233"/>
      <c r="D326" s="234" t="s">
        <v>175</v>
      </c>
      <c r="E326" s="235" t="s">
        <v>1</v>
      </c>
      <c r="F326" s="236" t="s">
        <v>558</v>
      </c>
      <c r="G326" s="233"/>
      <c r="H326" s="237">
        <v>373.56999999999999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175</v>
      </c>
      <c r="AU326" s="243" t="s">
        <v>21</v>
      </c>
      <c r="AV326" s="13" t="s">
        <v>21</v>
      </c>
      <c r="AW326" s="13" t="s">
        <v>40</v>
      </c>
      <c r="AX326" s="13" t="s">
        <v>84</v>
      </c>
      <c r="AY326" s="243" t="s">
        <v>167</v>
      </c>
    </row>
    <row r="327" s="14" customFormat="1">
      <c r="A327" s="14"/>
      <c r="B327" s="244"/>
      <c r="C327" s="245"/>
      <c r="D327" s="234" t="s">
        <v>175</v>
      </c>
      <c r="E327" s="246" t="s">
        <v>1</v>
      </c>
      <c r="F327" s="247" t="s">
        <v>177</v>
      </c>
      <c r="G327" s="245"/>
      <c r="H327" s="248">
        <v>373.56999999999999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175</v>
      </c>
      <c r="AU327" s="254" t="s">
        <v>21</v>
      </c>
      <c r="AV327" s="14" t="s">
        <v>174</v>
      </c>
      <c r="AW327" s="14" t="s">
        <v>40</v>
      </c>
      <c r="AX327" s="14" t="s">
        <v>92</v>
      </c>
      <c r="AY327" s="254" t="s">
        <v>167</v>
      </c>
    </row>
    <row r="328" s="2" customFormat="1" ht="24.15" customHeight="1">
      <c r="A328" s="39"/>
      <c r="B328" s="40"/>
      <c r="C328" s="219" t="s">
        <v>384</v>
      </c>
      <c r="D328" s="219" t="s">
        <v>169</v>
      </c>
      <c r="E328" s="220" t="s">
        <v>559</v>
      </c>
      <c r="F328" s="221" t="s">
        <v>276</v>
      </c>
      <c r="G328" s="222" t="s">
        <v>277</v>
      </c>
      <c r="H328" s="223">
        <v>8</v>
      </c>
      <c r="I328" s="224"/>
      <c r="J328" s="225">
        <f>ROUND(I328*H328,2)</f>
        <v>0</v>
      </c>
      <c r="K328" s="221" t="s">
        <v>173</v>
      </c>
      <c r="L328" s="45"/>
      <c r="M328" s="226" t="s">
        <v>1</v>
      </c>
      <c r="N328" s="227" t="s">
        <v>51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174</v>
      </c>
      <c r="AT328" s="230" t="s">
        <v>169</v>
      </c>
      <c r="AU328" s="230" t="s">
        <v>21</v>
      </c>
      <c r="AY328" s="17" t="s">
        <v>167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7" t="s">
        <v>174</v>
      </c>
      <c r="BK328" s="231">
        <f>ROUND(I328*H328,2)</f>
        <v>0</v>
      </c>
      <c r="BL328" s="17" t="s">
        <v>174</v>
      </c>
      <c r="BM328" s="230" t="s">
        <v>560</v>
      </c>
    </row>
    <row r="329" s="2" customFormat="1" ht="33" customHeight="1">
      <c r="A329" s="39"/>
      <c r="B329" s="40"/>
      <c r="C329" s="219" t="s">
        <v>561</v>
      </c>
      <c r="D329" s="219" t="s">
        <v>169</v>
      </c>
      <c r="E329" s="220" t="s">
        <v>562</v>
      </c>
      <c r="F329" s="221" t="s">
        <v>563</v>
      </c>
      <c r="G329" s="222" t="s">
        <v>277</v>
      </c>
      <c r="H329" s="223">
        <v>60.799999999999997</v>
      </c>
      <c r="I329" s="224"/>
      <c r="J329" s="225">
        <f>ROUND(I329*H329,2)</f>
        <v>0</v>
      </c>
      <c r="K329" s="221" t="s">
        <v>173</v>
      </c>
      <c r="L329" s="45"/>
      <c r="M329" s="226" t="s">
        <v>1</v>
      </c>
      <c r="N329" s="227" t="s">
        <v>51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174</v>
      </c>
      <c r="AT329" s="230" t="s">
        <v>169</v>
      </c>
      <c r="AU329" s="230" t="s">
        <v>21</v>
      </c>
      <c r="AY329" s="17" t="s">
        <v>167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174</v>
      </c>
      <c r="BK329" s="231">
        <f>ROUND(I329*H329,2)</f>
        <v>0</v>
      </c>
      <c r="BL329" s="17" t="s">
        <v>174</v>
      </c>
      <c r="BM329" s="230" t="s">
        <v>564</v>
      </c>
    </row>
    <row r="330" s="12" customFormat="1" ht="22.8" customHeight="1">
      <c r="A330" s="12"/>
      <c r="B330" s="203"/>
      <c r="C330" s="204"/>
      <c r="D330" s="205" t="s">
        <v>83</v>
      </c>
      <c r="E330" s="217" t="s">
        <v>565</v>
      </c>
      <c r="F330" s="217" t="s">
        <v>566</v>
      </c>
      <c r="G330" s="204"/>
      <c r="H330" s="204"/>
      <c r="I330" s="207"/>
      <c r="J330" s="218">
        <f>BK330</f>
        <v>0</v>
      </c>
      <c r="K330" s="204"/>
      <c r="L330" s="209"/>
      <c r="M330" s="210"/>
      <c r="N330" s="211"/>
      <c r="O330" s="211"/>
      <c r="P330" s="212">
        <f>SUM(P331:P332)</f>
        <v>0</v>
      </c>
      <c r="Q330" s="211"/>
      <c r="R330" s="212">
        <f>SUM(R331:R332)</f>
        <v>0</v>
      </c>
      <c r="S330" s="211"/>
      <c r="T330" s="213">
        <f>SUM(T331:T332)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4" t="s">
        <v>92</v>
      </c>
      <c r="AT330" s="215" t="s">
        <v>83</v>
      </c>
      <c r="AU330" s="215" t="s">
        <v>92</v>
      </c>
      <c r="AY330" s="214" t="s">
        <v>167</v>
      </c>
      <c r="BK330" s="216">
        <f>SUM(BK331:BK332)</f>
        <v>0</v>
      </c>
    </row>
    <row r="331" s="2" customFormat="1" ht="24.15" customHeight="1">
      <c r="A331" s="39"/>
      <c r="B331" s="40"/>
      <c r="C331" s="219" t="s">
        <v>390</v>
      </c>
      <c r="D331" s="219" t="s">
        <v>169</v>
      </c>
      <c r="E331" s="220" t="s">
        <v>567</v>
      </c>
      <c r="F331" s="221" t="s">
        <v>568</v>
      </c>
      <c r="G331" s="222" t="s">
        <v>277</v>
      </c>
      <c r="H331" s="223">
        <v>1778.143</v>
      </c>
      <c r="I331" s="224"/>
      <c r="J331" s="225">
        <f>ROUND(I331*H331,2)</f>
        <v>0</v>
      </c>
      <c r="K331" s="221" t="s">
        <v>173</v>
      </c>
      <c r="L331" s="45"/>
      <c r="M331" s="226" t="s">
        <v>1</v>
      </c>
      <c r="N331" s="227" t="s">
        <v>51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174</v>
      </c>
      <c r="AT331" s="230" t="s">
        <v>169</v>
      </c>
      <c r="AU331" s="230" t="s">
        <v>21</v>
      </c>
      <c r="AY331" s="17" t="s">
        <v>167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174</v>
      </c>
      <c r="BK331" s="231">
        <f>ROUND(I331*H331,2)</f>
        <v>0</v>
      </c>
      <c r="BL331" s="17" t="s">
        <v>174</v>
      </c>
      <c r="BM331" s="230" t="s">
        <v>569</v>
      </c>
    </row>
    <row r="332" s="2" customFormat="1" ht="33" customHeight="1">
      <c r="A332" s="39"/>
      <c r="B332" s="40"/>
      <c r="C332" s="219" t="s">
        <v>570</v>
      </c>
      <c r="D332" s="219" t="s">
        <v>169</v>
      </c>
      <c r="E332" s="220" t="s">
        <v>571</v>
      </c>
      <c r="F332" s="221" t="s">
        <v>572</v>
      </c>
      <c r="G332" s="222" t="s">
        <v>277</v>
      </c>
      <c r="H332" s="223">
        <v>1778.143</v>
      </c>
      <c r="I332" s="224"/>
      <c r="J332" s="225">
        <f>ROUND(I332*H332,2)</f>
        <v>0</v>
      </c>
      <c r="K332" s="221" t="s">
        <v>173</v>
      </c>
      <c r="L332" s="45"/>
      <c r="M332" s="226" t="s">
        <v>1</v>
      </c>
      <c r="N332" s="227" t="s">
        <v>51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174</v>
      </c>
      <c r="AT332" s="230" t="s">
        <v>169</v>
      </c>
      <c r="AU332" s="230" t="s">
        <v>21</v>
      </c>
      <c r="AY332" s="17" t="s">
        <v>167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174</v>
      </c>
      <c r="BK332" s="231">
        <f>ROUND(I332*H332,2)</f>
        <v>0</v>
      </c>
      <c r="BL332" s="17" t="s">
        <v>174</v>
      </c>
      <c r="BM332" s="230" t="s">
        <v>573</v>
      </c>
    </row>
    <row r="333" s="12" customFormat="1" ht="25.92" customHeight="1">
      <c r="A333" s="12"/>
      <c r="B333" s="203"/>
      <c r="C333" s="204"/>
      <c r="D333" s="205" t="s">
        <v>83</v>
      </c>
      <c r="E333" s="206" t="s">
        <v>574</v>
      </c>
      <c r="F333" s="206" t="s">
        <v>575</v>
      </c>
      <c r="G333" s="204"/>
      <c r="H333" s="204"/>
      <c r="I333" s="207"/>
      <c r="J333" s="208">
        <f>BK333</f>
        <v>0</v>
      </c>
      <c r="K333" s="204"/>
      <c r="L333" s="209"/>
      <c r="M333" s="210"/>
      <c r="N333" s="211"/>
      <c r="O333" s="211"/>
      <c r="P333" s="212">
        <f>P334</f>
        <v>0</v>
      </c>
      <c r="Q333" s="211"/>
      <c r="R333" s="212">
        <f>R334</f>
        <v>0</v>
      </c>
      <c r="S333" s="211"/>
      <c r="T333" s="213">
        <f>T334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4" t="s">
        <v>21</v>
      </c>
      <c r="AT333" s="215" t="s">
        <v>83</v>
      </c>
      <c r="AU333" s="215" t="s">
        <v>84</v>
      </c>
      <c r="AY333" s="214" t="s">
        <v>167</v>
      </c>
      <c r="BK333" s="216">
        <f>BK334</f>
        <v>0</v>
      </c>
    </row>
    <row r="334" s="12" customFormat="1" ht="22.8" customHeight="1">
      <c r="A334" s="12"/>
      <c r="B334" s="203"/>
      <c r="C334" s="204"/>
      <c r="D334" s="205" t="s">
        <v>83</v>
      </c>
      <c r="E334" s="217" t="s">
        <v>576</v>
      </c>
      <c r="F334" s="217" t="s">
        <v>577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P335</f>
        <v>0</v>
      </c>
      <c r="Q334" s="211"/>
      <c r="R334" s="212">
        <f>R335</f>
        <v>0</v>
      </c>
      <c r="S334" s="211"/>
      <c r="T334" s="213">
        <f>T335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21</v>
      </c>
      <c r="AT334" s="215" t="s">
        <v>83</v>
      </c>
      <c r="AU334" s="215" t="s">
        <v>92</v>
      </c>
      <c r="AY334" s="214" t="s">
        <v>167</v>
      </c>
      <c r="BK334" s="216">
        <f>BK335</f>
        <v>0</v>
      </c>
    </row>
    <row r="335" s="2" customFormat="1" ht="21.75" customHeight="1">
      <c r="A335" s="39"/>
      <c r="B335" s="40"/>
      <c r="C335" s="219" t="s">
        <v>393</v>
      </c>
      <c r="D335" s="219" t="s">
        <v>169</v>
      </c>
      <c r="E335" s="220" t="s">
        <v>578</v>
      </c>
      <c r="F335" s="221" t="s">
        <v>579</v>
      </c>
      <c r="G335" s="222" t="s">
        <v>172</v>
      </c>
      <c r="H335" s="223">
        <v>9</v>
      </c>
      <c r="I335" s="224"/>
      <c r="J335" s="225">
        <f>ROUND(I335*H335,2)</f>
        <v>0</v>
      </c>
      <c r="K335" s="221" t="s">
        <v>173</v>
      </c>
      <c r="L335" s="45"/>
      <c r="M335" s="226" t="s">
        <v>1</v>
      </c>
      <c r="N335" s="227" t="s">
        <v>51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207</v>
      </c>
      <c r="AT335" s="230" t="s">
        <v>169</v>
      </c>
      <c r="AU335" s="230" t="s">
        <v>21</v>
      </c>
      <c r="AY335" s="17" t="s">
        <v>167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174</v>
      </c>
      <c r="BK335" s="231">
        <f>ROUND(I335*H335,2)</f>
        <v>0</v>
      </c>
      <c r="BL335" s="17" t="s">
        <v>207</v>
      </c>
      <c r="BM335" s="230" t="s">
        <v>580</v>
      </c>
    </row>
    <row r="336" s="12" customFormat="1" ht="25.92" customHeight="1">
      <c r="A336" s="12"/>
      <c r="B336" s="203"/>
      <c r="C336" s="204"/>
      <c r="D336" s="205" t="s">
        <v>83</v>
      </c>
      <c r="E336" s="206" t="s">
        <v>581</v>
      </c>
      <c r="F336" s="206" t="s">
        <v>582</v>
      </c>
      <c r="G336" s="204"/>
      <c r="H336" s="204"/>
      <c r="I336" s="207"/>
      <c r="J336" s="208">
        <f>BK336</f>
        <v>0</v>
      </c>
      <c r="K336" s="204"/>
      <c r="L336" s="209"/>
      <c r="M336" s="210"/>
      <c r="N336" s="211"/>
      <c r="O336" s="211"/>
      <c r="P336" s="212">
        <f>P337</f>
        <v>0</v>
      </c>
      <c r="Q336" s="211"/>
      <c r="R336" s="212">
        <f>R337</f>
        <v>0</v>
      </c>
      <c r="S336" s="211"/>
      <c r="T336" s="213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4" t="s">
        <v>191</v>
      </c>
      <c r="AT336" s="215" t="s">
        <v>83</v>
      </c>
      <c r="AU336" s="215" t="s">
        <v>84</v>
      </c>
      <c r="AY336" s="214" t="s">
        <v>167</v>
      </c>
      <c r="BK336" s="216">
        <f>BK337</f>
        <v>0</v>
      </c>
    </row>
    <row r="337" s="12" customFormat="1" ht="22.8" customHeight="1">
      <c r="A337" s="12"/>
      <c r="B337" s="203"/>
      <c r="C337" s="204"/>
      <c r="D337" s="205" t="s">
        <v>83</v>
      </c>
      <c r="E337" s="217" t="s">
        <v>583</v>
      </c>
      <c r="F337" s="217" t="s">
        <v>584</v>
      </c>
      <c r="G337" s="204"/>
      <c r="H337" s="204"/>
      <c r="I337" s="207"/>
      <c r="J337" s="218">
        <f>BK337</f>
        <v>0</v>
      </c>
      <c r="K337" s="204"/>
      <c r="L337" s="209"/>
      <c r="M337" s="210"/>
      <c r="N337" s="211"/>
      <c r="O337" s="211"/>
      <c r="P337" s="212">
        <f>SUM(P338:P341)</f>
        <v>0</v>
      </c>
      <c r="Q337" s="211"/>
      <c r="R337" s="212">
        <f>SUM(R338:R341)</f>
        <v>0</v>
      </c>
      <c r="S337" s="211"/>
      <c r="T337" s="213">
        <f>SUM(T338:T341)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191</v>
      </c>
      <c r="AT337" s="215" t="s">
        <v>83</v>
      </c>
      <c r="AU337" s="215" t="s">
        <v>92</v>
      </c>
      <c r="AY337" s="214" t="s">
        <v>167</v>
      </c>
      <c r="BK337" s="216">
        <f>SUM(BK338:BK341)</f>
        <v>0</v>
      </c>
    </row>
    <row r="338" s="2" customFormat="1" ht="16.5" customHeight="1">
      <c r="A338" s="39"/>
      <c r="B338" s="40"/>
      <c r="C338" s="219" t="s">
        <v>585</v>
      </c>
      <c r="D338" s="219" t="s">
        <v>169</v>
      </c>
      <c r="E338" s="220" t="s">
        <v>586</v>
      </c>
      <c r="F338" s="221" t="s">
        <v>587</v>
      </c>
      <c r="G338" s="222" t="s">
        <v>510</v>
      </c>
      <c r="H338" s="223">
        <v>1</v>
      </c>
      <c r="I338" s="224"/>
      <c r="J338" s="225">
        <f>ROUND(I338*H338,2)</f>
        <v>0</v>
      </c>
      <c r="K338" s="221" t="s">
        <v>173</v>
      </c>
      <c r="L338" s="45"/>
      <c r="M338" s="226" t="s">
        <v>1</v>
      </c>
      <c r="N338" s="227" t="s">
        <v>51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174</v>
      </c>
      <c r="AT338" s="230" t="s">
        <v>169</v>
      </c>
      <c r="AU338" s="230" t="s">
        <v>21</v>
      </c>
      <c r="AY338" s="17" t="s">
        <v>167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174</v>
      </c>
      <c r="BK338" s="231">
        <f>ROUND(I338*H338,2)</f>
        <v>0</v>
      </c>
      <c r="BL338" s="17" t="s">
        <v>174</v>
      </c>
      <c r="BM338" s="230" t="s">
        <v>588</v>
      </c>
    </row>
    <row r="339" s="2" customFormat="1">
      <c r="A339" s="39"/>
      <c r="B339" s="40"/>
      <c r="C339" s="41"/>
      <c r="D339" s="234" t="s">
        <v>185</v>
      </c>
      <c r="E339" s="41"/>
      <c r="F339" s="255" t="s">
        <v>589</v>
      </c>
      <c r="G339" s="41"/>
      <c r="H339" s="41"/>
      <c r="I339" s="256"/>
      <c r="J339" s="41"/>
      <c r="K339" s="41"/>
      <c r="L339" s="45"/>
      <c r="M339" s="257"/>
      <c r="N339" s="258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7" t="s">
        <v>185</v>
      </c>
      <c r="AU339" s="17" t="s">
        <v>21</v>
      </c>
    </row>
    <row r="340" s="2" customFormat="1" ht="16.5" customHeight="1">
      <c r="A340" s="39"/>
      <c r="B340" s="40"/>
      <c r="C340" s="219" t="s">
        <v>398</v>
      </c>
      <c r="D340" s="219" t="s">
        <v>169</v>
      </c>
      <c r="E340" s="220" t="s">
        <v>590</v>
      </c>
      <c r="F340" s="221" t="s">
        <v>591</v>
      </c>
      <c r="G340" s="222" t="s">
        <v>510</v>
      </c>
      <c r="H340" s="223">
        <v>1</v>
      </c>
      <c r="I340" s="224"/>
      <c r="J340" s="225">
        <f>ROUND(I340*H340,2)</f>
        <v>0</v>
      </c>
      <c r="K340" s="221" t="s">
        <v>173</v>
      </c>
      <c r="L340" s="45"/>
      <c r="M340" s="226" t="s">
        <v>1</v>
      </c>
      <c r="N340" s="227" t="s">
        <v>51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174</v>
      </c>
      <c r="AT340" s="230" t="s">
        <v>169</v>
      </c>
      <c r="AU340" s="230" t="s">
        <v>21</v>
      </c>
      <c r="AY340" s="17" t="s">
        <v>167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7" t="s">
        <v>174</v>
      </c>
      <c r="BK340" s="231">
        <f>ROUND(I340*H340,2)</f>
        <v>0</v>
      </c>
      <c r="BL340" s="17" t="s">
        <v>174</v>
      </c>
      <c r="BM340" s="230" t="s">
        <v>592</v>
      </c>
    </row>
    <row r="341" s="2" customFormat="1">
      <c r="A341" s="39"/>
      <c r="B341" s="40"/>
      <c r="C341" s="41"/>
      <c r="D341" s="234" t="s">
        <v>185</v>
      </c>
      <c r="E341" s="41"/>
      <c r="F341" s="255" t="s">
        <v>593</v>
      </c>
      <c r="G341" s="41"/>
      <c r="H341" s="41"/>
      <c r="I341" s="256"/>
      <c r="J341" s="41"/>
      <c r="K341" s="41"/>
      <c r="L341" s="45"/>
      <c r="M341" s="269"/>
      <c r="N341" s="270"/>
      <c r="O341" s="271"/>
      <c r="P341" s="271"/>
      <c r="Q341" s="271"/>
      <c r="R341" s="271"/>
      <c r="S341" s="271"/>
      <c r="T341" s="272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7" t="s">
        <v>185</v>
      </c>
      <c r="AU341" s="17" t="s">
        <v>21</v>
      </c>
    </row>
    <row r="342" s="2" customFormat="1" ht="6.96" customHeight="1">
      <c r="A342" s="39"/>
      <c r="B342" s="67"/>
      <c r="C342" s="68"/>
      <c r="D342" s="68"/>
      <c r="E342" s="68"/>
      <c r="F342" s="68"/>
      <c r="G342" s="68"/>
      <c r="H342" s="68"/>
      <c r="I342" s="68"/>
      <c r="J342" s="68"/>
      <c r="K342" s="68"/>
      <c r="L342" s="45"/>
      <c r="M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</row>
  </sheetData>
  <sheetProtection sheet="1" autoFilter="0" formatColumns="0" formatRows="0" objects="1" scenarios="1" spinCount="100000" saltValue="rEpXaaklV2JniDry50KdVnyShZ2hfwq3Kc70zjnixWNHmFFpJ6VYP2qi+lF+U/5oJ/AZrLi0T4PjwmQM8mbBzA==" hashValue="hXVFjoPPx3Giipw+89NltfvK7RQ4ECgYOZUYRLijPQWkSOogRSp2FU5PTfIeIL6Z0wb9jXrjdoh8Crc6c3N/yQ==" algorithmName="SHA-512" password="CC35"/>
  <autoFilter ref="C128:K34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ROUND((SUM(BE129:BE491)),  2)</f>
        <v>0</v>
      </c>
      <c r="G33" s="39"/>
      <c r="H33" s="39"/>
      <c r="I33" s="156">
        <v>0.20999999999999999</v>
      </c>
      <c r="J33" s="155">
        <f>ROUND(((SUM(BE129:BE491))*I33),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ROUND((SUM(BF129:BF491)),  2)</f>
        <v>0</v>
      </c>
      <c r="G34" s="39"/>
      <c r="H34" s="39"/>
      <c r="I34" s="156">
        <v>0.14999999999999999</v>
      </c>
      <c r="J34" s="155">
        <f>ROUND(((SUM(BF129:BF491))*I34),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ROUND((SUM(BG129:BG491)),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ROUND((SUM(BH129:BH491)),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ROUND((SUM(BI129:BI491)),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303 - Vodovodní řad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142</v>
      </c>
      <c r="E99" s="189"/>
      <c r="F99" s="189"/>
      <c r="G99" s="189"/>
      <c r="H99" s="189"/>
      <c r="I99" s="189"/>
      <c r="J99" s="190">
        <f>J195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143</v>
      </c>
      <c r="E100" s="189"/>
      <c r="F100" s="189"/>
      <c r="G100" s="189"/>
      <c r="H100" s="189"/>
      <c r="I100" s="189"/>
      <c r="J100" s="190">
        <f>J204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144</v>
      </c>
      <c r="E101" s="189"/>
      <c r="F101" s="189"/>
      <c r="G101" s="189"/>
      <c r="H101" s="189"/>
      <c r="I101" s="189"/>
      <c r="J101" s="190">
        <f>J227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145</v>
      </c>
      <c r="E102" s="189"/>
      <c r="F102" s="189"/>
      <c r="G102" s="189"/>
      <c r="H102" s="189"/>
      <c r="I102" s="189"/>
      <c r="J102" s="190">
        <f>J455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146</v>
      </c>
      <c r="E103" s="189"/>
      <c r="F103" s="189"/>
      <c r="G103" s="189"/>
      <c r="H103" s="189"/>
      <c r="I103" s="189"/>
      <c r="J103" s="190">
        <f>J459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147</v>
      </c>
      <c r="E104" s="189"/>
      <c r="F104" s="189"/>
      <c r="G104" s="189"/>
      <c r="H104" s="189"/>
      <c r="I104" s="189"/>
      <c r="J104" s="190">
        <f>J469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148</v>
      </c>
      <c r="E105" s="183"/>
      <c r="F105" s="183"/>
      <c r="G105" s="183"/>
      <c r="H105" s="183"/>
      <c r="I105" s="183"/>
      <c r="J105" s="184">
        <f>J472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595</v>
      </c>
      <c r="E106" s="189"/>
      <c r="F106" s="189"/>
      <c r="G106" s="189"/>
      <c r="H106" s="189"/>
      <c r="I106" s="189"/>
      <c r="J106" s="190">
        <f>J473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596</v>
      </c>
      <c r="E107" s="189"/>
      <c r="F107" s="189"/>
      <c r="G107" s="189"/>
      <c r="H107" s="189"/>
      <c r="I107" s="189"/>
      <c r="J107" s="190">
        <f>J478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150</v>
      </c>
      <c r="E108" s="183"/>
      <c r="F108" s="183"/>
      <c r="G108" s="183"/>
      <c r="H108" s="183"/>
      <c r="I108" s="183"/>
      <c r="J108" s="184">
        <f>J484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151</v>
      </c>
      <c r="E109" s="189"/>
      <c r="F109" s="189"/>
      <c r="G109" s="189"/>
      <c r="H109" s="189"/>
      <c r="I109" s="189"/>
      <c r="J109" s="190">
        <f>J485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3" t="s">
        <v>152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5" t="str">
        <f>E7</f>
        <v>Rekonstrukce místních komunikací v sídlišti K Hradišťku v Dačicích - I. Etapa (zadání)</v>
      </c>
      <c r="F119" s="32"/>
      <c r="G119" s="32"/>
      <c r="H119" s="32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2" t="s">
        <v>131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303 - Vodovodní řad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2" t="s">
        <v>22</v>
      </c>
      <c r="D123" s="41"/>
      <c r="E123" s="41"/>
      <c r="F123" s="27" t="str">
        <f>F12</f>
        <v xml:space="preserve"> </v>
      </c>
      <c r="G123" s="41"/>
      <c r="H123" s="41"/>
      <c r="I123" s="32" t="s">
        <v>24</v>
      </c>
      <c r="J123" s="80" t="str">
        <f>IF(J12="","",J12)</f>
        <v>21. 10. 2021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2" t="s">
        <v>30</v>
      </c>
      <c r="D125" s="41"/>
      <c r="E125" s="41"/>
      <c r="F125" s="27" t="str">
        <f>E15</f>
        <v>Město Dačice, Krajířova 27, 380 13 Dačice</v>
      </c>
      <c r="G125" s="41"/>
      <c r="H125" s="41"/>
      <c r="I125" s="32" t="s">
        <v>37</v>
      </c>
      <c r="J125" s="37" t="str">
        <f>E21</f>
        <v>Ing. arch. Martin Jirovský Ph.D., MBA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05" customHeight="1">
      <c r="A126" s="39"/>
      <c r="B126" s="40"/>
      <c r="C126" s="32" t="s">
        <v>35</v>
      </c>
      <c r="D126" s="41"/>
      <c r="E126" s="41"/>
      <c r="F126" s="27" t="str">
        <f>IF(E18="","",E18)</f>
        <v>Vyplň údaj</v>
      </c>
      <c r="G126" s="41"/>
      <c r="H126" s="41"/>
      <c r="I126" s="32" t="s">
        <v>41</v>
      </c>
      <c r="J126" s="37" t="str">
        <f>E24</f>
        <v>Centrum služeb Staré město; Petra Stejskalová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153</v>
      </c>
      <c r="D128" s="195" t="s">
        <v>69</v>
      </c>
      <c r="E128" s="195" t="s">
        <v>65</v>
      </c>
      <c r="F128" s="195" t="s">
        <v>66</v>
      </c>
      <c r="G128" s="195" t="s">
        <v>154</v>
      </c>
      <c r="H128" s="195" t="s">
        <v>155</v>
      </c>
      <c r="I128" s="195" t="s">
        <v>156</v>
      </c>
      <c r="J128" s="195" t="s">
        <v>136</v>
      </c>
      <c r="K128" s="196" t="s">
        <v>157</v>
      </c>
      <c r="L128" s="197"/>
      <c r="M128" s="101" t="s">
        <v>1</v>
      </c>
      <c r="N128" s="102" t="s">
        <v>48</v>
      </c>
      <c r="O128" s="102" t="s">
        <v>158</v>
      </c>
      <c r="P128" s="102" t="s">
        <v>159</v>
      </c>
      <c r="Q128" s="102" t="s">
        <v>160</v>
      </c>
      <c r="R128" s="102" t="s">
        <v>161</v>
      </c>
      <c r="S128" s="102" t="s">
        <v>162</v>
      </c>
      <c r="T128" s="103" t="s">
        <v>163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164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P130+P472+P484</f>
        <v>0</v>
      </c>
      <c r="Q129" s="105"/>
      <c r="R129" s="200">
        <f>R130+R472+R484</f>
        <v>0</v>
      </c>
      <c r="S129" s="105"/>
      <c r="T129" s="201">
        <f>T130+T472+T484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7" t="s">
        <v>83</v>
      </c>
      <c r="AU129" s="17" t="s">
        <v>138</v>
      </c>
      <c r="BK129" s="202">
        <f>BK130+BK472+BK484</f>
        <v>0</v>
      </c>
    </row>
    <row r="130" s="12" customFormat="1" ht="25.92" customHeight="1">
      <c r="A130" s="12"/>
      <c r="B130" s="203"/>
      <c r="C130" s="204"/>
      <c r="D130" s="205" t="s">
        <v>83</v>
      </c>
      <c r="E130" s="206" t="s">
        <v>165</v>
      </c>
      <c r="F130" s="206" t="s">
        <v>166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P131+SUM(P132:P135)+P195+P204+P227+P455+P459+P469</f>
        <v>0</v>
      </c>
      <c r="Q130" s="211"/>
      <c r="R130" s="212">
        <f>R131+SUM(R132:R135)+R195+R204+R227+R455+R459+R469</f>
        <v>0</v>
      </c>
      <c r="S130" s="211"/>
      <c r="T130" s="213">
        <f>T131+SUM(T132:T135)+T195+T204+T227+T455+T459+T469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92</v>
      </c>
      <c r="AT130" s="215" t="s">
        <v>83</v>
      </c>
      <c r="AU130" s="215" t="s">
        <v>84</v>
      </c>
      <c r="AY130" s="214" t="s">
        <v>167</v>
      </c>
      <c r="BK130" s="216">
        <f>BK131+SUM(BK132:BK135)+BK195+BK204+BK227+BK455+BK459+BK469</f>
        <v>0</v>
      </c>
    </row>
    <row r="131" s="2" customFormat="1" ht="24.15" customHeight="1">
      <c r="A131" s="39"/>
      <c r="B131" s="40"/>
      <c r="C131" s="219" t="s">
        <v>92</v>
      </c>
      <c r="D131" s="219" t="s">
        <v>169</v>
      </c>
      <c r="E131" s="220" t="s">
        <v>170</v>
      </c>
      <c r="F131" s="221" t="s">
        <v>171</v>
      </c>
      <c r="G131" s="222" t="s">
        <v>172</v>
      </c>
      <c r="H131" s="223">
        <v>8</v>
      </c>
      <c r="I131" s="224"/>
      <c r="J131" s="225">
        <f>ROUND(I131*H131,2)</f>
        <v>0</v>
      </c>
      <c r="K131" s="221" t="s">
        <v>173</v>
      </c>
      <c r="L131" s="45"/>
      <c r="M131" s="226" t="s">
        <v>1</v>
      </c>
      <c r="N131" s="227" t="s">
        <v>51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174</v>
      </c>
      <c r="AT131" s="230" t="s">
        <v>169</v>
      </c>
      <c r="AU131" s="230" t="s">
        <v>92</v>
      </c>
      <c r="AY131" s="17" t="s">
        <v>167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174</v>
      </c>
      <c r="BK131" s="231">
        <f>ROUND(I131*H131,2)</f>
        <v>0</v>
      </c>
      <c r="BL131" s="17" t="s">
        <v>174</v>
      </c>
      <c r="BM131" s="230" t="s">
        <v>21</v>
      </c>
    </row>
    <row r="132" s="2" customFormat="1">
      <c r="A132" s="39"/>
      <c r="B132" s="40"/>
      <c r="C132" s="41"/>
      <c r="D132" s="234" t="s">
        <v>185</v>
      </c>
      <c r="E132" s="41"/>
      <c r="F132" s="255" t="s">
        <v>597</v>
      </c>
      <c r="G132" s="41"/>
      <c r="H132" s="41"/>
      <c r="I132" s="256"/>
      <c r="J132" s="41"/>
      <c r="K132" s="41"/>
      <c r="L132" s="45"/>
      <c r="M132" s="257"/>
      <c r="N132" s="25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7" t="s">
        <v>185</v>
      </c>
      <c r="AU132" s="17" t="s">
        <v>92</v>
      </c>
    </row>
    <row r="133" s="13" customFormat="1">
      <c r="A133" s="13"/>
      <c r="B133" s="232"/>
      <c r="C133" s="233"/>
      <c r="D133" s="234" t="s">
        <v>175</v>
      </c>
      <c r="E133" s="235" t="s">
        <v>1</v>
      </c>
      <c r="F133" s="236" t="s">
        <v>598</v>
      </c>
      <c r="G133" s="233"/>
      <c r="H133" s="237">
        <v>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175</v>
      </c>
      <c r="AU133" s="243" t="s">
        <v>92</v>
      </c>
      <c r="AV133" s="13" t="s">
        <v>21</v>
      </c>
      <c r="AW133" s="13" t="s">
        <v>40</v>
      </c>
      <c r="AX133" s="13" t="s">
        <v>84</v>
      </c>
      <c r="AY133" s="243" t="s">
        <v>167</v>
      </c>
    </row>
    <row r="134" s="14" customFormat="1">
      <c r="A134" s="14"/>
      <c r="B134" s="244"/>
      <c r="C134" s="245"/>
      <c r="D134" s="234" t="s">
        <v>175</v>
      </c>
      <c r="E134" s="246" t="s">
        <v>1</v>
      </c>
      <c r="F134" s="247" t="s">
        <v>177</v>
      </c>
      <c r="G134" s="245"/>
      <c r="H134" s="248">
        <v>8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175</v>
      </c>
      <c r="AU134" s="254" t="s">
        <v>92</v>
      </c>
      <c r="AV134" s="14" t="s">
        <v>174</v>
      </c>
      <c r="AW134" s="14" t="s">
        <v>40</v>
      </c>
      <c r="AX134" s="14" t="s">
        <v>92</v>
      </c>
      <c r="AY134" s="254" t="s">
        <v>167</v>
      </c>
    </row>
    <row r="135" s="12" customFormat="1" ht="22.8" customHeight="1">
      <c r="A135" s="12"/>
      <c r="B135" s="203"/>
      <c r="C135" s="204"/>
      <c r="D135" s="205" t="s">
        <v>83</v>
      </c>
      <c r="E135" s="217" t="s">
        <v>92</v>
      </c>
      <c r="F135" s="217" t="s">
        <v>168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SUM(P136:P194)</f>
        <v>0</v>
      </c>
      <c r="Q135" s="211"/>
      <c r="R135" s="212">
        <f>SUM(R136:R194)</f>
        <v>0</v>
      </c>
      <c r="S135" s="211"/>
      <c r="T135" s="213">
        <f>SUM(T136:T194)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92</v>
      </c>
      <c r="AT135" s="215" t="s">
        <v>83</v>
      </c>
      <c r="AU135" s="215" t="s">
        <v>92</v>
      </c>
      <c r="AY135" s="214" t="s">
        <v>167</v>
      </c>
      <c r="BK135" s="216">
        <f>SUM(BK136:BK194)</f>
        <v>0</v>
      </c>
    </row>
    <row r="136" s="2" customFormat="1" ht="24.15" customHeight="1">
      <c r="A136" s="39"/>
      <c r="B136" s="40"/>
      <c r="C136" s="219" t="s">
        <v>21</v>
      </c>
      <c r="D136" s="219" t="s">
        <v>169</v>
      </c>
      <c r="E136" s="220" t="s">
        <v>599</v>
      </c>
      <c r="F136" s="221" t="s">
        <v>600</v>
      </c>
      <c r="G136" s="222" t="s">
        <v>172</v>
      </c>
      <c r="H136" s="223">
        <v>8</v>
      </c>
      <c r="I136" s="224"/>
      <c r="J136" s="225">
        <f>ROUND(I136*H136,2)</f>
        <v>0</v>
      </c>
      <c r="K136" s="221" t="s">
        <v>173</v>
      </c>
      <c r="L136" s="45"/>
      <c r="M136" s="226" t="s">
        <v>1</v>
      </c>
      <c r="N136" s="227" t="s">
        <v>51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174</v>
      </c>
      <c r="AT136" s="230" t="s">
        <v>169</v>
      </c>
      <c r="AU136" s="230" t="s">
        <v>21</v>
      </c>
      <c r="AY136" s="17" t="s">
        <v>167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174</v>
      </c>
      <c r="BK136" s="231">
        <f>ROUND(I136*H136,2)</f>
        <v>0</v>
      </c>
      <c r="BL136" s="17" t="s">
        <v>174</v>
      </c>
      <c r="BM136" s="230" t="s">
        <v>174</v>
      </c>
    </row>
    <row r="137" s="2" customFormat="1" ht="24.15" customHeight="1">
      <c r="A137" s="39"/>
      <c r="B137" s="40"/>
      <c r="C137" s="219" t="s">
        <v>180</v>
      </c>
      <c r="D137" s="219" t="s">
        <v>169</v>
      </c>
      <c r="E137" s="220" t="s">
        <v>601</v>
      </c>
      <c r="F137" s="221" t="s">
        <v>602</v>
      </c>
      <c r="G137" s="222" t="s">
        <v>172</v>
      </c>
      <c r="H137" s="223">
        <v>36</v>
      </c>
      <c r="I137" s="224"/>
      <c r="J137" s="225">
        <f>ROUND(I137*H137,2)</f>
        <v>0</v>
      </c>
      <c r="K137" s="221" t="s">
        <v>173</v>
      </c>
      <c r="L137" s="45"/>
      <c r="M137" s="226" t="s">
        <v>1</v>
      </c>
      <c r="N137" s="227" t="s">
        <v>51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174</v>
      </c>
      <c r="AT137" s="230" t="s">
        <v>169</v>
      </c>
      <c r="AU137" s="230" t="s">
        <v>21</v>
      </c>
      <c r="AY137" s="17" t="s">
        <v>167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174</v>
      </c>
      <c r="BK137" s="231">
        <f>ROUND(I137*H137,2)</f>
        <v>0</v>
      </c>
      <c r="BL137" s="17" t="s">
        <v>174</v>
      </c>
      <c r="BM137" s="230" t="s">
        <v>184</v>
      </c>
    </row>
    <row r="138" s="2" customFormat="1" ht="24.15" customHeight="1">
      <c r="A138" s="39"/>
      <c r="B138" s="40"/>
      <c r="C138" s="219" t="s">
        <v>174</v>
      </c>
      <c r="D138" s="219" t="s">
        <v>169</v>
      </c>
      <c r="E138" s="220" t="s">
        <v>603</v>
      </c>
      <c r="F138" s="221" t="s">
        <v>604</v>
      </c>
      <c r="G138" s="222" t="s">
        <v>172</v>
      </c>
      <c r="H138" s="223">
        <v>46</v>
      </c>
      <c r="I138" s="224"/>
      <c r="J138" s="225">
        <f>ROUND(I138*H138,2)</f>
        <v>0</v>
      </c>
      <c r="K138" s="221" t="s">
        <v>173</v>
      </c>
      <c r="L138" s="45"/>
      <c r="M138" s="226" t="s">
        <v>1</v>
      </c>
      <c r="N138" s="227" t="s">
        <v>51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174</v>
      </c>
      <c r="AT138" s="230" t="s">
        <v>169</v>
      </c>
      <c r="AU138" s="230" t="s">
        <v>21</v>
      </c>
      <c r="AY138" s="17" t="s">
        <v>167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174</v>
      </c>
      <c r="BK138" s="231">
        <f>ROUND(I138*H138,2)</f>
        <v>0</v>
      </c>
      <c r="BL138" s="17" t="s">
        <v>174</v>
      </c>
      <c r="BM138" s="230" t="s">
        <v>190</v>
      </c>
    </row>
    <row r="139" s="2" customFormat="1">
      <c r="A139" s="39"/>
      <c r="B139" s="40"/>
      <c r="C139" s="41"/>
      <c r="D139" s="234" t="s">
        <v>185</v>
      </c>
      <c r="E139" s="41"/>
      <c r="F139" s="255" t="s">
        <v>605</v>
      </c>
      <c r="G139" s="41"/>
      <c r="H139" s="41"/>
      <c r="I139" s="256"/>
      <c r="J139" s="41"/>
      <c r="K139" s="41"/>
      <c r="L139" s="45"/>
      <c r="M139" s="257"/>
      <c r="N139" s="25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7" t="s">
        <v>185</v>
      </c>
      <c r="AU139" s="17" t="s">
        <v>21</v>
      </c>
    </row>
    <row r="140" s="13" customFormat="1">
      <c r="A140" s="13"/>
      <c r="B140" s="232"/>
      <c r="C140" s="233"/>
      <c r="D140" s="234" t="s">
        <v>175</v>
      </c>
      <c r="E140" s="235" t="s">
        <v>1</v>
      </c>
      <c r="F140" s="236" t="s">
        <v>606</v>
      </c>
      <c r="G140" s="233"/>
      <c r="H140" s="237">
        <v>46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175</v>
      </c>
      <c r="AU140" s="243" t="s">
        <v>21</v>
      </c>
      <c r="AV140" s="13" t="s">
        <v>21</v>
      </c>
      <c r="AW140" s="13" t="s">
        <v>40</v>
      </c>
      <c r="AX140" s="13" t="s">
        <v>84</v>
      </c>
      <c r="AY140" s="243" t="s">
        <v>167</v>
      </c>
    </row>
    <row r="141" s="14" customFormat="1">
      <c r="A141" s="14"/>
      <c r="B141" s="244"/>
      <c r="C141" s="245"/>
      <c r="D141" s="234" t="s">
        <v>175</v>
      </c>
      <c r="E141" s="246" t="s">
        <v>1</v>
      </c>
      <c r="F141" s="247" t="s">
        <v>177</v>
      </c>
      <c r="G141" s="245"/>
      <c r="H141" s="248">
        <v>46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175</v>
      </c>
      <c r="AU141" s="254" t="s">
        <v>21</v>
      </c>
      <c r="AV141" s="14" t="s">
        <v>174</v>
      </c>
      <c r="AW141" s="14" t="s">
        <v>40</v>
      </c>
      <c r="AX141" s="14" t="s">
        <v>92</v>
      </c>
      <c r="AY141" s="254" t="s">
        <v>167</v>
      </c>
    </row>
    <row r="142" s="2" customFormat="1" ht="16.5" customHeight="1">
      <c r="A142" s="39"/>
      <c r="B142" s="40"/>
      <c r="C142" s="219" t="s">
        <v>191</v>
      </c>
      <c r="D142" s="219" t="s">
        <v>169</v>
      </c>
      <c r="E142" s="220" t="s">
        <v>607</v>
      </c>
      <c r="F142" s="221" t="s">
        <v>608</v>
      </c>
      <c r="G142" s="222" t="s">
        <v>194</v>
      </c>
      <c r="H142" s="223">
        <v>8</v>
      </c>
      <c r="I142" s="224"/>
      <c r="J142" s="225">
        <f>ROUND(I142*H142,2)</f>
        <v>0</v>
      </c>
      <c r="K142" s="221" t="s">
        <v>173</v>
      </c>
      <c r="L142" s="45"/>
      <c r="M142" s="226" t="s">
        <v>1</v>
      </c>
      <c r="N142" s="227" t="s">
        <v>51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174</v>
      </c>
      <c r="AT142" s="230" t="s">
        <v>169</v>
      </c>
      <c r="AU142" s="230" t="s">
        <v>21</v>
      </c>
      <c r="AY142" s="17" t="s">
        <v>167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174</v>
      </c>
      <c r="BK142" s="231">
        <f>ROUND(I142*H142,2)</f>
        <v>0</v>
      </c>
      <c r="BL142" s="17" t="s">
        <v>174</v>
      </c>
      <c r="BM142" s="230" t="s">
        <v>195</v>
      </c>
    </row>
    <row r="143" s="2" customFormat="1" ht="24.15" customHeight="1">
      <c r="A143" s="39"/>
      <c r="B143" s="40"/>
      <c r="C143" s="219" t="s">
        <v>184</v>
      </c>
      <c r="D143" s="219" t="s">
        <v>169</v>
      </c>
      <c r="E143" s="220" t="s">
        <v>181</v>
      </c>
      <c r="F143" s="221" t="s">
        <v>182</v>
      </c>
      <c r="G143" s="222" t="s">
        <v>183</v>
      </c>
      <c r="H143" s="223">
        <v>150</v>
      </c>
      <c r="I143" s="224"/>
      <c r="J143" s="225">
        <f>ROUND(I143*H143,2)</f>
        <v>0</v>
      </c>
      <c r="K143" s="221" t="s">
        <v>173</v>
      </c>
      <c r="L143" s="45"/>
      <c r="M143" s="226" t="s">
        <v>1</v>
      </c>
      <c r="N143" s="227" t="s">
        <v>51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174</v>
      </c>
      <c r="AT143" s="230" t="s">
        <v>169</v>
      </c>
      <c r="AU143" s="230" t="s">
        <v>21</v>
      </c>
      <c r="AY143" s="17" t="s">
        <v>167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174</v>
      </c>
      <c r="BK143" s="231">
        <f>ROUND(I143*H143,2)</f>
        <v>0</v>
      </c>
      <c r="BL143" s="17" t="s">
        <v>174</v>
      </c>
      <c r="BM143" s="230" t="s">
        <v>198</v>
      </c>
    </row>
    <row r="144" s="2" customFormat="1">
      <c r="A144" s="39"/>
      <c r="B144" s="40"/>
      <c r="C144" s="41"/>
      <c r="D144" s="234" t="s">
        <v>185</v>
      </c>
      <c r="E144" s="41"/>
      <c r="F144" s="255" t="s">
        <v>186</v>
      </c>
      <c r="G144" s="41"/>
      <c r="H144" s="41"/>
      <c r="I144" s="256"/>
      <c r="J144" s="41"/>
      <c r="K144" s="41"/>
      <c r="L144" s="45"/>
      <c r="M144" s="257"/>
      <c r="N144" s="25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7" t="s">
        <v>185</v>
      </c>
      <c r="AU144" s="17" t="s">
        <v>21</v>
      </c>
    </row>
    <row r="145" s="2" customFormat="1" ht="24.15" customHeight="1">
      <c r="A145" s="39"/>
      <c r="B145" s="40"/>
      <c r="C145" s="219" t="s">
        <v>199</v>
      </c>
      <c r="D145" s="219" t="s">
        <v>169</v>
      </c>
      <c r="E145" s="220" t="s">
        <v>187</v>
      </c>
      <c r="F145" s="221" t="s">
        <v>188</v>
      </c>
      <c r="G145" s="222" t="s">
        <v>189</v>
      </c>
      <c r="H145" s="223">
        <v>150</v>
      </c>
      <c r="I145" s="224"/>
      <c r="J145" s="225">
        <f>ROUND(I145*H145,2)</f>
        <v>0</v>
      </c>
      <c r="K145" s="221" t="s">
        <v>173</v>
      </c>
      <c r="L145" s="45"/>
      <c r="M145" s="226" t="s">
        <v>1</v>
      </c>
      <c r="N145" s="227" t="s">
        <v>51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174</v>
      </c>
      <c r="AT145" s="230" t="s">
        <v>169</v>
      </c>
      <c r="AU145" s="230" t="s">
        <v>21</v>
      </c>
      <c r="AY145" s="17" t="s">
        <v>167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174</v>
      </c>
      <c r="BK145" s="231">
        <f>ROUND(I145*H145,2)</f>
        <v>0</v>
      </c>
      <c r="BL145" s="17" t="s">
        <v>174</v>
      </c>
      <c r="BM145" s="230" t="s">
        <v>202</v>
      </c>
    </row>
    <row r="146" s="2" customFormat="1">
      <c r="A146" s="39"/>
      <c r="B146" s="40"/>
      <c r="C146" s="41"/>
      <c r="D146" s="234" t="s">
        <v>185</v>
      </c>
      <c r="E146" s="41"/>
      <c r="F146" s="255" t="s">
        <v>186</v>
      </c>
      <c r="G146" s="41"/>
      <c r="H146" s="41"/>
      <c r="I146" s="256"/>
      <c r="J146" s="41"/>
      <c r="K146" s="41"/>
      <c r="L146" s="45"/>
      <c r="M146" s="257"/>
      <c r="N146" s="25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185</v>
      </c>
      <c r="AU146" s="17" t="s">
        <v>21</v>
      </c>
    </row>
    <row r="147" s="2" customFormat="1" ht="16.5" customHeight="1">
      <c r="A147" s="39"/>
      <c r="B147" s="40"/>
      <c r="C147" s="219" t="s">
        <v>190</v>
      </c>
      <c r="D147" s="219" t="s">
        <v>169</v>
      </c>
      <c r="E147" s="220" t="s">
        <v>192</v>
      </c>
      <c r="F147" s="221" t="s">
        <v>193</v>
      </c>
      <c r="G147" s="222" t="s">
        <v>194</v>
      </c>
      <c r="H147" s="223">
        <v>83.700000000000003</v>
      </c>
      <c r="I147" s="224"/>
      <c r="J147" s="225">
        <f>ROUND(I147*H147,2)</f>
        <v>0</v>
      </c>
      <c r="K147" s="221" t="s">
        <v>173</v>
      </c>
      <c r="L147" s="45"/>
      <c r="M147" s="226" t="s">
        <v>1</v>
      </c>
      <c r="N147" s="227" t="s">
        <v>51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174</v>
      </c>
      <c r="AT147" s="230" t="s">
        <v>169</v>
      </c>
      <c r="AU147" s="230" t="s">
        <v>21</v>
      </c>
      <c r="AY147" s="17" t="s">
        <v>167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174</v>
      </c>
      <c r="BK147" s="231">
        <f>ROUND(I147*H147,2)</f>
        <v>0</v>
      </c>
      <c r="BL147" s="17" t="s">
        <v>174</v>
      </c>
      <c r="BM147" s="230" t="s">
        <v>207</v>
      </c>
    </row>
    <row r="148" s="2" customFormat="1" ht="24.15" customHeight="1">
      <c r="A148" s="39"/>
      <c r="B148" s="40"/>
      <c r="C148" s="219" t="s">
        <v>213</v>
      </c>
      <c r="D148" s="219" t="s">
        <v>169</v>
      </c>
      <c r="E148" s="220" t="s">
        <v>196</v>
      </c>
      <c r="F148" s="221" t="s">
        <v>197</v>
      </c>
      <c r="G148" s="222" t="s">
        <v>194</v>
      </c>
      <c r="H148" s="223">
        <v>76.400000000000006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51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174</v>
      </c>
      <c r="AT148" s="230" t="s">
        <v>169</v>
      </c>
      <c r="AU148" s="230" t="s">
        <v>21</v>
      </c>
      <c r="AY148" s="17" t="s">
        <v>167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174</v>
      </c>
      <c r="BK148" s="231">
        <f>ROUND(I148*H148,2)</f>
        <v>0</v>
      </c>
      <c r="BL148" s="17" t="s">
        <v>174</v>
      </c>
      <c r="BM148" s="230" t="s">
        <v>216</v>
      </c>
    </row>
    <row r="149" s="2" customFormat="1" ht="24.15" customHeight="1">
      <c r="A149" s="39"/>
      <c r="B149" s="40"/>
      <c r="C149" s="219" t="s">
        <v>195</v>
      </c>
      <c r="D149" s="219" t="s">
        <v>169</v>
      </c>
      <c r="E149" s="220" t="s">
        <v>200</v>
      </c>
      <c r="F149" s="221" t="s">
        <v>201</v>
      </c>
      <c r="G149" s="222" t="s">
        <v>172</v>
      </c>
      <c r="H149" s="223">
        <v>360.60000000000002</v>
      </c>
      <c r="I149" s="224"/>
      <c r="J149" s="225">
        <f>ROUND(I149*H149,2)</f>
        <v>0</v>
      </c>
      <c r="K149" s="221" t="s">
        <v>173</v>
      </c>
      <c r="L149" s="45"/>
      <c r="M149" s="226" t="s">
        <v>1</v>
      </c>
      <c r="N149" s="227" t="s">
        <v>51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174</v>
      </c>
      <c r="AT149" s="230" t="s">
        <v>169</v>
      </c>
      <c r="AU149" s="230" t="s">
        <v>21</v>
      </c>
      <c r="AY149" s="17" t="s">
        <v>167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174</v>
      </c>
      <c r="BK149" s="231">
        <f>ROUND(I149*H149,2)</f>
        <v>0</v>
      </c>
      <c r="BL149" s="17" t="s">
        <v>174</v>
      </c>
      <c r="BM149" s="230" t="s">
        <v>223</v>
      </c>
    </row>
    <row r="150" s="13" customFormat="1">
      <c r="A150" s="13"/>
      <c r="B150" s="232"/>
      <c r="C150" s="233"/>
      <c r="D150" s="234" t="s">
        <v>175</v>
      </c>
      <c r="E150" s="235" t="s">
        <v>1</v>
      </c>
      <c r="F150" s="236" t="s">
        <v>609</v>
      </c>
      <c r="G150" s="233"/>
      <c r="H150" s="237">
        <v>360.60000000000002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175</v>
      </c>
      <c r="AU150" s="243" t="s">
        <v>21</v>
      </c>
      <c r="AV150" s="13" t="s">
        <v>21</v>
      </c>
      <c r="AW150" s="13" t="s">
        <v>40</v>
      </c>
      <c r="AX150" s="13" t="s">
        <v>84</v>
      </c>
      <c r="AY150" s="243" t="s">
        <v>167</v>
      </c>
    </row>
    <row r="151" s="14" customFormat="1">
      <c r="A151" s="14"/>
      <c r="B151" s="244"/>
      <c r="C151" s="245"/>
      <c r="D151" s="234" t="s">
        <v>175</v>
      </c>
      <c r="E151" s="246" t="s">
        <v>1</v>
      </c>
      <c r="F151" s="247" t="s">
        <v>177</v>
      </c>
      <c r="G151" s="245"/>
      <c r="H151" s="248">
        <v>360.60000000000002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175</v>
      </c>
      <c r="AU151" s="254" t="s">
        <v>21</v>
      </c>
      <c r="AV151" s="14" t="s">
        <v>174</v>
      </c>
      <c r="AW151" s="14" t="s">
        <v>40</v>
      </c>
      <c r="AX151" s="14" t="s">
        <v>92</v>
      </c>
      <c r="AY151" s="254" t="s">
        <v>167</v>
      </c>
    </row>
    <row r="152" s="2" customFormat="1" ht="33" customHeight="1">
      <c r="A152" s="39"/>
      <c r="B152" s="40"/>
      <c r="C152" s="219" t="s">
        <v>224</v>
      </c>
      <c r="D152" s="219" t="s">
        <v>169</v>
      </c>
      <c r="E152" s="220" t="s">
        <v>610</v>
      </c>
      <c r="F152" s="221" t="s">
        <v>611</v>
      </c>
      <c r="G152" s="222" t="s">
        <v>206</v>
      </c>
      <c r="H152" s="223">
        <v>29.600000000000001</v>
      </c>
      <c r="I152" s="224"/>
      <c r="J152" s="225">
        <f>ROUND(I152*H152,2)</f>
        <v>0</v>
      </c>
      <c r="K152" s="221" t="s">
        <v>173</v>
      </c>
      <c r="L152" s="45"/>
      <c r="M152" s="226" t="s">
        <v>1</v>
      </c>
      <c r="N152" s="227" t="s">
        <v>51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174</v>
      </c>
      <c r="AT152" s="230" t="s">
        <v>169</v>
      </c>
      <c r="AU152" s="230" t="s">
        <v>21</v>
      </c>
      <c r="AY152" s="17" t="s">
        <v>167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174</v>
      </c>
      <c r="BK152" s="231">
        <f>ROUND(I152*H152,2)</f>
        <v>0</v>
      </c>
      <c r="BL152" s="17" t="s">
        <v>174</v>
      </c>
      <c r="BM152" s="230" t="s">
        <v>227</v>
      </c>
    </row>
    <row r="153" s="13" customFormat="1">
      <c r="A153" s="13"/>
      <c r="B153" s="232"/>
      <c r="C153" s="233"/>
      <c r="D153" s="234" t="s">
        <v>175</v>
      </c>
      <c r="E153" s="235" t="s">
        <v>1</v>
      </c>
      <c r="F153" s="236" t="s">
        <v>612</v>
      </c>
      <c r="G153" s="233"/>
      <c r="H153" s="237">
        <v>29.600000000000001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175</v>
      </c>
      <c r="AU153" s="243" t="s">
        <v>21</v>
      </c>
      <c r="AV153" s="13" t="s">
        <v>21</v>
      </c>
      <c r="AW153" s="13" t="s">
        <v>40</v>
      </c>
      <c r="AX153" s="13" t="s">
        <v>84</v>
      </c>
      <c r="AY153" s="243" t="s">
        <v>167</v>
      </c>
    </row>
    <row r="154" s="14" customFormat="1">
      <c r="A154" s="14"/>
      <c r="B154" s="244"/>
      <c r="C154" s="245"/>
      <c r="D154" s="234" t="s">
        <v>175</v>
      </c>
      <c r="E154" s="246" t="s">
        <v>1</v>
      </c>
      <c r="F154" s="247" t="s">
        <v>177</v>
      </c>
      <c r="G154" s="245"/>
      <c r="H154" s="248">
        <v>29.600000000000001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175</v>
      </c>
      <c r="AU154" s="254" t="s">
        <v>21</v>
      </c>
      <c r="AV154" s="14" t="s">
        <v>174</v>
      </c>
      <c r="AW154" s="14" t="s">
        <v>40</v>
      </c>
      <c r="AX154" s="14" t="s">
        <v>92</v>
      </c>
      <c r="AY154" s="254" t="s">
        <v>167</v>
      </c>
    </row>
    <row r="155" s="2" customFormat="1" ht="33" customHeight="1">
      <c r="A155" s="39"/>
      <c r="B155" s="40"/>
      <c r="C155" s="219" t="s">
        <v>198</v>
      </c>
      <c r="D155" s="219" t="s">
        <v>169</v>
      </c>
      <c r="E155" s="220" t="s">
        <v>214</v>
      </c>
      <c r="F155" s="221" t="s">
        <v>215</v>
      </c>
      <c r="G155" s="222" t="s">
        <v>206</v>
      </c>
      <c r="H155" s="223">
        <v>1415.29</v>
      </c>
      <c r="I155" s="224"/>
      <c r="J155" s="225">
        <f>ROUND(I155*H155,2)</f>
        <v>0</v>
      </c>
      <c r="K155" s="221" t="s">
        <v>173</v>
      </c>
      <c r="L155" s="45"/>
      <c r="M155" s="226" t="s">
        <v>1</v>
      </c>
      <c r="N155" s="227" t="s">
        <v>51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174</v>
      </c>
      <c r="AT155" s="230" t="s">
        <v>169</v>
      </c>
      <c r="AU155" s="230" t="s">
        <v>21</v>
      </c>
      <c r="AY155" s="17" t="s">
        <v>167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174</v>
      </c>
      <c r="BK155" s="231">
        <f>ROUND(I155*H155,2)</f>
        <v>0</v>
      </c>
      <c r="BL155" s="17" t="s">
        <v>174</v>
      </c>
      <c r="BM155" s="230" t="s">
        <v>232</v>
      </c>
    </row>
    <row r="156" s="13" customFormat="1">
      <c r="A156" s="13"/>
      <c r="B156" s="232"/>
      <c r="C156" s="233"/>
      <c r="D156" s="234" t="s">
        <v>175</v>
      </c>
      <c r="E156" s="235" t="s">
        <v>1</v>
      </c>
      <c r="F156" s="236" t="s">
        <v>613</v>
      </c>
      <c r="G156" s="233"/>
      <c r="H156" s="237">
        <v>1415.29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175</v>
      </c>
      <c r="AU156" s="243" t="s">
        <v>21</v>
      </c>
      <c r="AV156" s="13" t="s">
        <v>21</v>
      </c>
      <c r="AW156" s="13" t="s">
        <v>40</v>
      </c>
      <c r="AX156" s="13" t="s">
        <v>84</v>
      </c>
      <c r="AY156" s="243" t="s">
        <v>167</v>
      </c>
    </row>
    <row r="157" s="14" customFormat="1">
      <c r="A157" s="14"/>
      <c r="B157" s="244"/>
      <c r="C157" s="245"/>
      <c r="D157" s="234" t="s">
        <v>175</v>
      </c>
      <c r="E157" s="246" t="s">
        <v>1</v>
      </c>
      <c r="F157" s="247" t="s">
        <v>177</v>
      </c>
      <c r="G157" s="245"/>
      <c r="H157" s="248">
        <v>1415.29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175</v>
      </c>
      <c r="AU157" s="254" t="s">
        <v>21</v>
      </c>
      <c r="AV157" s="14" t="s">
        <v>174</v>
      </c>
      <c r="AW157" s="14" t="s">
        <v>40</v>
      </c>
      <c r="AX157" s="14" t="s">
        <v>92</v>
      </c>
      <c r="AY157" s="254" t="s">
        <v>167</v>
      </c>
    </row>
    <row r="158" s="2" customFormat="1" ht="33" customHeight="1">
      <c r="A158" s="39"/>
      <c r="B158" s="40"/>
      <c r="C158" s="219" t="s">
        <v>234</v>
      </c>
      <c r="D158" s="219" t="s">
        <v>169</v>
      </c>
      <c r="E158" s="220" t="s">
        <v>221</v>
      </c>
      <c r="F158" s="221" t="s">
        <v>222</v>
      </c>
      <c r="G158" s="222" t="s">
        <v>206</v>
      </c>
      <c r="H158" s="223">
        <v>157.72999999999999</v>
      </c>
      <c r="I158" s="224"/>
      <c r="J158" s="225">
        <f>ROUND(I158*H158,2)</f>
        <v>0</v>
      </c>
      <c r="K158" s="221" t="s">
        <v>173</v>
      </c>
      <c r="L158" s="45"/>
      <c r="M158" s="226" t="s">
        <v>1</v>
      </c>
      <c r="N158" s="227" t="s">
        <v>51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174</v>
      </c>
      <c r="AT158" s="230" t="s">
        <v>169</v>
      </c>
      <c r="AU158" s="230" t="s">
        <v>21</v>
      </c>
      <c r="AY158" s="17" t="s">
        <v>167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174</v>
      </c>
      <c r="BK158" s="231">
        <f>ROUND(I158*H158,2)</f>
        <v>0</v>
      </c>
      <c r="BL158" s="17" t="s">
        <v>174</v>
      </c>
      <c r="BM158" s="230" t="s">
        <v>237</v>
      </c>
    </row>
    <row r="159" s="13" customFormat="1">
      <c r="A159" s="13"/>
      <c r="B159" s="232"/>
      <c r="C159" s="233"/>
      <c r="D159" s="234" t="s">
        <v>175</v>
      </c>
      <c r="E159" s="235" t="s">
        <v>1</v>
      </c>
      <c r="F159" s="236" t="s">
        <v>614</v>
      </c>
      <c r="G159" s="233"/>
      <c r="H159" s="237">
        <v>157.72999999999999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175</v>
      </c>
      <c r="AU159" s="243" t="s">
        <v>21</v>
      </c>
      <c r="AV159" s="13" t="s">
        <v>21</v>
      </c>
      <c r="AW159" s="13" t="s">
        <v>40</v>
      </c>
      <c r="AX159" s="13" t="s">
        <v>84</v>
      </c>
      <c r="AY159" s="243" t="s">
        <v>167</v>
      </c>
    </row>
    <row r="160" s="14" customFormat="1">
      <c r="A160" s="14"/>
      <c r="B160" s="244"/>
      <c r="C160" s="245"/>
      <c r="D160" s="234" t="s">
        <v>175</v>
      </c>
      <c r="E160" s="246" t="s">
        <v>1</v>
      </c>
      <c r="F160" s="247" t="s">
        <v>177</v>
      </c>
      <c r="G160" s="245"/>
      <c r="H160" s="248">
        <v>157.72999999999999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175</v>
      </c>
      <c r="AU160" s="254" t="s">
        <v>21</v>
      </c>
      <c r="AV160" s="14" t="s">
        <v>174</v>
      </c>
      <c r="AW160" s="14" t="s">
        <v>40</v>
      </c>
      <c r="AX160" s="14" t="s">
        <v>92</v>
      </c>
      <c r="AY160" s="254" t="s">
        <v>167</v>
      </c>
    </row>
    <row r="161" s="2" customFormat="1" ht="33" customHeight="1">
      <c r="A161" s="39"/>
      <c r="B161" s="40"/>
      <c r="C161" s="219" t="s">
        <v>202</v>
      </c>
      <c r="D161" s="219" t="s">
        <v>169</v>
      </c>
      <c r="E161" s="220" t="s">
        <v>225</v>
      </c>
      <c r="F161" s="221" t="s">
        <v>226</v>
      </c>
      <c r="G161" s="222" t="s">
        <v>206</v>
      </c>
      <c r="H161" s="223">
        <v>168.26400000000001</v>
      </c>
      <c r="I161" s="224"/>
      <c r="J161" s="225">
        <f>ROUND(I161*H161,2)</f>
        <v>0</v>
      </c>
      <c r="K161" s="221" t="s">
        <v>173</v>
      </c>
      <c r="L161" s="45"/>
      <c r="M161" s="226" t="s">
        <v>1</v>
      </c>
      <c r="N161" s="227" t="s">
        <v>51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174</v>
      </c>
      <c r="AT161" s="230" t="s">
        <v>169</v>
      </c>
      <c r="AU161" s="230" t="s">
        <v>21</v>
      </c>
      <c r="AY161" s="17" t="s">
        <v>167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174</v>
      </c>
      <c r="BK161" s="231">
        <f>ROUND(I161*H161,2)</f>
        <v>0</v>
      </c>
      <c r="BL161" s="17" t="s">
        <v>174</v>
      </c>
      <c r="BM161" s="230" t="s">
        <v>241</v>
      </c>
    </row>
    <row r="162" s="13" customFormat="1">
      <c r="A162" s="13"/>
      <c r="B162" s="232"/>
      <c r="C162" s="233"/>
      <c r="D162" s="234" t="s">
        <v>175</v>
      </c>
      <c r="E162" s="235" t="s">
        <v>1</v>
      </c>
      <c r="F162" s="236" t="s">
        <v>615</v>
      </c>
      <c r="G162" s="233"/>
      <c r="H162" s="237">
        <v>168.26400000000001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175</v>
      </c>
      <c r="AU162" s="243" t="s">
        <v>21</v>
      </c>
      <c r="AV162" s="13" t="s">
        <v>21</v>
      </c>
      <c r="AW162" s="13" t="s">
        <v>40</v>
      </c>
      <c r="AX162" s="13" t="s">
        <v>84</v>
      </c>
      <c r="AY162" s="243" t="s">
        <v>167</v>
      </c>
    </row>
    <row r="163" s="14" customFormat="1">
      <c r="A163" s="14"/>
      <c r="B163" s="244"/>
      <c r="C163" s="245"/>
      <c r="D163" s="234" t="s">
        <v>175</v>
      </c>
      <c r="E163" s="246" t="s">
        <v>1</v>
      </c>
      <c r="F163" s="247" t="s">
        <v>177</v>
      </c>
      <c r="G163" s="245"/>
      <c r="H163" s="248">
        <v>168.26400000000001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175</v>
      </c>
      <c r="AU163" s="254" t="s">
        <v>21</v>
      </c>
      <c r="AV163" s="14" t="s">
        <v>174</v>
      </c>
      <c r="AW163" s="14" t="s">
        <v>40</v>
      </c>
      <c r="AX163" s="14" t="s">
        <v>92</v>
      </c>
      <c r="AY163" s="254" t="s">
        <v>167</v>
      </c>
    </row>
    <row r="164" s="2" customFormat="1" ht="24.15" customHeight="1">
      <c r="A164" s="39"/>
      <c r="B164" s="40"/>
      <c r="C164" s="219" t="s">
        <v>8</v>
      </c>
      <c r="D164" s="219" t="s">
        <v>169</v>
      </c>
      <c r="E164" s="220" t="s">
        <v>230</v>
      </c>
      <c r="F164" s="221" t="s">
        <v>231</v>
      </c>
      <c r="G164" s="222" t="s">
        <v>206</v>
      </c>
      <c r="H164" s="223">
        <v>58.365000000000002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51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174</v>
      </c>
      <c r="AT164" s="230" t="s">
        <v>169</v>
      </c>
      <c r="AU164" s="230" t="s">
        <v>21</v>
      </c>
      <c r="AY164" s="17" t="s">
        <v>167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174</v>
      </c>
      <c r="BK164" s="231">
        <f>ROUND(I164*H164,2)</f>
        <v>0</v>
      </c>
      <c r="BL164" s="17" t="s">
        <v>174</v>
      </c>
      <c r="BM164" s="230" t="s">
        <v>244</v>
      </c>
    </row>
    <row r="165" s="13" customFormat="1">
      <c r="A165" s="13"/>
      <c r="B165" s="232"/>
      <c r="C165" s="233"/>
      <c r="D165" s="234" t="s">
        <v>175</v>
      </c>
      <c r="E165" s="235" t="s">
        <v>1</v>
      </c>
      <c r="F165" s="236" t="s">
        <v>616</v>
      </c>
      <c r="G165" s="233"/>
      <c r="H165" s="237">
        <v>58.365000000000002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175</v>
      </c>
      <c r="AU165" s="243" t="s">
        <v>21</v>
      </c>
      <c r="AV165" s="13" t="s">
        <v>21</v>
      </c>
      <c r="AW165" s="13" t="s">
        <v>40</v>
      </c>
      <c r="AX165" s="13" t="s">
        <v>84</v>
      </c>
      <c r="AY165" s="243" t="s">
        <v>167</v>
      </c>
    </row>
    <row r="166" s="14" customFormat="1">
      <c r="A166" s="14"/>
      <c r="B166" s="244"/>
      <c r="C166" s="245"/>
      <c r="D166" s="234" t="s">
        <v>175</v>
      </c>
      <c r="E166" s="246" t="s">
        <v>1</v>
      </c>
      <c r="F166" s="247" t="s">
        <v>177</v>
      </c>
      <c r="G166" s="245"/>
      <c r="H166" s="248">
        <v>58.365000000000002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175</v>
      </c>
      <c r="AU166" s="254" t="s">
        <v>21</v>
      </c>
      <c r="AV166" s="14" t="s">
        <v>174</v>
      </c>
      <c r="AW166" s="14" t="s">
        <v>40</v>
      </c>
      <c r="AX166" s="14" t="s">
        <v>92</v>
      </c>
      <c r="AY166" s="254" t="s">
        <v>167</v>
      </c>
    </row>
    <row r="167" s="2" customFormat="1" ht="21.75" customHeight="1">
      <c r="A167" s="39"/>
      <c r="B167" s="40"/>
      <c r="C167" s="219" t="s">
        <v>207</v>
      </c>
      <c r="D167" s="219" t="s">
        <v>169</v>
      </c>
      <c r="E167" s="220" t="s">
        <v>617</v>
      </c>
      <c r="F167" s="221" t="s">
        <v>618</v>
      </c>
      <c r="G167" s="222" t="s">
        <v>172</v>
      </c>
      <c r="H167" s="223">
        <v>4058.5599999999999</v>
      </c>
      <c r="I167" s="224"/>
      <c r="J167" s="225">
        <f>ROUND(I167*H167,2)</f>
        <v>0</v>
      </c>
      <c r="K167" s="221" t="s">
        <v>173</v>
      </c>
      <c r="L167" s="45"/>
      <c r="M167" s="226" t="s">
        <v>1</v>
      </c>
      <c r="N167" s="227" t="s">
        <v>51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174</v>
      </c>
      <c r="AT167" s="230" t="s">
        <v>169</v>
      </c>
      <c r="AU167" s="230" t="s">
        <v>21</v>
      </c>
      <c r="AY167" s="17" t="s">
        <v>167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174</v>
      </c>
      <c r="BK167" s="231">
        <f>ROUND(I167*H167,2)</f>
        <v>0</v>
      </c>
      <c r="BL167" s="17" t="s">
        <v>174</v>
      </c>
      <c r="BM167" s="230" t="s">
        <v>248</v>
      </c>
    </row>
    <row r="168" s="2" customFormat="1">
      <c r="A168" s="39"/>
      <c r="B168" s="40"/>
      <c r="C168" s="41"/>
      <c r="D168" s="234" t="s">
        <v>185</v>
      </c>
      <c r="E168" s="41"/>
      <c r="F168" s="255" t="s">
        <v>619</v>
      </c>
      <c r="G168" s="41"/>
      <c r="H168" s="41"/>
      <c r="I168" s="256"/>
      <c r="J168" s="41"/>
      <c r="K168" s="41"/>
      <c r="L168" s="45"/>
      <c r="M168" s="257"/>
      <c r="N168" s="258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7" t="s">
        <v>185</v>
      </c>
      <c r="AU168" s="17" t="s">
        <v>21</v>
      </c>
    </row>
    <row r="169" s="13" customFormat="1">
      <c r="A169" s="13"/>
      <c r="B169" s="232"/>
      <c r="C169" s="233"/>
      <c r="D169" s="234" t="s">
        <v>175</v>
      </c>
      <c r="E169" s="235" t="s">
        <v>1</v>
      </c>
      <c r="F169" s="236" t="s">
        <v>620</v>
      </c>
      <c r="G169" s="233"/>
      <c r="H169" s="237">
        <v>4056.5599999999999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175</v>
      </c>
      <c r="AU169" s="243" t="s">
        <v>21</v>
      </c>
      <c r="AV169" s="13" t="s">
        <v>21</v>
      </c>
      <c r="AW169" s="13" t="s">
        <v>40</v>
      </c>
      <c r="AX169" s="13" t="s">
        <v>84</v>
      </c>
      <c r="AY169" s="243" t="s">
        <v>167</v>
      </c>
    </row>
    <row r="170" s="13" customFormat="1">
      <c r="A170" s="13"/>
      <c r="B170" s="232"/>
      <c r="C170" s="233"/>
      <c r="D170" s="234" t="s">
        <v>175</v>
      </c>
      <c r="E170" s="235" t="s">
        <v>1</v>
      </c>
      <c r="F170" s="236" t="s">
        <v>621</v>
      </c>
      <c r="G170" s="233"/>
      <c r="H170" s="237">
        <v>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175</v>
      </c>
      <c r="AU170" s="243" t="s">
        <v>21</v>
      </c>
      <c r="AV170" s="13" t="s">
        <v>21</v>
      </c>
      <c r="AW170" s="13" t="s">
        <v>40</v>
      </c>
      <c r="AX170" s="13" t="s">
        <v>84</v>
      </c>
      <c r="AY170" s="243" t="s">
        <v>167</v>
      </c>
    </row>
    <row r="171" s="14" customFormat="1">
      <c r="A171" s="14"/>
      <c r="B171" s="244"/>
      <c r="C171" s="245"/>
      <c r="D171" s="234" t="s">
        <v>175</v>
      </c>
      <c r="E171" s="246" t="s">
        <v>1</v>
      </c>
      <c r="F171" s="247" t="s">
        <v>177</v>
      </c>
      <c r="G171" s="245"/>
      <c r="H171" s="248">
        <v>4058.5599999999999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175</v>
      </c>
      <c r="AU171" s="254" t="s">
        <v>21</v>
      </c>
      <c r="AV171" s="14" t="s">
        <v>174</v>
      </c>
      <c r="AW171" s="14" t="s">
        <v>40</v>
      </c>
      <c r="AX171" s="14" t="s">
        <v>92</v>
      </c>
      <c r="AY171" s="254" t="s">
        <v>167</v>
      </c>
    </row>
    <row r="172" s="2" customFormat="1" ht="24.15" customHeight="1">
      <c r="A172" s="39"/>
      <c r="B172" s="40"/>
      <c r="C172" s="219" t="s">
        <v>249</v>
      </c>
      <c r="D172" s="219" t="s">
        <v>169</v>
      </c>
      <c r="E172" s="220" t="s">
        <v>622</v>
      </c>
      <c r="F172" s="221" t="s">
        <v>623</v>
      </c>
      <c r="G172" s="222" t="s">
        <v>172</v>
      </c>
      <c r="H172" s="223">
        <v>4058.5599999999999</v>
      </c>
      <c r="I172" s="224"/>
      <c r="J172" s="225">
        <f>ROUND(I172*H172,2)</f>
        <v>0</v>
      </c>
      <c r="K172" s="221" t="s">
        <v>173</v>
      </c>
      <c r="L172" s="45"/>
      <c r="M172" s="226" t="s">
        <v>1</v>
      </c>
      <c r="N172" s="227" t="s">
        <v>51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174</v>
      </c>
      <c r="AT172" s="230" t="s">
        <v>169</v>
      </c>
      <c r="AU172" s="230" t="s">
        <v>21</v>
      </c>
      <c r="AY172" s="17" t="s">
        <v>167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174</v>
      </c>
      <c r="BK172" s="231">
        <f>ROUND(I172*H172,2)</f>
        <v>0</v>
      </c>
      <c r="BL172" s="17" t="s">
        <v>174</v>
      </c>
      <c r="BM172" s="230" t="s">
        <v>252</v>
      </c>
    </row>
    <row r="173" s="2" customFormat="1" ht="33" customHeight="1">
      <c r="A173" s="39"/>
      <c r="B173" s="40"/>
      <c r="C173" s="219" t="s">
        <v>216</v>
      </c>
      <c r="D173" s="219" t="s">
        <v>169</v>
      </c>
      <c r="E173" s="220" t="s">
        <v>267</v>
      </c>
      <c r="F173" s="221" t="s">
        <v>268</v>
      </c>
      <c r="G173" s="222" t="s">
        <v>206</v>
      </c>
      <c r="H173" s="223">
        <v>302.12400000000002</v>
      </c>
      <c r="I173" s="224"/>
      <c r="J173" s="225">
        <f>ROUND(I173*H173,2)</f>
        <v>0</v>
      </c>
      <c r="K173" s="221" t="s">
        <v>173</v>
      </c>
      <c r="L173" s="45"/>
      <c r="M173" s="226" t="s">
        <v>1</v>
      </c>
      <c r="N173" s="227" t="s">
        <v>51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174</v>
      </c>
      <c r="AT173" s="230" t="s">
        <v>169</v>
      </c>
      <c r="AU173" s="230" t="s">
        <v>21</v>
      </c>
      <c r="AY173" s="17" t="s">
        <v>167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174</v>
      </c>
      <c r="BK173" s="231">
        <f>ROUND(I173*H173,2)</f>
        <v>0</v>
      </c>
      <c r="BL173" s="17" t="s">
        <v>174</v>
      </c>
      <c r="BM173" s="230" t="s">
        <v>255</v>
      </c>
    </row>
    <row r="174" s="13" customFormat="1">
      <c r="A174" s="13"/>
      <c r="B174" s="232"/>
      <c r="C174" s="233"/>
      <c r="D174" s="234" t="s">
        <v>175</v>
      </c>
      <c r="E174" s="235" t="s">
        <v>1</v>
      </c>
      <c r="F174" s="236" t="s">
        <v>624</v>
      </c>
      <c r="G174" s="233"/>
      <c r="H174" s="237">
        <v>302.12400000000002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175</v>
      </c>
      <c r="AU174" s="243" t="s">
        <v>21</v>
      </c>
      <c r="AV174" s="13" t="s">
        <v>21</v>
      </c>
      <c r="AW174" s="13" t="s">
        <v>40</v>
      </c>
      <c r="AX174" s="13" t="s">
        <v>84</v>
      </c>
      <c r="AY174" s="243" t="s">
        <v>167</v>
      </c>
    </row>
    <row r="175" s="14" customFormat="1">
      <c r="A175" s="14"/>
      <c r="B175" s="244"/>
      <c r="C175" s="245"/>
      <c r="D175" s="234" t="s">
        <v>175</v>
      </c>
      <c r="E175" s="246" t="s">
        <v>1</v>
      </c>
      <c r="F175" s="247" t="s">
        <v>177</v>
      </c>
      <c r="G175" s="245"/>
      <c r="H175" s="248">
        <v>302.12400000000002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175</v>
      </c>
      <c r="AU175" s="254" t="s">
        <v>21</v>
      </c>
      <c r="AV175" s="14" t="s">
        <v>174</v>
      </c>
      <c r="AW175" s="14" t="s">
        <v>40</v>
      </c>
      <c r="AX175" s="14" t="s">
        <v>92</v>
      </c>
      <c r="AY175" s="254" t="s">
        <v>167</v>
      </c>
    </row>
    <row r="176" s="2" customFormat="1" ht="33" customHeight="1">
      <c r="A176" s="39"/>
      <c r="B176" s="40"/>
      <c r="C176" s="219" t="s">
        <v>256</v>
      </c>
      <c r="D176" s="219" t="s">
        <v>169</v>
      </c>
      <c r="E176" s="220" t="s">
        <v>270</v>
      </c>
      <c r="F176" s="221" t="s">
        <v>271</v>
      </c>
      <c r="G176" s="222" t="s">
        <v>206</v>
      </c>
      <c r="H176" s="223">
        <v>325.99400000000003</v>
      </c>
      <c r="I176" s="224"/>
      <c r="J176" s="225">
        <f>ROUND(I176*H176,2)</f>
        <v>0</v>
      </c>
      <c r="K176" s="221" t="s">
        <v>173</v>
      </c>
      <c r="L176" s="45"/>
      <c r="M176" s="226" t="s">
        <v>1</v>
      </c>
      <c r="N176" s="227" t="s">
        <v>51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174</v>
      </c>
      <c r="AT176" s="230" t="s">
        <v>169</v>
      </c>
      <c r="AU176" s="230" t="s">
        <v>21</v>
      </c>
      <c r="AY176" s="17" t="s">
        <v>167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174</v>
      </c>
      <c r="BK176" s="231">
        <f>ROUND(I176*H176,2)</f>
        <v>0</v>
      </c>
      <c r="BL176" s="17" t="s">
        <v>174</v>
      </c>
      <c r="BM176" s="230" t="s">
        <v>259</v>
      </c>
    </row>
    <row r="177" s="13" customFormat="1">
      <c r="A177" s="13"/>
      <c r="B177" s="232"/>
      <c r="C177" s="233"/>
      <c r="D177" s="234" t="s">
        <v>175</v>
      </c>
      <c r="E177" s="235" t="s">
        <v>1</v>
      </c>
      <c r="F177" s="236" t="s">
        <v>625</v>
      </c>
      <c r="G177" s="233"/>
      <c r="H177" s="237">
        <v>325.99400000000003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175</v>
      </c>
      <c r="AU177" s="243" t="s">
        <v>21</v>
      </c>
      <c r="AV177" s="13" t="s">
        <v>21</v>
      </c>
      <c r="AW177" s="13" t="s">
        <v>40</v>
      </c>
      <c r="AX177" s="13" t="s">
        <v>84</v>
      </c>
      <c r="AY177" s="243" t="s">
        <v>167</v>
      </c>
    </row>
    <row r="178" s="14" customFormat="1">
      <c r="A178" s="14"/>
      <c r="B178" s="244"/>
      <c r="C178" s="245"/>
      <c r="D178" s="234" t="s">
        <v>175</v>
      </c>
      <c r="E178" s="246" t="s">
        <v>1</v>
      </c>
      <c r="F178" s="247" t="s">
        <v>177</v>
      </c>
      <c r="G178" s="245"/>
      <c r="H178" s="248">
        <v>325.99400000000003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175</v>
      </c>
      <c r="AU178" s="254" t="s">
        <v>21</v>
      </c>
      <c r="AV178" s="14" t="s">
        <v>174</v>
      </c>
      <c r="AW178" s="14" t="s">
        <v>40</v>
      </c>
      <c r="AX178" s="14" t="s">
        <v>92</v>
      </c>
      <c r="AY178" s="254" t="s">
        <v>167</v>
      </c>
    </row>
    <row r="179" s="2" customFormat="1" ht="24.15" customHeight="1">
      <c r="A179" s="39"/>
      <c r="B179" s="40"/>
      <c r="C179" s="219" t="s">
        <v>223</v>
      </c>
      <c r="D179" s="219" t="s">
        <v>169</v>
      </c>
      <c r="E179" s="220" t="s">
        <v>275</v>
      </c>
      <c r="F179" s="221" t="s">
        <v>276</v>
      </c>
      <c r="G179" s="222" t="s">
        <v>277</v>
      </c>
      <c r="H179" s="223">
        <v>1256.2360000000001</v>
      </c>
      <c r="I179" s="224"/>
      <c r="J179" s="225">
        <f>ROUND(I179*H179,2)</f>
        <v>0</v>
      </c>
      <c r="K179" s="221" t="s">
        <v>173</v>
      </c>
      <c r="L179" s="45"/>
      <c r="M179" s="226" t="s">
        <v>1</v>
      </c>
      <c r="N179" s="227" t="s">
        <v>51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174</v>
      </c>
      <c r="AT179" s="230" t="s">
        <v>169</v>
      </c>
      <c r="AU179" s="230" t="s">
        <v>21</v>
      </c>
      <c r="AY179" s="17" t="s">
        <v>167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174</v>
      </c>
      <c r="BK179" s="231">
        <f>ROUND(I179*H179,2)</f>
        <v>0</v>
      </c>
      <c r="BL179" s="17" t="s">
        <v>174</v>
      </c>
      <c r="BM179" s="230" t="s">
        <v>266</v>
      </c>
    </row>
    <row r="180" s="2" customFormat="1" ht="24.15" customHeight="1">
      <c r="A180" s="39"/>
      <c r="B180" s="40"/>
      <c r="C180" s="219" t="s">
        <v>7</v>
      </c>
      <c r="D180" s="219" t="s">
        <v>169</v>
      </c>
      <c r="E180" s="220" t="s">
        <v>279</v>
      </c>
      <c r="F180" s="221" t="s">
        <v>280</v>
      </c>
      <c r="G180" s="222" t="s">
        <v>206</v>
      </c>
      <c r="H180" s="223">
        <v>1291.778</v>
      </c>
      <c r="I180" s="224"/>
      <c r="J180" s="225">
        <f>ROUND(I180*H180,2)</f>
        <v>0</v>
      </c>
      <c r="K180" s="221" t="s">
        <v>173</v>
      </c>
      <c r="L180" s="45"/>
      <c r="M180" s="226" t="s">
        <v>1</v>
      </c>
      <c r="N180" s="227" t="s">
        <v>51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174</v>
      </c>
      <c r="AT180" s="230" t="s">
        <v>169</v>
      </c>
      <c r="AU180" s="230" t="s">
        <v>21</v>
      </c>
      <c r="AY180" s="17" t="s">
        <v>167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174</v>
      </c>
      <c r="BK180" s="231">
        <f>ROUND(I180*H180,2)</f>
        <v>0</v>
      </c>
      <c r="BL180" s="17" t="s">
        <v>174</v>
      </c>
      <c r="BM180" s="230" t="s">
        <v>29</v>
      </c>
    </row>
    <row r="181" s="13" customFormat="1">
      <c r="A181" s="13"/>
      <c r="B181" s="232"/>
      <c r="C181" s="233"/>
      <c r="D181" s="234" t="s">
        <v>175</v>
      </c>
      <c r="E181" s="235" t="s">
        <v>1</v>
      </c>
      <c r="F181" s="236" t="s">
        <v>626</v>
      </c>
      <c r="G181" s="233"/>
      <c r="H181" s="237">
        <v>1195.578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175</v>
      </c>
      <c r="AU181" s="243" t="s">
        <v>21</v>
      </c>
      <c r="AV181" s="13" t="s">
        <v>21</v>
      </c>
      <c r="AW181" s="13" t="s">
        <v>40</v>
      </c>
      <c r="AX181" s="13" t="s">
        <v>84</v>
      </c>
      <c r="AY181" s="243" t="s">
        <v>167</v>
      </c>
    </row>
    <row r="182" s="13" customFormat="1">
      <c r="A182" s="13"/>
      <c r="B182" s="232"/>
      <c r="C182" s="233"/>
      <c r="D182" s="234" t="s">
        <v>175</v>
      </c>
      <c r="E182" s="235" t="s">
        <v>1</v>
      </c>
      <c r="F182" s="236" t="s">
        <v>627</v>
      </c>
      <c r="G182" s="233"/>
      <c r="H182" s="237">
        <v>96.200000000000003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175</v>
      </c>
      <c r="AU182" s="243" t="s">
        <v>21</v>
      </c>
      <c r="AV182" s="13" t="s">
        <v>21</v>
      </c>
      <c r="AW182" s="13" t="s">
        <v>40</v>
      </c>
      <c r="AX182" s="13" t="s">
        <v>84</v>
      </c>
      <c r="AY182" s="243" t="s">
        <v>167</v>
      </c>
    </row>
    <row r="183" s="14" customFormat="1">
      <c r="A183" s="14"/>
      <c r="B183" s="244"/>
      <c r="C183" s="245"/>
      <c r="D183" s="234" t="s">
        <v>175</v>
      </c>
      <c r="E183" s="246" t="s">
        <v>1</v>
      </c>
      <c r="F183" s="247" t="s">
        <v>177</v>
      </c>
      <c r="G183" s="245"/>
      <c r="H183" s="248">
        <v>1291.778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175</v>
      </c>
      <c r="AU183" s="254" t="s">
        <v>21</v>
      </c>
      <c r="AV183" s="14" t="s">
        <v>174</v>
      </c>
      <c r="AW183" s="14" t="s">
        <v>40</v>
      </c>
      <c r="AX183" s="14" t="s">
        <v>92</v>
      </c>
      <c r="AY183" s="254" t="s">
        <v>167</v>
      </c>
    </row>
    <row r="184" s="2" customFormat="1" ht="24.15" customHeight="1">
      <c r="A184" s="39"/>
      <c r="B184" s="40"/>
      <c r="C184" s="219" t="s">
        <v>227</v>
      </c>
      <c r="D184" s="219" t="s">
        <v>169</v>
      </c>
      <c r="E184" s="220" t="s">
        <v>293</v>
      </c>
      <c r="F184" s="221" t="s">
        <v>294</v>
      </c>
      <c r="G184" s="222" t="s">
        <v>206</v>
      </c>
      <c r="H184" s="223">
        <v>430.10599999999999</v>
      </c>
      <c r="I184" s="224"/>
      <c r="J184" s="225">
        <f>ROUND(I184*H184,2)</f>
        <v>0</v>
      </c>
      <c r="K184" s="221" t="s">
        <v>173</v>
      </c>
      <c r="L184" s="45"/>
      <c r="M184" s="226" t="s">
        <v>1</v>
      </c>
      <c r="N184" s="227" t="s">
        <v>51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174</v>
      </c>
      <c r="AT184" s="230" t="s">
        <v>169</v>
      </c>
      <c r="AU184" s="230" t="s">
        <v>21</v>
      </c>
      <c r="AY184" s="17" t="s">
        <v>167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174</v>
      </c>
      <c r="BK184" s="231">
        <f>ROUND(I184*H184,2)</f>
        <v>0</v>
      </c>
      <c r="BL184" s="17" t="s">
        <v>174</v>
      </c>
      <c r="BM184" s="230" t="s">
        <v>272</v>
      </c>
    </row>
    <row r="185" s="13" customFormat="1">
      <c r="A185" s="13"/>
      <c r="B185" s="232"/>
      <c r="C185" s="233"/>
      <c r="D185" s="234" t="s">
        <v>175</v>
      </c>
      <c r="E185" s="235" t="s">
        <v>1</v>
      </c>
      <c r="F185" s="236" t="s">
        <v>628</v>
      </c>
      <c r="G185" s="233"/>
      <c r="H185" s="237">
        <v>430.10599999999999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175</v>
      </c>
      <c r="AU185" s="243" t="s">
        <v>21</v>
      </c>
      <c r="AV185" s="13" t="s">
        <v>21</v>
      </c>
      <c r="AW185" s="13" t="s">
        <v>40</v>
      </c>
      <c r="AX185" s="13" t="s">
        <v>84</v>
      </c>
      <c r="AY185" s="243" t="s">
        <v>167</v>
      </c>
    </row>
    <row r="186" s="14" customFormat="1">
      <c r="A186" s="14"/>
      <c r="B186" s="244"/>
      <c r="C186" s="245"/>
      <c r="D186" s="234" t="s">
        <v>175</v>
      </c>
      <c r="E186" s="246" t="s">
        <v>1</v>
      </c>
      <c r="F186" s="247" t="s">
        <v>177</v>
      </c>
      <c r="G186" s="245"/>
      <c r="H186" s="248">
        <v>430.10599999999999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175</v>
      </c>
      <c r="AU186" s="254" t="s">
        <v>21</v>
      </c>
      <c r="AV186" s="14" t="s">
        <v>174</v>
      </c>
      <c r="AW186" s="14" t="s">
        <v>40</v>
      </c>
      <c r="AX186" s="14" t="s">
        <v>92</v>
      </c>
      <c r="AY186" s="254" t="s">
        <v>167</v>
      </c>
    </row>
    <row r="187" s="2" customFormat="1" ht="16.5" customHeight="1">
      <c r="A187" s="39"/>
      <c r="B187" s="40"/>
      <c r="C187" s="259" t="s">
        <v>274</v>
      </c>
      <c r="D187" s="259" t="s">
        <v>238</v>
      </c>
      <c r="E187" s="260" t="s">
        <v>299</v>
      </c>
      <c r="F187" s="261" t="s">
        <v>300</v>
      </c>
      <c r="G187" s="262" t="s">
        <v>277</v>
      </c>
      <c r="H187" s="263">
        <v>774.19100000000003</v>
      </c>
      <c r="I187" s="264"/>
      <c r="J187" s="265">
        <f>ROUND(I187*H187,2)</f>
        <v>0</v>
      </c>
      <c r="K187" s="261" t="s">
        <v>173</v>
      </c>
      <c r="L187" s="266"/>
      <c r="M187" s="267" t="s">
        <v>1</v>
      </c>
      <c r="N187" s="268" t="s">
        <v>51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190</v>
      </c>
      <c r="AT187" s="230" t="s">
        <v>238</v>
      </c>
      <c r="AU187" s="230" t="s">
        <v>21</v>
      </c>
      <c r="AY187" s="17" t="s">
        <v>167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174</v>
      </c>
      <c r="BK187" s="231">
        <f>ROUND(I187*H187,2)</f>
        <v>0</v>
      </c>
      <c r="BL187" s="17" t="s">
        <v>174</v>
      </c>
      <c r="BM187" s="230" t="s">
        <v>278</v>
      </c>
    </row>
    <row r="188" s="13" customFormat="1">
      <c r="A188" s="13"/>
      <c r="B188" s="232"/>
      <c r="C188" s="233"/>
      <c r="D188" s="234" t="s">
        <v>175</v>
      </c>
      <c r="E188" s="235" t="s">
        <v>1</v>
      </c>
      <c r="F188" s="236" t="s">
        <v>629</v>
      </c>
      <c r="G188" s="233"/>
      <c r="H188" s="237">
        <v>774.19100000000003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175</v>
      </c>
      <c r="AU188" s="243" t="s">
        <v>21</v>
      </c>
      <c r="AV188" s="13" t="s">
        <v>21</v>
      </c>
      <c r="AW188" s="13" t="s">
        <v>40</v>
      </c>
      <c r="AX188" s="13" t="s">
        <v>84</v>
      </c>
      <c r="AY188" s="243" t="s">
        <v>167</v>
      </c>
    </row>
    <row r="189" s="14" customFormat="1">
      <c r="A189" s="14"/>
      <c r="B189" s="244"/>
      <c r="C189" s="245"/>
      <c r="D189" s="234" t="s">
        <v>175</v>
      </c>
      <c r="E189" s="246" t="s">
        <v>1</v>
      </c>
      <c r="F189" s="247" t="s">
        <v>177</v>
      </c>
      <c r="G189" s="245"/>
      <c r="H189" s="248">
        <v>774.19100000000003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175</v>
      </c>
      <c r="AU189" s="254" t="s">
        <v>21</v>
      </c>
      <c r="AV189" s="14" t="s">
        <v>174</v>
      </c>
      <c r="AW189" s="14" t="s">
        <v>40</v>
      </c>
      <c r="AX189" s="14" t="s">
        <v>92</v>
      </c>
      <c r="AY189" s="254" t="s">
        <v>167</v>
      </c>
    </row>
    <row r="190" s="2" customFormat="1" ht="24.15" customHeight="1">
      <c r="A190" s="39"/>
      <c r="B190" s="40"/>
      <c r="C190" s="219" t="s">
        <v>232</v>
      </c>
      <c r="D190" s="219" t="s">
        <v>169</v>
      </c>
      <c r="E190" s="220" t="s">
        <v>630</v>
      </c>
      <c r="F190" s="221" t="s">
        <v>631</v>
      </c>
      <c r="G190" s="222" t="s">
        <v>172</v>
      </c>
      <c r="H190" s="223">
        <v>360.60000000000002</v>
      </c>
      <c r="I190" s="224"/>
      <c r="J190" s="225">
        <f>ROUND(I190*H190,2)</f>
        <v>0</v>
      </c>
      <c r="K190" s="221" t="s">
        <v>173</v>
      </c>
      <c r="L190" s="45"/>
      <c r="M190" s="226" t="s">
        <v>1</v>
      </c>
      <c r="N190" s="227" t="s">
        <v>51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174</v>
      </c>
      <c r="AT190" s="230" t="s">
        <v>169</v>
      </c>
      <c r="AU190" s="230" t="s">
        <v>21</v>
      </c>
      <c r="AY190" s="17" t="s">
        <v>167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174</v>
      </c>
      <c r="BK190" s="231">
        <f>ROUND(I190*H190,2)</f>
        <v>0</v>
      </c>
      <c r="BL190" s="17" t="s">
        <v>174</v>
      </c>
      <c r="BM190" s="230" t="s">
        <v>281</v>
      </c>
    </row>
    <row r="191" s="2" customFormat="1" ht="24.15" customHeight="1">
      <c r="A191" s="39"/>
      <c r="B191" s="40"/>
      <c r="C191" s="219" t="s">
        <v>292</v>
      </c>
      <c r="D191" s="219" t="s">
        <v>169</v>
      </c>
      <c r="E191" s="220" t="s">
        <v>632</v>
      </c>
      <c r="F191" s="221" t="s">
        <v>633</v>
      </c>
      <c r="G191" s="222" t="s">
        <v>172</v>
      </c>
      <c r="H191" s="223">
        <v>360.60000000000002</v>
      </c>
      <c r="I191" s="224"/>
      <c r="J191" s="225">
        <f>ROUND(I191*H191,2)</f>
        <v>0</v>
      </c>
      <c r="K191" s="221" t="s">
        <v>173</v>
      </c>
      <c r="L191" s="45"/>
      <c r="M191" s="226" t="s">
        <v>1</v>
      </c>
      <c r="N191" s="227" t="s">
        <v>51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174</v>
      </c>
      <c r="AT191" s="230" t="s">
        <v>169</v>
      </c>
      <c r="AU191" s="230" t="s">
        <v>21</v>
      </c>
      <c r="AY191" s="17" t="s">
        <v>167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174</v>
      </c>
      <c r="BK191" s="231">
        <f>ROUND(I191*H191,2)</f>
        <v>0</v>
      </c>
      <c r="BL191" s="17" t="s">
        <v>174</v>
      </c>
      <c r="BM191" s="230" t="s">
        <v>295</v>
      </c>
    </row>
    <row r="192" s="2" customFormat="1" ht="16.5" customHeight="1">
      <c r="A192" s="39"/>
      <c r="B192" s="40"/>
      <c r="C192" s="259" t="s">
        <v>237</v>
      </c>
      <c r="D192" s="259" t="s">
        <v>238</v>
      </c>
      <c r="E192" s="260" t="s">
        <v>311</v>
      </c>
      <c r="F192" s="261" t="s">
        <v>312</v>
      </c>
      <c r="G192" s="262" t="s">
        <v>313</v>
      </c>
      <c r="H192" s="263">
        <v>5.4089999999999998</v>
      </c>
      <c r="I192" s="264"/>
      <c r="J192" s="265">
        <f>ROUND(I192*H192,2)</f>
        <v>0</v>
      </c>
      <c r="K192" s="261" t="s">
        <v>173</v>
      </c>
      <c r="L192" s="266"/>
      <c r="M192" s="267" t="s">
        <v>1</v>
      </c>
      <c r="N192" s="268" t="s">
        <v>51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190</v>
      </c>
      <c r="AT192" s="230" t="s">
        <v>238</v>
      </c>
      <c r="AU192" s="230" t="s">
        <v>21</v>
      </c>
      <c r="AY192" s="17" t="s">
        <v>167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174</v>
      </c>
      <c r="BK192" s="231">
        <f>ROUND(I192*H192,2)</f>
        <v>0</v>
      </c>
      <c r="BL192" s="17" t="s">
        <v>174</v>
      </c>
      <c r="BM192" s="230" t="s">
        <v>301</v>
      </c>
    </row>
    <row r="193" s="13" customFormat="1">
      <c r="A193" s="13"/>
      <c r="B193" s="232"/>
      <c r="C193" s="233"/>
      <c r="D193" s="234" t="s">
        <v>175</v>
      </c>
      <c r="E193" s="235" t="s">
        <v>1</v>
      </c>
      <c r="F193" s="236" t="s">
        <v>634</v>
      </c>
      <c r="G193" s="233"/>
      <c r="H193" s="237">
        <v>5.4089999999999998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175</v>
      </c>
      <c r="AU193" s="243" t="s">
        <v>21</v>
      </c>
      <c r="AV193" s="13" t="s">
        <v>21</v>
      </c>
      <c r="AW193" s="13" t="s">
        <v>40</v>
      </c>
      <c r="AX193" s="13" t="s">
        <v>84</v>
      </c>
      <c r="AY193" s="243" t="s">
        <v>167</v>
      </c>
    </row>
    <row r="194" s="14" customFormat="1">
      <c r="A194" s="14"/>
      <c r="B194" s="244"/>
      <c r="C194" s="245"/>
      <c r="D194" s="234" t="s">
        <v>175</v>
      </c>
      <c r="E194" s="246" t="s">
        <v>1</v>
      </c>
      <c r="F194" s="247" t="s">
        <v>177</v>
      </c>
      <c r="G194" s="245"/>
      <c r="H194" s="248">
        <v>5.4089999999999998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175</v>
      </c>
      <c r="AU194" s="254" t="s">
        <v>21</v>
      </c>
      <c r="AV194" s="14" t="s">
        <v>174</v>
      </c>
      <c r="AW194" s="14" t="s">
        <v>40</v>
      </c>
      <c r="AX194" s="14" t="s">
        <v>92</v>
      </c>
      <c r="AY194" s="254" t="s">
        <v>167</v>
      </c>
    </row>
    <row r="195" s="12" customFormat="1" ht="22.8" customHeight="1">
      <c r="A195" s="12"/>
      <c r="B195" s="203"/>
      <c r="C195" s="204"/>
      <c r="D195" s="205" t="s">
        <v>83</v>
      </c>
      <c r="E195" s="217" t="s">
        <v>174</v>
      </c>
      <c r="F195" s="217" t="s">
        <v>337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SUM(P196:P203)</f>
        <v>0</v>
      </c>
      <c r="Q195" s="211"/>
      <c r="R195" s="212">
        <f>SUM(R196:R203)</f>
        <v>0</v>
      </c>
      <c r="S195" s="211"/>
      <c r="T195" s="213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92</v>
      </c>
      <c r="AT195" s="215" t="s">
        <v>83</v>
      </c>
      <c r="AU195" s="215" t="s">
        <v>92</v>
      </c>
      <c r="AY195" s="214" t="s">
        <v>167</v>
      </c>
      <c r="BK195" s="216">
        <f>SUM(BK196:BK203)</f>
        <v>0</v>
      </c>
    </row>
    <row r="196" s="2" customFormat="1" ht="24.15" customHeight="1">
      <c r="A196" s="39"/>
      <c r="B196" s="40"/>
      <c r="C196" s="219" t="s">
        <v>303</v>
      </c>
      <c r="D196" s="219" t="s">
        <v>169</v>
      </c>
      <c r="E196" s="220" t="s">
        <v>339</v>
      </c>
      <c r="F196" s="221" t="s">
        <v>340</v>
      </c>
      <c r="G196" s="222" t="s">
        <v>206</v>
      </c>
      <c r="H196" s="223">
        <v>145.011</v>
      </c>
      <c r="I196" s="224"/>
      <c r="J196" s="225">
        <f>ROUND(I196*H196,2)</f>
        <v>0</v>
      </c>
      <c r="K196" s="221" t="s">
        <v>173</v>
      </c>
      <c r="L196" s="45"/>
      <c r="M196" s="226" t="s">
        <v>1</v>
      </c>
      <c r="N196" s="227" t="s">
        <v>51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174</v>
      </c>
      <c r="AT196" s="230" t="s">
        <v>169</v>
      </c>
      <c r="AU196" s="230" t="s">
        <v>21</v>
      </c>
      <c r="AY196" s="17" t="s">
        <v>167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174</v>
      </c>
      <c r="BK196" s="231">
        <f>ROUND(I196*H196,2)</f>
        <v>0</v>
      </c>
      <c r="BL196" s="17" t="s">
        <v>174</v>
      </c>
      <c r="BM196" s="230" t="s">
        <v>306</v>
      </c>
    </row>
    <row r="197" s="13" customFormat="1">
      <c r="A197" s="13"/>
      <c r="B197" s="232"/>
      <c r="C197" s="233"/>
      <c r="D197" s="234" t="s">
        <v>175</v>
      </c>
      <c r="E197" s="235" t="s">
        <v>1</v>
      </c>
      <c r="F197" s="236" t="s">
        <v>635</v>
      </c>
      <c r="G197" s="233"/>
      <c r="H197" s="237">
        <v>145.011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175</v>
      </c>
      <c r="AU197" s="243" t="s">
        <v>21</v>
      </c>
      <c r="AV197" s="13" t="s">
        <v>21</v>
      </c>
      <c r="AW197" s="13" t="s">
        <v>40</v>
      </c>
      <c r="AX197" s="13" t="s">
        <v>84</v>
      </c>
      <c r="AY197" s="243" t="s">
        <v>167</v>
      </c>
    </row>
    <row r="198" s="14" customFormat="1">
      <c r="A198" s="14"/>
      <c r="B198" s="244"/>
      <c r="C198" s="245"/>
      <c r="D198" s="234" t="s">
        <v>175</v>
      </c>
      <c r="E198" s="246" t="s">
        <v>1</v>
      </c>
      <c r="F198" s="247" t="s">
        <v>177</v>
      </c>
      <c r="G198" s="245"/>
      <c r="H198" s="248">
        <v>145.011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175</v>
      </c>
      <c r="AU198" s="254" t="s">
        <v>21</v>
      </c>
      <c r="AV198" s="14" t="s">
        <v>174</v>
      </c>
      <c r="AW198" s="14" t="s">
        <v>40</v>
      </c>
      <c r="AX198" s="14" t="s">
        <v>92</v>
      </c>
      <c r="AY198" s="254" t="s">
        <v>167</v>
      </c>
    </row>
    <row r="199" s="2" customFormat="1" ht="24.15" customHeight="1">
      <c r="A199" s="39"/>
      <c r="B199" s="40"/>
      <c r="C199" s="219" t="s">
        <v>241</v>
      </c>
      <c r="D199" s="219" t="s">
        <v>169</v>
      </c>
      <c r="E199" s="220" t="s">
        <v>345</v>
      </c>
      <c r="F199" s="221" t="s">
        <v>346</v>
      </c>
      <c r="G199" s="222" t="s">
        <v>206</v>
      </c>
      <c r="H199" s="223">
        <v>2.1880000000000002</v>
      </c>
      <c r="I199" s="224"/>
      <c r="J199" s="225">
        <f>ROUND(I199*H199,2)</f>
        <v>0</v>
      </c>
      <c r="K199" s="221" t="s">
        <v>173</v>
      </c>
      <c r="L199" s="45"/>
      <c r="M199" s="226" t="s">
        <v>1</v>
      </c>
      <c r="N199" s="227" t="s">
        <v>51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174</v>
      </c>
      <c r="AT199" s="230" t="s">
        <v>169</v>
      </c>
      <c r="AU199" s="230" t="s">
        <v>21</v>
      </c>
      <c r="AY199" s="17" t="s">
        <v>167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174</v>
      </c>
      <c r="BK199" s="231">
        <f>ROUND(I199*H199,2)</f>
        <v>0</v>
      </c>
      <c r="BL199" s="17" t="s">
        <v>174</v>
      </c>
      <c r="BM199" s="230" t="s">
        <v>309</v>
      </c>
    </row>
    <row r="200" s="2" customFormat="1">
      <c r="A200" s="39"/>
      <c r="B200" s="40"/>
      <c r="C200" s="41"/>
      <c r="D200" s="234" t="s">
        <v>185</v>
      </c>
      <c r="E200" s="41"/>
      <c r="F200" s="255" t="s">
        <v>619</v>
      </c>
      <c r="G200" s="41"/>
      <c r="H200" s="41"/>
      <c r="I200" s="256"/>
      <c r="J200" s="41"/>
      <c r="K200" s="41"/>
      <c r="L200" s="45"/>
      <c r="M200" s="257"/>
      <c r="N200" s="25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7" t="s">
        <v>185</v>
      </c>
      <c r="AU200" s="17" t="s">
        <v>21</v>
      </c>
    </row>
    <row r="201" s="13" customFormat="1">
      <c r="A201" s="13"/>
      <c r="B201" s="232"/>
      <c r="C201" s="233"/>
      <c r="D201" s="234" t="s">
        <v>175</v>
      </c>
      <c r="E201" s="235" t="s">
        <v>1</v>
      </c>
      <c r="F201" s="236" t="s">
        <v>636</v>
      </c>
      <c r="G201" s="233"/>
      <c r="H201" s="237">
        <v>0.188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175</v>
      </c>
      <c r="AU201" s="243" t="s">
        <v>21</v>
      </c>
      <c r="AV201" s="13" t="s">
        <v>21</v>
      </c>
      <c r="AW201" s="13" t="s">
        <v>40</v>
      </c>
      <c r="AX201" s="13" t="s">
        <v>84</v>
      </c>
      <c r="AY201" s="243" t="s">
        <v>167</v>
      </c>
    </row>
    <row r="202" s="13" customFormat="1">
      <c r="A202" s="13"/>
      <c r="B202" s="232"/>
      <c r="C202" s="233"/>
      <c r="D202" s="234" t="s">
        <v>175</v>
      </c>
      <c r="E202" s="235" t="s">
        <v>1</v>
      </c>
      <c r="F202" s="236" t="s">
        <v>637</v>
      </c>
      <c r="G202" s="233"/>
      <c r="H202" s="237">
        <v>2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175</v>
      </c>
      <c r="AU202" s="243" t="s">
        <v>21</v>
      </c>
      <c r="AV202" s="13" t="s">
        <v>21</v>
      </c>
      <c r="AW202" s="13" t="s">
        <v>40</v>
      </c>
      <c r="AX202" s="13" t="s">
        <v>84</v>
      </c>
      <c r="AY202" s="243" t="s">
        <v>167</v>
      </c>
    </row>
    <row r="203" s="14" customFormat="1">
      <c r="A203" s="14"/>
      <c r="B203" s="244"/>
      <c r="C203" s="245"/>
      <c r="D203" s="234" t="s">
        <v>175</v>
      </c>
      <c r="E203" s="246" t="s">
        <v>1</v>
      </c>
      <c r="F203" s="247" t="s">
        <v>177</v>
      </c>
      <c r="G203" s="245"/>
      <c r="H203" s="248">
        <v>2.1880000000000002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175</v>
      </c>
      <c r="AU203" s="254" t="s">
        <v>21</v>
      </c>
      <c r="AV203" s="14" t="s">
        <v>174</v>
      </c>
      <c r="AW203" s="14" t="s">
        <v>40</v>
      </c>
      <c r="AX203" s="14" t="s">
        <v>92</v>
      </c>
      <c r="AY203" s="254" t="s">
        <v>167</v>
      </c>
    </row>
    <row r="204" s="12" customFormat="1" ht="22.8" customHeight="1">
      <c r="A204" s="12"/>
      <c r="B204" s="203"/>
      <c r="C204" s="204"/>
      <c r="D204" s="205" t="s">
        <v>83</v>
      </c>
      <c r="E204" s="217" t="s">
        <v>191</v>
      </c>
      <c r="F204" s="217" t="s">
        <v>363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SUM(P205:P226)</f>
        <v>0</v>
      </c>
      <c r="Q204" s="211"/>
      <c r="R204" s="212">
        <f>SUM(R205:R226)</f>
        <v>0</v>
      </c>
      <c r="S204" s="211"/>
      <c r="T204" s="213">
        <f>SUM(T205:T226)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92</v>
      </c>
      <c r="AT204" s="215" t="s">
        <v>83</v>
      </c>
      <c r="AU204" s="215" t="s">
        <v>92</v>
      </c>
      <c r="AY204" s="214" t="s">
        <v>167</v>
      </c>
      <c r="BK204" s="216">
        <f>SUM(BK205:BK226)</f>
        <v>0</v>
      </c>
    </row>
    <row r="205" s="2" customFormat="1" ht="16.5" customHeight="1">
      <c r="A205" s="39"/>
      <c r="B205" s="40"/>
      <c r="C205" s="219" t="s">
        <v>310</v>
      </c>
      <c r="D205" s="219" t="s">
        <v>169</v>
      </c>
      <c r="E205" s="220" t="s">
        <v>369</v>
      </c>
      <c r="F205" s="221" t="s">
        <v>370</v>
      </c>
      <c r="G205" s="222" t="s">
        <v>172</v>
      </c>
      <c r="H205" s="223">
        <v>36</v>
      </c>
      <c r="I205" s="224"/>
      <c r="J205" s="225">
        <f>ROUND(I205*H205,2)</f>
        <v>0</v>
      </c>
      <c r="K205" s="221" t="s">
        <v>173</v>
      </c>
      <c r="L205" s="45"/>
      <c r="M205" s="226" t="s">
        <v>1</v>
      </c>
      <c r="N205" s="227" t="s">
        <v>51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174</v>
      </c>
      <c r="AT205" s="230" t="s">
        <v>169</v>
      </c>
      <c r="AU205" s="230" t="s">
        <v>21</v>
      </c>
      <c r="AY205" s="17" t="s">
        <v>167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174</v>
      </c>
      <c r="BK205" s="231">
        <f>ROUND(I205*H205,2)</f>
        <v>0</v>
      </c>
      <c r="BL205" s="17" t="s">
        <v>174</v>
      </c>
      <c r="BM205" s="230" t="s">
        <v>314</v>
      </c>
    </row>
    <row r="206" s="2" customFormat="1">
      <c r="A206" s="39"/>
      <c r="B206" s="40"/>
      <c r="C206" s="41"/>
      <c r="D206" s="234" t="s">
        <v>185</v>
      </c>
      <c r="E206" s="41"/>
      <c r="F206" s="255" t="s">
        <v>638</v>
      </c>
      <c r="G206" s="41"/>
      <c r="H206" s="41"/>
      <c r="I206" s="256"/>
      <c r="J206" s="41"/>
      <c r="K206" s="41"/>
      <c r="L206" s="45"/>
      <c r="M206" s="257"/>
      <c r="N206" s="258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7" t="s">
        <v>185</v>
      </c>
      <c r="AU206" s="17" t="s">
        <v>21</v>
      </c>
    </row>
    <row r="207" s="2" customFormat="1" ht="16.5" customHeight="1">
      <c r="A207" s="39"/>
      <c r="B207" s="40"/>
      <c r="C207" s="219" t="s">
        <v>244</v>
      </c>
      <c r="D207" s="219" t="s">
        <v>169</v>
      </c>
      <c r="E207" s="220" t="s">
        <v>639</v>
      </c>
      <c r="F207" s="221" t="s">
        <v>370</v>
      </c>
      <c r="G207" s="222" t="s">
        <v>172</v>
      </c>
      <c r="H207" s="223">
        <v>49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51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174</v>
      </c>
      <c r="AT207" s="230" t="s">
        <v>169</v>
      </c>
      <c r="AU207" s="230" t="s">
        <v>21</v>
      </c>
      <c r="AY207" s="17" t="s">
        <v>167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174</v>
      </c>
      <c r="BK207" s="231">
        <f>ROUND(I207*H207,2)</f>
        <v>0</v>
      </c>
      <c r="BL207" s="17" t="s">
        <v>174</v>
      </c>
      <c r="BM207" s="230" t="s">
        <v>319</v>
      </c>
    </row>
    <row r="208" s="2" customFormat="1">
      <c r="A208" s="39"/>
      <c r="B208" s="40"/>
      <c r="C208" s="41"/>
      <c r="D208" s="234" t="s">
        <v>185</v>
      </c>
      <c r="E208" s="41"/>
      <c r="F208" s="255" t="s">
        <v>640</v>
      </c>
      <c r="G208" s="41"/>
      <c r="H208" s="41"/>
      <c r="I208" s="256"/>
      <c r="J208" s="41"/>
      <c r="K208" s="41"/>
      <c r="L208" s="45"/>
      <c r="M208" s="257"/>
      <c r="N208" s="25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7" t="s">
        <v>185</v>
      </c>
      <c r="AU208" s="17" t="s">
        <v>21</v>
      </c>
    </row>
    <row r="209" s="2" customFormat="1" ht="24.15" customHeight="1">
      <c r="A209" s="39"/>
      <c r="B209" s="40"/>
      <c r="C209" s="219" t="s">
        <v>320</v>
      </c>
      <c r="D209" s="219" t="s">
        <v>169</v>
      </c>
      <c r="E209" s="220" t="s">
        <v>641</v>
      </c>
      <c r="F209" s="221" t="s">
        <v>642</v>
      </c>
      <c r="G209" s="222" t="s">
        <v>172</v>
      </c>
      <c r="H209" s="223">
        <v>7</v>
      </c>
      <c r="I209" s="224"/>
      <c r="J209" s="225">
        <f>ROUND(I209*H209,2)</f>
        <v>0</v>
      </c>
      <c r="K209" s="221" t="s">
        <v>173</v>
      </c>
      <c r="L209" s="45"/>
      <c r="M209" s="226" t="s">
        <v>1</v>
      </c>
      <c r="N209" s="227" t="s">
        <v>51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174</v>
      </c>
      <c r="AT209" s="230" t="s">
        <v>169</v>
      </c>
      <c r="AU209" s="230" t="s">
        <v>21</v>
      </c>
      <c r="AY209" s="17" t="s">
        <v>167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174</v>
      </c>
      <c r="BK209" s="231">
        <f>ROUND(I209*H209,2)</f>
        <v>0</v>
      </c>
      <c r="BL209" s="17" t="s">
        <v>174</v>
      </c>
      <c r="BM209" s="230" t="s">
        <v>323</v>
      </c>
    </row>
    <row r="210" s="2" customFormat="1">
      <c r="A210" s="39"/>
      <c r="B210" s="40"/>
      <c r="C210" s="41"/>
      <c r="D210" s="234" t="s">
        <v>185</v>
      </c>
      <c r="E210" s="41"/>
      <c r="F210" s="255" t="s">
        <v>643</v>
      </c>
      <c r="G210" s="41"/>
      <c r="H210" s="41"/>
      <c r="I210" s="256"/>
      <c r="J210" s="41"/>
      <c r="K210" s="41"/>
      <c r="L210" s="45"/>
      <c r="M210" s="257"/>
      <c r="N210" s="258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7" t="s">
        <v>185</v>
      </c>
      <c r="AU210" s="17" t="s">
        <v>21</v>
      </c>
    </row>
    <row r="211" s="2" customFormat="1" ht="24.15" customHeight="1">
      <c r="A211" s="39"/>
      <c r="B211" s="40"/>
      <c r="C211" s="219" t="s">
        <v>248</v>
      </c>
      <c r="D211" s="219" t="s">
        <v>169</v>
      </c>
      <c r="E211" s="220" t="s">
        <v>644</v>
      </c>
      <c r="F211" s="221" t="s">
        <v>645</v>
      </c>
      <c r="G211" s="222" t="s">
        <v>172</v>
      </c>
      <c r="H211" s="223">
        <v>36</v>
      </c>
      <c r="I211" s="224"/>
      <c r="J211" s="225">
        <f>ROUND(I211*H211,2)</f>
        <v>0</v>
      </c>
      <c r="K211" s="221" t="s">
        <v>173</v>
      </c>
      <c r="L211" s="45"/>
      <c r="M211" s="226" t="s">
        <v>1</v>
      </c>
      <c r="N211" s="227" t="s">
        <v>51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174</v>
      </c>
      <c r="AT211" s="230" t="s">
        <v>169</v>
      </c>
      <c r="AU211" s="230" t="s">
        <v>21</v>
      </c>
      <c r="AY211" s="17" t="s">
        <v>167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174</v>
      </c>
      <c r="BK211" s="231">
        <f>ROUND(I211*H211,2)</f>
        <v>0</v>
      </c>
      <c r="BL211" s="17" t="s">
        <v>174</v>
      </c>
      <c r="BM211" s="230" t="s">
        <v>327</v>
      </c>
    </row>
    <row r="212" s="2" customFormat="1">
      <c r="A212" s="39"/>
      <c r="B212" s="40"/>
      <c r="C212" s="41"/>
      <c r="D212" s="234" t="s">
        <v>185</v>
      </c>
      <c r="E212" s="41"/>
      <c r="F212" s="255" t="s">
        <v>646</v>
      </c>
      <c r="G212" s="41"/>
      <c r="H212" s="41"/>
      <c r="I212" s="256"/>
      <c r="J212" s="41"/>
      <c r="K212" s="41"/>
      <c r="L212" s="45"/>
      <c r="M212" s="257"/>
      <c r="N212" s="25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7" t="s">
        <v>185</v>
      </c>
      <c r="AU212" s="17" t="s">
        <v>21</v>
      </c>
    </row>
    <row r="213" s="2" customFormat="1" ht="21.75" customHeight="1">
      <c r="A213" s="39"/>
      <c r="B213" s="40"/>
      <c r="C213" s="219" t="s">
        <v>328</v>
      </c>
      <c r="D213" s="219" t="s">
        <v>169</v>
      </c>
      <c r="E213" s="220" t="s">
        <v>647</v>
      </c>
      <c r="F213" s="221" t="s">
        <v>648</v>
      </c>
      <c r="G213" s="222" t="s">
        <v>172</v>
      </c>
      <c r="H213" s="223">
        <v>92</v>
      </c>
      <c r="I213" s="224"/>
      <c r="J213" s="225">
        <f>ROUND(I213*H213,2)</f>
        <v>0</v>
      </c>
      <c r="K213" s="221" t="s">
        <v>173</v>
      </c>
      <c r="L213" s="45"/>
      <c r="M213" s="226" t="s">
        <v>1</v>
      </c>
      <c r="N213" s="227" t="s">
        <v>51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174</v>
      </c>
      <c r="AT213" s="230" t="s">
        <v>169</v>
      </c>
      <c r="AU213" s="230" t="s">
        <v>21</v>
      </c>
      <c r="AY213" s="17" t="s">
        <v>167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174</v>
      </c>
      <c r="BK213" s="231">
        <f>ROUND(I213*H213,2)</f>
        <v>0</v>
      </c>
      <c r="BL213" s="17" t="s">
        <v>174</v>
      </c>
      <c r="BM213" s="230" t="s">
        <v>331</v>
      </c>
    </row>
    <row r="214" s="2" customFormat="1">
      <c r="A214" s="39"/>
      <c r="B214" s="40"/>
      <c r="C214" s="41"/>
      <c r="D214" s="234" t="s">
        <v>185</v>
      </c>
      <c r="E214" s="41"/>
      <c r="F214" s="255" t="s">
        <v>646</v>
      </c>
      <c r="G214" s="41"/>
      <c r="H214" s="41"/>
      <c r="I214" s="256"/>
      <c r="J214" s="41"/>
      <c r="K214" s="41"/>
      <c r="L214" s="45"/>
      <c r="M214" s="257"/>
      <c r="N214" s="25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7" t="s">
        <v>185</v>
      </c>
      <c r="AU214" s="17" t="s">
        <v>21</v>
      </c>
    </row>
    <row r="215" s="2" customFormat="1" ht="33" customHeight="1">
      <c r="A215" s="39"/>
      <c r="B215" s="40"/>
      <c r="C215" s="219" t="s">
        <v>252</v>
      </c>
      <c r="D215" s="219" t="s">
        <v>169</v>
      </c>
      <c r="E215" s="220" t="s">
        <v>649</v>
      </c>
      <c r="F215" s="221" t="s">
        <v>650</v>
      </c>
      <c r="G215" s="222" t="s">
        <v>172</v>
      </c>
      <c r="H215" s="223">
        <v>7</v>
      </c>
      <c r="I215" s="224"/>
      <c r="J215" s="225">
        <f>ROUND(I215*H215,2)</f>
        <v>0</v>
      </c>
      <c r="K215" s="221" t="s">
        <v>173</v>
      </c>
      <c r="L215" s="45"/>
      <c r="M215" s="226" t="s">
        <v>1</v>
      </c>
      <c r="N215" s="227" t="s">
        <v>51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174</v>
      </c>
      <c r="AT215" s="230" t="s">
        <v>169</v>
      </c>
      <c r="AU215" s="230" t="s">
        <v>21</v>
      </c>
      <c r="AY215" s="17" t="s">
        <v>167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174</v>
      </c>
      <c r="BK215" s="231">
        <f>ROUND(I215*H215,2)</f>
        <v>0</v>
      </c>
      <c r="BL215" s="17" t="s">
        <v>174</v>
      </c>
      <c r="BM215" s="230" t="s">
        <v>335</v>
      </c>
    </row>
    <row r="216" s="2" customFormat="1">
      <c r="A216" s="39"/>
      <c r="B216" s="40"/>
      <c r="C216" s="41"/>
      <c r="D216" s="234" t="s">
        <v>185</v>
      </c>
      <c r="E216" s="41"/>
      <c r="F216" s="255" t="s">
        <v>643</v>
      </c>
      <c r="G216" s="41"/>
      <c r="H216" s="41"/>
      <c r="I216" s="256"/>
      <c r="J216" s="41"/>
      <c r="K216" s="41"/>
      <c r="L216" s="45"/>
      <c r="M216" s="257"/>
      <c r="N216" s="258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7" t="s">
        <v>185</v>
      </c>
      <c r="AU216" s="17" t="s">
        <v>21</v>
      </c>
    </row>
    <row r="217" s="2" customFormat="1" ht="33" customHeight="1">
      <c r="A217" s="39"/>
      <c r="B217" s="40"/>
      <c r="C217" s="219" t="s">
        <v>338</v>
      </c>
      <c r="D217" s="219" t="s">
        <v>169</v>
      </c>
      <c r="E217" s="220" t="s">
        <v>651</v>
      </c>
      <c r="F217" s="221" t="s">
        <v>652</v>
      </c>
      <c r="G217" s="222" t="s">
        <v>172</v>
      </c>
      <c r="H217" s="223">
        <v>46</v>
      </c>
      <c r="I217" s="224"/>
      <c r="J217" s="225">
        <f>ROUND(I217*H217,2)</f>
        <v>0</v>
      </c>
      <c r="K217" s="221" t="s">
        <v>173</v>
      </c>
      <c r="L217" s="45"/>
      <c r="M217" s="226" t="s">
        <v>1</v>
      </c>
      <c r="N217" s="227" t="s">
        <v>51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174</v>
      </c>
      <c r="AT217" s="230" t="s">
        <v>169</v>
      </c>
      <c r="AU217" s="230" t="s">
        <v>21</v>
      </c>
      <c r="AY217" s="17" t="s">
        <v>167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174</v>
      </c>
      <c r="BK217" s="231">
        <f>ROUND(I217*H217,2)</f>
        <v>0</v>
      </c>
      <c r="BL217" s="17" t="s">
        <v>174</v>
      </c>
      <c r="BM217" s="230" t="s">
        <v>341</v>
      </c>
    </row>
    <row r="218" s="2" customFormat="1">
      <c r="A218" s="39"/>
      <c r="B218" s="40"/>
      <c r="C218" s="41"/>
      <c r="D218" s="234" t="s">
        <v>185</v>
      </c>
      <c r="E218" s="41"/>
      <c r="F218" s="255" t="s">
        <v>646</v>
      </c>
      <c r="G218" s="41"/>
      <c r="H218" s="41"/>
      <c r="I218" s="256"/>
      <c r="J218" s="41"/>
      <c r="K218" s="41"/>
      <c r="L218" s="45"/>
      <c r="M218" s="257"/>
      <c r="N218" s="258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7" t="s">
        <v>185</v>
      </c>
      <c r="AU218" s="17" t="s">
        <v>21</v>
      </c>
    </row>
    <row r="219" s="2" customFormat="1" ht="24.15" customHeight="1">
      <c r="A219" s="39"/>
      <c r="B219" s="40"/>
      <c r="C219" s="219" t="s">
        <v>255</v>
      </c>
      <c r="D219" s="219" t="s">
        <v>169</v>
      </c>
      <c r="E219" s="220" t="s">
        <v>653</v>
      </c>
      <c r="F219" s="221" t="s">
        <v>654</v>
      </c>
      <c r="G219" s="222" t="s">
        <v>172</v>
      </c>
      <c r="H219" s="223">
        <v>46</v>
      </c>
      <c r="I219" s="224"/>
      <c r="J219" s="225">
        <f>ROUND(I219*H219,2)</f>
        <v>0</v>
      </c>
      <c r="K219" s="221" t="s">
        <v>173</v>
      </c>
      <c r="L219" s="45"/>
      <c r="M219" s="226" t="s">
        <v>1</v>
      </c>
      <c r="N219" s="227" t="s">
        <v>51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174</v>
      </c>
      <c r="AT219" s="230" t="s">
        <v>169</v>
      </c>
      <c r="AU219" s="230" t="s">
        <v>21</v>
      </c>
      <c r="AY219" s="17" t="s">
        <v>167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174</v>
      </c>
      <c r="BK219" s="231">
        <f>ROUND(I219*H219,2)</f>
        <v>0</v>
      </c>
      <c r="BL219" s="17" t="s">
        <v>174</v>
      </c>
      <c r="BM219" s="230" t="s">
        <v>347</v>
      </c>
    </row>
    <row r="220" s="2" customFormat="1">
      <c r="A220" s="39"/>
      <c r="B220" s="40"/>
      <c r="C220" s="41"/>
      <c r="D220" s="234" t="s">
        <v>185</v>
      </c>
      <c r="E220" s="41"/>
      <c r="F220" s="255" t="s">
        <v>655</v>
      </c>
      <c r="G220" s="41"/>
      <c r="H220" s="41"/>
      <c r="I220" s="256"/>
      <c r="J220" s="41"/>
      <c r="K220" s="41"/>
      <c r="L220" s="45"/>
      <c r="M220" s="257"/>
      <c r="N220" s="258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7" t="s">
        <v>185</v>
      </c>
      <c r="AU220" s="17" t="s">
        <v>21</v>
      </c>
    </row>
    <row r="221" s="2" customFormat="1" ht="24.15" customHeight="1">
      <c r="A221" s="39"/>
      <c r="B221" s="40"/>
      <c r="C221" s="219" t="s">
        <v>349</v>
      </c>
      <c r="D221" s="219" t="s">
        <v>169</v>
      </c>
      <c r="E221" s="220" t="s">
        <v>656</v>
      </c>
      <c r="F221" s="221" t="s">
        <v>657</v>
      </c>
      <c r="G221" s="222" t="s">
        <v>172</v>
      </c>
      <c r="H221" s="223">
        <v>7</v>
      </c>
      <c r="I221" s="224"/>
      <c r="J221" s="225">
        <f>ROUND(I221*H221,2)</f>
        <v>0</v>
      </c>
      <c r="K221" s="221" t="s">
        <v>173</v>
      </c>
      <c r="L221" s="45"/>
      <c r="M221" s="226" t="s">
        <v>1</v>
      </c>
      <c r="N221" s="227" t="s">
        <v>51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174</v>
      </c>
      <c r="AT221" s="230" t="s">
        <v>169</v>
      </c>
      <c r="AU221" s="230" t="s">
        <v>21</v>
      </c>
      <c r="AY221" s="17" t="s">
        <v>167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174</v>
      </c>
      <c r="BK221" s="231">
        <f>ROUND(I221*H221,2)</f>
        <v>0</v>
      </c>
      <c r="BL221" s="17" t="s">
        <v>174</v>
      </c>
      <c r="BM221" s="230" t="s">
        <v>352</v>
      </c>
    </row>
    <row r="222" s="2" customFormat="1">
      <c r="A222" s="39"/>
      <c r="B222" s="40"/>
      <c r="C222" s="41"/>
      <c r="D222" s="234" t="s">
        <v>185</v>
      </c>
      <c r="E222" s="41"/>
      <c r="F222" s="255" t="s">
        <v>643</v>
      </c>
      <c r="G222" s="41"/>
      <c r="H222" s="41"/>
      <c r="I222" s="256"/>
      <c r="J222" s="41"/>
      <c r="K222" s="41"/>
      <c r="L222" s="45"/>
      <c r="M222" s="257"/>
      <c r="N222" s="258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7" t="s">
        <v>185</v>
      </c>
      <c r="AU222" s="17" t="s">
        <v>21</v>
      </c>
    </row>
    <row r="223" s="2" customFormat="1" ht="24.15" customHeight="1">
      <c r="A223" s="39"/>
      <c r="B223" s="40"/>
      <c r="C223" s="219" t="s">
        <v>259</v>
      </c>
      <c r="D223" s="219" t="s">
        <v>169</v>
      </c>
      <c r="E223" s="220" t="s">
        <v>658</v>
      </c>
      <c r="F223" s="221" t="s">
        <v>659</v>
      </c>
      <c r="G223" s="222" t="s">
        <v>172</v>
      </c>
      <c r="H223" s="223">
        <v>23</v>
      </c>
      <c r="I223" s="224"/>
      <c r="J223" s="225">
        <f>ROUND(I223*H223,2)</f>
        <v>0</v>
      </c>
      <c r="K223" s="221" t="s">
        <v>173</v>
      </c>
      <c r="L223" s="45"/>
      <c r="M223" s="226" t="s">
        <v>1</v>
      </c>
      <c r="N223" s="227" t="s">
        <v>51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174</v>
      </c>
      <c r="AT223" s="230" t="s">
        <v>169</v>
      </c>
      <c r="AU223" s="230" t="s">
        <v>21</v>
      </c>
      <c r="AY223" s="17" t="s">
        <v>167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174</v>
      </c>
      <c r="BK223" s="231">
        <f>ROUND(I223*H223,2)</f>
        <v>0</v>
      </c>
      <c r="BL223" s="17" t="s">
        <v>174</v>
      </c>
      <c r="BM223" s="230" t="s">
        <v>357</v>
      </c>
    </row>
    <row r="224" s="2" customFormat="1">
      <c r="A224" s="39"/>
      <c r="B224" s="40"/>
      <c r="C224" s="41"/>
      <c r="D224" s="234" t="s">
        <v>185</v>
      </c>
      <c r="E224" s="41"/>
      <c r="F224" s="255" t="s">
        <v>655</v>
      </c>
      <c r="G224" s="41"/>
      <c r="H224" s="41"/>
      <c r="I224" s="256"/>
      <c r="J224" s="41"/>
      <c r="K224" s="41"/>
      <c r="L224" s="45"/>
      <c r="M224" s="257"/>
      <c r="N224" s="258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7" t="s">
        <v>185</v>
      </c>
      <c r="AU224" s="17" t="s">
        <v>21</v>
      </c>
    </row>
    <row r="225" s="2" customFormat="1" ht="24.15" customHeight="1">
      <c r="A225" s="39"/>
      <c r="B225" s="40"/>
      <c r="C225" s="219" t="s">
        <v>359</v>
      </c>
      <c r="D225" s="219" t="s">
        <v>169</v>
      </c>
      <c r="E225" s="220" t="s">
        <v>373</v>
      </c>
      <c r="F225" s="221" t="s">
        <v>374</v>
      </c>
      <c r="G225" s="222" t="s">
        <v>172</v>
      </c>
      <c r="H225" s="223">
        <v>4</v>
      </c>
      <c r="I225" s="224"/>
      <c r="J225" s="225">
        <f>ROUND(I225*H225,2)</f>
        <v>0</v>
      </c>
      <c r="K225" s="221" t="s">
        <v>173</v>
      </c>
      <c r="L225" s="45"/>
      <c r="M225" s="226" t="s">
        <v>1</v>
      </c>
      <c r="N225" s="227" t="s">
        <v>51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174</v>
      </c>
      <c r="AT225" s="230" t="s">
        <v>169</v>
      </c>
      <c r="AU225" s="230" t="s">
        <v>21</v>
      </c>
      <c r="AY225" s="17" t="s">
        <v>167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174</v>
      </c>
      <c r="BK225" s="231">
        <f>ROUND(I225*H225,2)</f>
        <v>0</v>
      </c>
      <c r="BL225" s="17" t="s">
        <v>174</v>
      </c>
      <c r="BM225" s="230" t="s">
        <v>362</v>
      </c>
    </row>
    <row r="226" s="2" customFormat="1">
      <c r="A226" s="39"/>
      <c r="B226" s="40"/>
      <c r="C226" s="41"/>
      <c r="D226" s="234" t="s">
        <v>185</v>
      </c>
      <c r="E226" s="41"/>
      <c r="F226" s="255" t="s">
        <v>660</v>
      </c>
      <c r="G226" s="41"/>
      <c r="H226" s="41"/>
      <c r="I226" s="256"/>
      <c r="J226" s="41"/>
      <c r="K226" s="41"/>
      <c r="L226" s="45"/>
      <c r="M226" s="257"/>
      <c r="N226" s="258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7" t="s">
        <v>185</v>
      </c>
      <c r="AU226" s="17" t="s">
        <v>21</v>
      </c>
    </row>
    <row r="227" s="12" customFormat="1" ht="22.8" customHeight="1">
      <c r="A227" s="12"/>
      <c r="B227" s="203"/>
      <c r="C227" s="204"/>
      <c r="D227" s="205" t="s">
        <v>83</v>
      </c>
      <c r="E227" s="217" t="s">
        <v>190</v>
      </c>
      <c r="F227" s="217" t="s">
        <v>381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SUM(P228:P454)</f>
        <v>0</v>
      </c>
      <c r="Q227" s="211"/>
      <c r="R227" s="212">
        <f>SUM(R228:R454)</f>
        <v>0</v>
      </c>
      <c r="S227" s="211"/>
      <c r="T227" s="213">
        <f>SUM(T228:T454)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92</v>
      </c>
      <c r="AT227" s="215" t="s">
        <v>83</v>
      </c>
      <c r="AU227" s="215" t="s">
        <v>92</v>
      </c>
      <c r="AY227" s="214" t="s">
        <v>167</v>
      </c>
      <c r="BK227" s="216">
        <f>SUM(BK228:BK454)</f>
        <v>0</v>
      </c>
    </row>
    <row r="228" s="2" customFormat="1" ht="21.75" customHeight="1">
      <c r="A228" s="39"/>
      <c r="B228" s="40"/>
      <c r="C228" s="219" t="s">
        <v>266</v>
      </c>
      <c r="D228" s="219" t="s">
        <v>169</v>
      </c>
      <c r="E228" s="220" t="s">
        <v>661</v>
      </c>
      <c r="F228" s="221" t="s">
        <v>662</v>
      </c>
      <c r="G228" s="222" t="s">
        <v>194</v>
      </c>
      <c r="H228" s="223">
        <v>347</v>
      </c>
      <c r="I228" s="224"/>
      <c r="J228" s="225">
        <f>ROUND(I228*H228,2)</f>
        <v>0</v>
      </c>
      <c r="K228" s="221" t="s">
        <v>173</v>
      </c>
      <c r="L228" s="45"/>
      <c r="M228" s="226" t="s">
        <v>1</v>
      </c>
      <c r="N228" s="227" t="s">
        <v>51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174</v>
      </c>
      <c r="AT228" s="230" t="s">
        <v>169</v>
      </c>
      <c r="AU228" s="230" t="s">
        <v>21</v>
      </c>
      <c r="AY228" s="17" t="s">
        <v>167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7" t="s">
        <v>174</v>
      </c>
      <c r="BK228" s="231">
        <f>ROUND(I228*H228,2)</f>
        <v>0</v>
      </c>
      <c r="BL228" s="17" t="s">
        <v>174</v>
      </c>
      <c r="BM228" s="230" t="s">
        <v>366</v>
      </c>
    </row>
    <row r="229" s="2" customFormat="1" ht="24.15" customHeight="1">
      <c r="A229" s="39"/>
      <c r="B229" s="40"/>
      <c r="C229" s="219" t="s">
        <v>368</v>
      </c>
      <c r="D229" s="219" t="s">
        <v>169</v>
      </c>
      <c r="E229" s="220" t="s">
        <v>663</v>
      </c>
      <c r="F229" s="221" t="s">
        <v>664</v>
      </c>
      <c r="G229" s="222" t="s">
        <v>194</v>
      </c>
      <c r="H229" s="223">
        <v>515.5</v>
      </c>
      <c r="I229" s="224"/>
      <c r="J229" s="225">
        <f>ROUND(I229*H229,2)</f>
        <v>0</v>
      </c>
      <c r="K229" s="221" t="s">
        <v>173</v>
      </c>
      <c r="L229" s="45"/>
      <c r="M229" s="226" t="s">
        <v>1</v>
      </c>
      <c r="N229" s="227" t="s">
        <v>51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174</v>
      </c>
      <c r="AT229" s="230" t="s">
        <v>169</v>
      </c>
      <c r="AU229" s="230" t="s">
        <v>21</v>
      </c>
      <c r="AY229" s="17" t="s">
        <v>167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174</v>
      </c>
      <c r="BK229" s="231">
        <f>ROUND(I229*H229,2)</f>
        <v>0</v>
      </c>
      <c r="BL229" s="17" t="s">
        <v>174</v>
      </c>
      <c r="BM229" s="230" t="s">
        <v>371</v>
      </c>
    </row>
    <row r="230" s="2" customFormat="1" ht="24.15" customHeight="1">
      <c r="A230" s="39"/>
      <c r="B230" s="40"/>
      <c r="C230" s="219" t="s">
        <v>29</v>
      </c>
      <c r="D230" s="219" t="s">
        <v>169</v>
      </c>
      <c r="E230" s="220" t="s">
        <v>665</v>
      </c>
      <c r="F230" s="221" t="s">
        <v>666</v>
      </c>
      <c r="G230" s="222" t="s">
        <v>194</v>
      </c>
      <c r="H230" s="223">
        <v>259.30000000000001</v>
      </c>
      <c r="I230" s="224"/>
      <c r="J230" s="225">
        <f>ROUND(I230*H230,2)</f>
        <v>0</v>
      </c>
      <c r="K230" s="221" t="s">
        <v>173</v>
      </c>
      <c r="L230" s="45"/>
      <c r="M230" s="226" t="s">
        <v>1</v>
      </c>
      <c r="N230" s="227" t="s">
        <v>51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174</v>
      </c>
      <c r="AT230" s="230" t="s">
        <v>169</v>
      </c>
      <c r="AU230" s="230" t="s">
        <v>21</v>
      </c>
      <c r="AY230" s="17" t="s">
        <v>167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174</v>
      </c>
      <c r="BK230" s="231">
        <f>ROUND(I230*H230,2)</f>
        <v>0</v>
      </c>
      <c r="BL230" s="17" t="s">
        <v>174</v>
      </c>
      <c r="BM230" s="230" t="s">
        <v>375</v>
      </c>
    </row>
    <row r="231" s="2" customFormat="1" ht="21.75" customHeight="1">
      <c r="A231" s="39"/>
      <c r="B231" s="40"/>
      <c r="C231" s="259" t="s">
        <v>376</v>
      </c>
      <c r="D231" s="259" t="s">
        <v>238</v>
      </c>
      <c r="E231" s="260" t="s">
        <v>667</v>
      </c>
      <c r="F231" s="261" t="s">
        <v>668</v>
      </c>
      <c r="G231" s="262" t="s">
        <v>194</v>
      </c>
      <c r="H231" s="263">
        <v>261.89299999999997</v>
      </c>
      <c r="I231" s="264"/>
      <c r="J231" s="265">
        <f>ROUND(I231*H231,2)</f>
        <v>0</v>
      </c>
      <c r="K231" s="261" t="s">
        <v>173</v>
      </c>
      <c r="L231" s="266"/>
      <c r="M231" s="267" t="s">
        <v>1</v>
      </c>
      <c r="N231" s="268" t="s">
        <v>51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190</v>
      </c>
      <c r="AT231" s="230" t="s">
        <v>238</v>
      </c>
      <c r="AU231" s="230" t="s">
        <v>21</v>
      </c>
      <c r="AY231" s="17" t="s">
        <v>167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174</v>
      </c>
      <c r="BK231" s="231">
        <f>ROUND(I231*H231,2)</f>
        <v>0</v>
      </c>
      <c r="BL231" s="17" t="s">
        <v>174</v>
      </c>
      <c r="BM231" s="230" t="s">
        <v>379</v>
      </c>
    </row>
    <row r="232" s="13" customFormat="1">
      <c r="A232" s="13"/>
      <c r="B232" s="232"/>
      <c r="C232" s="233"/>
      <c r="D232" s="234" t="s">
        <v>175</v>
      </c>
      <c r="E232" s="235" t="s">
        <v>1</v>
      </c>
      <c r="F232" s="236" t="s">
        <v>669</v>
      </c>
      <c r="G232" s="233"/>
      <c r="H232" s="237">
        <v>261.89299999999997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175</v>
      </c>
      <c r="AU232" s="243" t="s">
        <v>21</v>
      </c>
      <c r="AV232" s="13" t="s">
        <v>21</v>
      </c>
      <c r="AW232" s="13" t="s">
        <v>40</v>
      </c>
      <c r="AX232" s="13" t="s">
        <v>84</v>
      </c>
      <c r="AY232" s="243" t="s">
        <v>167</v>
      </c>
    </row>
    <row r="233" s="14" customFormat="1">
      <c r="A233" s="14"/>
      <c r="B233" s="244"/>
      <c r="C233" s="245"/>
      <c r="D233" s="234" t="s">
        <v>175</v>
      </c>
      <c r="E233" s="246" t="s">
        <v>1</v>
      </c>
      <c r="F233" s="247" t="s">
        <v>177</v>
      </c>
      <c r="G233" s="245"/>
      <c r="H233" s="248">
        <v>261.89299999999997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175</v>
      </c>
      <c r="AU233" s="254" t="s">
        <v>21</v>
      </c>
      <c r="AV233" s="14" t="s">
        <v>174</v>
      </c>
      <c r="AW233" s="14" t="s">
        <v>40</v>
      </c>
      <c r="AX233" s="14" t="s">
        <v>92</v>
      </c>
      <c r="AY233" s="254" t="s">
        <v>167</v>
      </c>
    </row>
    <row r="234" s="2" customFormat="1" ht="24.15" customHeight="1">
      <c r="A234" s="39"/>
      <c r="B234" s="40"/>
      <c r="C234" s="219" t="s">
        <v>272</v>
      </c>
      <c r="D234" s="219" t="s">
        <v>169</v>
      </c>
      <c r="E234" s="220" t="s">
        <v>670</v>
      </c>
      <c r="F234" s="221" t="s">
        <v>671</v>
      </c>
      <c r="G234" s="222" t="s">
        <v>247</v>
      </c>
      <c r="H234" s="223">
        <v>7</v>
      </c>
      <c r="I234" s="224"/>
      <c r="J234" s="225">
        <f>ROUND(I234*H234,2)</f>
        <v>0</v>
      </c>
      <c r="K234" s="221" t="s">
        <v>173</v>
      </c>
      <c r="L234" s="45"/>
      <c r="M234" s="226" t="s">
        <v>1</v>
      </c>
      <c r="N234" s="227" t="s">
        <v>51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174</v>
      </c>
      <c r="AT234" s="230" t="s">
        <v>169</v>
      </c>
      <c r="AU234" s="230" t="s">
        <v>21</v>
      </c>
      <c r="AY234" s="17" t="s">
        <v>167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174</v>
      </c>
      <c r="BK234" s="231">
        <f>ROUND(I234*H234,2)</f>
        <v>0</v>
      </c>
      <c r="BL234" s="17" t="s">
        <v>174</v>
      </c>
      <c r="BM234" s="230" t="s">
        <v>384</v>
      </c>
    </row>
    <row r="235" s="2" customFormat="1" ht="24.15" customHeight="1">
      <c r="A235" s="39"/>
      <c r="B235" s="40"/>
      <c r="C235" s="259" t="s">
        <v>387</v>
      </c>
      <c r="D235" s="259" t="s">
        <v>238</v>
      </c>
      <c r="E235" s="260" t="s">
        <v>672</v>
      </c>
      <c r="F235" s="261" t="s">
        <v>673</v>
      </c>
      <c r="G235" s="262" t="s">
        <v>247</v>
      </c>
      <c r="H235" s="263">
        <v>6</v>
      </c>
      <c r="I235" s="264"/>
      <c r="J235" s="265">
        <f>ROUND(I235*H235,2)</f>
        <v>0</v>
      </c>
      <c r="K235" s="261" t="s">
        <v>173</v>
      </c>
      <c r="L235" s="266"/>
      <c r="M235" s="267" t="s">
        <v>1</v>
      </c>
      <c r="N235" s="268" t="s">
        <v>51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190</v>
      </c>
      <c r="AT235" s="230" t="s">
        <v>238</v>
      </c>
      <c r="AU235" s="230" t="s">
        <v>21</v>
      </c>
      <c r="AY235" s="17" t="s">
        <v>167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174</v>
      </c>
      <c r="BK235" s="231">
        <f>ROUND(I235*H235,2)</f>
        <v>0</v>
      </c>
      <c r="BL235" s="17" t="s">
        <v>174</v>
      </c>
      <c r="BM235" s="230" t="s">
        <v>390</v>
      </c>
    </row>
    <row r="236" s="13" customFormat="1">
      <c r="A236" s="13"/>
      <c r="B236" s="232"/>
      <c r="C236" s="233"/>
      <c r="D236" s="234" t="s">
        <v>175</v>
      </c>
      <c r="E236" s="235" t="s">
        <v>1</v>
      </c>
      <c r="F236" s="236" t="s">
        <v>674</v>
      </c>
      <c r="G236" s="233"/>
      <c r="H236" s="237">
        <v>2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175</v>
      </c>
      <c r="AU236" s="243" t="s">
        <v>21</v>
      </c>
      <c r="AV236" s="13" t="s">
        <v>21</v>
      </c>
      <c r="AW236" s="13" t="s">
        <v>40</v>
      </c>
      <c r="AX236" s="13" t="s">
        <v>84</v>
      </c>
      <c r="AY236" s="243" t="s">
        <v>167</v>
      </c>
    </row>
    <row r="237" s="13" customFormat="1">
      <c r="A237" s="13"/>
      <c r="B237" s="232"/>
      <c r="C237" s="233"/>
      <c r="D237" s="234" t="s">
        <v>175</v>
      </c>
      <c r="E237" s="235" t="s">
        <v>1</v>
      </c>
      <c r="F237" s="236" t="s">
        <v>675</v>
      </c>
      <c r="G237" s="233"/>
      <c r="H237" s="237">
        <v>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175</v>
      </c>
      <c r="AU237" s="243" t="s">
        <v>21</v>
      </c>
      <c r="AV237" s="13" t="s">
        <v>21</v>
      </c>
      <c r="AW237" s="13" t="s">
        <v>40</v>
      </c>
      <c r="AX237" s="13" t="s">
        <v>84</v>
      </c>
      <c r="AY237" s="243" t="s">
        <v>167</v>
      </c>
    </row>
    <row r="238" s="13" customFormat="1">
      <c r="A238" s="13"/>
      <c r="B238" s="232"/>
      <c r="C238" s="233"/>
      <c r="D238" s="234" t="s">
        <v>175</v>
      </c>
      <c r="E238" s="235" t="s">
        <v>1</v>
      </c>
      <c r="F238" s="236" t="s">
        <v>676</v>
      </c>
      <c r="G238" s="233"/>
      <c r="H238" s="237">
        <v>3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175</v>
      </c>
      <c r="AU238" s="243" t="s">
        <v>21</v>
      </c>
      <c r="AV238" s="13" t="s">
        <v>21</v>
      </c>
      <c r="AW238" s="13" t="s">
        <v>40</v>
      </c>
      <c r="AX238" s="13" t="s">
        <v>84</v>
      </c>
      <c r="AY238" s="243" t="s">
        <v>167</v>
      </c>
    </row>
    <row r="239" s="14" customFormat="1">
      <c r="A239" s="14"/>
      <c r="B239" s="244"/>
      <c r="C239" s="245"/>
      <c r="D239" s="234" t="s">
        <v>175</v>
      </c>
      <c r="E239" s="246" t="s">
        <v>1</v>
      </c>
      <c r="F239" s="247" t="s">
        <v>177</v>
      </c>
      <c r="G239" s="245"/>
      <c r="H239" s="248">
        <v>6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175</v>
      </c>
      <c r="AU239" s="254" t="s">
        <v>21</v>
      </c>
      <c r="AV239" s="14" t="s">
        <v>174</v>
      </c>
      <c r="AW239" s="14" t="s">
        <v>40</v>
      </c>
      <c r="AX239" s="14" t="s">
        <v>92</v>
      </c>
      <c r="AY239" s="254" t="s">
        <v>167</v>
      </c>
    </row>
    <row r="240" s="2" customFormat="1" ht="24.15" customHeight="1">
      <c r="A240" s="39"/>
      <c r="B240" s="40"/>
      <c r="C240" s="259" t="s">
        <v>278</v>
      </c>
      <c r="D240" s="259" t="s">
        <v>238</v>
      </c>
      <c r="E240" s="260" t="s">
        <v>677</v>
      </c>
      <c r="F240" s="261" t="s">
        <v>678</v>
      </c>
      <c r="G240" s="262" t="s">
        <v>247</v>
      </c>
      <c r="H240" s="263">
        <v>1</v>
      </c>
      <c r="I240" s="264"/>
      <c r="J240" s="265">
        <f>ROUND(I240*H240,2)</f>
        <v>0</v>
      </c>
      <c r="K240" s="261" t="s">
        <v>173</v>
      </c>
      <c r="L240" s="266"/>
      <c r="M240" s="267" t="s">
        <v>1</v>
      </c>
      <c r="N240" s="268" t="s">
        <v>51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190</v>
      </c>
      <c r="AT240" s="230" t="s">
        <v>238</v>
      </c>
      <c r="AU240" s="230" t="s">
        <v>21</v>
      </c>
      <c r="AY240" s="17" t="s">
        <v>167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174</v>
      </c>
      <c r="BK240" s="231">
        <f>ROUND(I240*H240,2)</f>
        <v>0</v>
      </c>
      <c r="BL240" s="17" t="s">
        <v>174</v>
      </c>
      <c r="BM240" s="230" t="s">
        <v>393</v>
      </c>
    </row>
    <row r="241" s="13" customFormat="1">
      <c r="A241" s="13"/>
      <c r="B241" s="232"/>
      <c r="C241" s="233"/>
      <c r="D241" s="234" t="s">
        <v>175</v>
      </c>
      <c r="E241" s="235" t="s">
        <v>1</v>
      </c>
      <c r="F241" s="236" t="s">
        <v>679</v>
      </c>
      <c r="G241" s="233"/>
      <c r="H241" s="237">
        <v>1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175</v>
      </c>
      <c r="AU241" s="243" t="s">
        <v>21</v>
      </c>
      <c r="AV241" s="13" t="s">
        <v>21</v>
      </c>
      <c r="AW241" s="13" t="s">
        <v>40</v>
      </c>
      <c r="AX241" s="13" t="s">
        <v>84</v>
      </c>
      <c r="AY241" s="243" t="s">
        <v>167</v>
      </c>
    </row>
    <row r="242" s="14" customFormat="1">
      <c r="A242" s="14"/>
      <c r="B242" s="244"/>
      <c r="C242" s="245"/>
      <c r="D242" s="234" t="s">
        <v>175</v>
      </c>
      <c r="E242" s="246" t="s">
        <v>1</v>
      </c>
      <c r="F242" s="247" t="s">
        <v>177</v>
      </c>
      <c r="G242" s="245"/>
      <c r="H242" s="248">
        <v>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175</v>
      </c>
      <c r="AU242" s="254" t="s">
        <v>21</v>
      </c>
      <c r="AV242" s="14" t="s">
        <v>174</v>
      </c>
      <c r="AW242" s="14" t="s">
        <v>40</v>
      </c>
      <c r="AX242" s="14" t="s">
        <v>92</v>
      </c>
      <c r="AY242" s="254" t="s">
        <v>167</v>
      </c>
    </row>
    <row r="243" s="2" customFormat="1" ht="24.15" customHeight="1">
      <c r="A243" s="39"/>
      <c r="B243" s="40"/>
      <c r="C243" s="219" t="s">
        <v>395</v>
      </c>
      <c r="D243" s="219" t="s">
        <v>169</v>
      </c>
      <c r="E243" s="220" t="s">
        <v>680</v>
      </c>
      <c r="F243" s="221" t="s">
        <v>681</v>
      </c>
      <c r="G243" s="222" t="s">
        <v>247</v>
      </c>
      <c r="H243" s="223">
        <v>1</v>
      </c>
      <c r="I243" s="224"/>
      <c r="J243" s="225">
        <f>ROUND(I243*H243,2)</f>
        <v>0</v>
      </c>
      <c r="K243" s="221" t="s">
        <v>173</v>
      </c>
      <c r="L243" s="45"/>
      <c r="M243" s="226" t="s">
        <v>1</v>
      </c>
      <c r="N243" s="227" t="s">
        <v>51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174</v>
      </c>
      <c r="AT243" s="230" t="s">
        <v>169</v>
      </c>
      <c r="AU243" s="230" t="s">
        <v>21</v>
      </c>
      <c r="AY243" s="17" t="s">
        <v>167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174</v>
      </c>
      <c r="BK243" s="231">
        <f>ROUND(I243*H243,2)</f>
        <v>0</v>
      </c>
      <c r="BL243" s="17" t="s">
        <v>174</v>
      </c>
      <c r="BM243" s="230" t="s">
        <v>398</v>
      </c>
    </row>
    <row r="244" s="2" customFormat="1" ht="24.15" customHeight="1">
      <c r="A244" s="39"/>
      <c r="B244" s="40"/>
      <c r="C244" s="259" t="s">
        <v>281</v>
      </c>
      <c r="D244" s="259" t="s">
        <v>238</v>
      </c>
      <c r="E244" s="260" t="s">
        <v>682</v>
      </c>
      <c r="F244" s="261" t="s">
        <v>683</v>
      </c>
      <c r="G244" s="262" t="s">
        <v>247</v>
      </c>
      <c r="H244" s="263">
        <v>1</v>
      </c>
      <c r="I244" s="264"/>
      <c r="J244" s="265">
        <f>ROUND(I244*H244,2)</f>
        <v>0</v>
      </c>
      <c r="K244" s="261" t="s">
        <v>173</v>
      </c>
      <c r="L244" s="266"/>
      <c r="M244" s="267" t="s">
        <v>1</v>
      </c>
      <c r="N244" s="268" t="s">
        <v>51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190</v>
      </c>
      <c r="AT244" s="230" t="s">
        <v>238</v>
      </c>
      <c r="AU244" s="230" t="s">
        <v>21</v>
      </c>
      <c r="AY244" s="17" t="s">
        <v>167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174</v>
      </c>
      <c r="BK244" s="231">
        <f>ROUND(I244*H244,2)</f>
        <v>0</v>
      </c>
      <c r="BL244" s="17" t="s">
        <v>174</v>
      </c>
      <c r="BM244" s="230" t="s">
        <v>401</v>
      </c>
    </row>
    <row r="245" s="2" customFormat="1">
      <c r="A245" s="39"/>
      <c r="B245" s="40"/>
      <c r="C245" s="41"/>
      <c r="D245" s="234" t="s">
        <v>185</v>
      </c>
      <c r="E245" s="41"/>
      <c r="F245" s="255" t="s">
        <v>684</v>
      </c>
      <c r="G245" s="41"/>
      <c r="H245" s="41"/>
      <c r="I245" s="256"/>
      <c r="J245" s="41"/>
      <c r="K245" s="41"/>
      <c r="L245" s="45"/>
      <c r="M245" s="257"/>
      <c r="N245" s="258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7" t="s">
        <v>185</v>
      </c>
      <c r="AU245" s="17" t="s">
        <v>21</v>
      </c>
    </row>
    <row r="246" s="2" customFormat="1" ht="24.15" customHeight="1">
      <c r="A246" s="39"/>
      <c r="B246" s="40"/>
      <c r="C246" s="219" t="s">
        <v>403</v>
      </c>
      <c r="D246" s="219" t="s">
        <v>169</v>
      </c>
      <c r="E246" s="220" t="s">
        <v>685</v>
      </c>
      <c r="F246" s="221" t="s">
        <v>686</v>
      </c>
      <c r="G246" s="222" t="s">
        <v>247</v>
      </c>
      <c r="H246" s="223">
        <v>9</v>
      </c>
      <c r="I246" s="224"/>
      <c r="J246" s="225">
        <f>ROUND(I246*H246,2)</f>
        <v>0</v>
      </c>
      <c r="K246" s="221" t="s">
        <v>173</v>
      </c>
      <c r="L246" s="45"/>
      <c r="M246" s="226" t="s">
        <v>1</v>
      </c>
      <c r="N246" s="227" t="s">
        <v>51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174</v>
      </c>
      <c r="AT246" s="230" t="s">
        <v>169</v>
      </c>
      <c r="AU246" s="230" t="s">
        <v>21</v>
      </c>
      <c r="AY246" s="17" t="s">
        <v>167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174</v>
      </c>
      <c r="BK246" s="231">
        <f>ROUND(I246*H246,2)</f>
        <v>0</v>
      </c>
      <c r="BL246" s="17" t="s">
        <v>174</v>
      </c>
      <c r="BM246" s="230" t="s">
        <v>406</v>
      </c>
    </row>
    <row r="247" s="2" customFormat="1" ht="24.15" customHeight="1">
      <c r="A247" s="39"/>
      <c r="B247" s="40"/>
      <c r="C247" s="259" t="s">
        <v>295</v>
      </c>
      <c r="D247" s="259" t="s">
        <v>238</v>
      </c>
      <c r="E247" s="260" t="s">
        <v>687</v>
      </c>
      <c r="F247" s="261" t="s">
        <v>688</v>
      </c>
      <c r="G247" s="262" t="s">
        <v>247</v>
      </c>
      <c r="H247" s="263">
        <v>4</v>
      </c>
      <c r="I247" s="264"/>
      <c r="J247" s="265">
        <f>ROUND(I247*H247,2)</f>
        <v>0</v>
      </c>
      <c r="K247" s="261" t="s">
        <v>173</v>
      </c>
      <c r="L247" s="266"/>
      <c r="M247" s="267" t="s">
        <v>1</v>
      </c>
      <c r="N247" s="268" t="s">
        <v>51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190</v>
      </c>
      <c r="AT247" s="230" t="s">
        <v>238</v>
      </c>
      <c r="AU247" s="230" t="s">
        <v>21</v>
      </c>
      <c r="AY247" s="17" t="s">
        <v>167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174</v>
      </c>
      <c r="BK247" s="231">
        <f>ROUND(I247*H247,2)</f>
        <v>0</v>
      </c>
      <c r="BL247" s="17" t="s">
        <v>174</v>
      </c>
      <c r="BM247" s="230" t="s">
        <v>409</v>
      </c>
    </row>
    <row r="248" s="2" customFormat="1">
      <c r="A248" s="39"/>
      <c r="B248" s="40"/>
      <c r="C248" s="41"/>
      <c r="D248" s="234" t="s">
        <v>185</v>
      </c>
      <c r="E248" s="41"/>
      <c r="F248" s="255" t="s">
        <v>689</v>
      </c>
      <c r="G248" s="41"/>
      <c r="H248" s="41"/>
      <c r="I248" s="256"/>
      <c r="J248" s="41"/>
      <c r="K248" s="41"/>
      <c r="L248" s="45"/>
      <c r="M248" s="257"/>
      <c r="N248" s="258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7" t="s">
        <v>185</v>
      </c>
      <c r="AU248" s="17" t="s">
        <v>21</v>
      </c>
    </row>
    <row r="249" s="2" customFormat="1" ht="24.15" customHeight="1">
      <c r="A249" s="39"/>
      <c r="B249" s="40"/>
      <c r="C249" s="259" t="s">
        <v>411</v>
      </c>
      <c r="D249" s="259" t="s">
        <v>238</v>
      </c>
      <c r="E249" s="260" t="s">
        <v>690</v>
      </c>
      <c r="F249" s="261" t="s">
        <v>691</v>
      </c>
      <c r="G249" s="262" t="s">
        <v>247</v>
      </c>
      <c r="H249" s="263">
        <v>1</v>
      </c>
      <c r="I249" s="264"/>
      <c r="J249" s="265">
        <f>ROUND(I249*H249,2)</f>
        <v>0</v>
      </c>
      <c r="K249" s="261" t="s">
        <v>1</v>
      </c>
      <c r="L249" s="266"/>
      <c r="M249" s="267" t="s">
        <v>1</v>
      </c>
      <c r="N249" s="268" t="s">
        <v>51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190</v>
      </c>
      <c r="AT249" s="230" t="s">
        <v>238</v>
      </c>
      <c r="AU249" s="230" t="s">
        <v>21</v>
      </c>
      <c r="AY249" s="17" t="s">
        <v>167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174</v>
      </c>
      <c r="BK249" s="231">
        <f>ROUND(I249*H249,2)</f>
        <v>0</v>
      </c>
      <c r="BL249" s="17" t="s">
        <v>174</v>
      </c>
      <c r="BM249" s="230" t="s">
        <v>414</v>
      </c>
    </row>
    <row r="250" s="13" customFormat="1">
      <c r="A250" s="13"/>
      <c r="B250" s="232"/>
      <c r="C250" s="233"/>
      <c r="D250" s="234" t="s">
        <v>175</v>
      </c>
      <c r="E250" s="235" t="s">
        <v>1</v>
      </c>
      <c r="F250" s="236" t="s">
        <v>679</v>
      </c>
      <c r="G250" s="233"/>
      <c r="H250" s="237">
        <v>1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175</v>
      </c>
      <c r="AU250" s="243" t="s">
        <v>21</v>
      </c>
      <c r="AV250" s="13" t="s">
        <v>21</v>
      </c>
      <c r="AW250" s="13" t="s">
        <v>40</v>
      </c>
      <c r="AX250" s="13" t="s">
        <v>84</v>
      </c>
      <c r="AY250" s="243" t="s">
        <v>167</v>
      </c>
    </row>
    <row r="251" s="14" customFormat="1">
      <c r="A251" s="14"/>
      <c r="B251" s="244"/>
      <c r="C251" s="245"/>
      <c r="D251" s="234" t="s">
        <v>175</v>
      </c>
      <c r="E251" s="246" t="s">
        <v>1</v>
      </c>
      <c r="F251" s="247" t="s">
        <v>177</v>
      </c>
      <c r="G251" s="245"/>
      <c r="H251" s="248">
        <v>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175</v>
      </c>
      <c r="AU251" s="254" t="s">
        <v>21</v>
      </c>
      <c r="AV251" s="14" t="s">
        <v>174</v>
      </c>
      <c r="AW251" s="14" t="s">
        <v>40</v>
      </c>
      <c r="AX251" s="14" t="s">
        <v>92</v>
      </c>
      <c r="AY251" s="254" t="s">
        <v>167</v>
      </c>
    </row>
    <row r="252" s="2" customFormat="1" ht="24.15" customHeight="1">
      <c r="A252" s="39"/>
      <c r="B252" s="40"/>
      <c r="C252" s="259" t="s">
        <v>301</v>
      </c>
      <c r="D252" s="259" t="s">
        <v>238</v>
      </c>
      <c r="E252" s="260" t="s">
        <v>692</v>
      </c>
      <c r="F252" s="261" t="s">
        <v>693</v>
      </c>
      <c r="G252" s="262" t="s">
        <v>247</v>
      </c>
      <c r="H252" s="263">
        <v>1</v>
      </c>
      <c r="I252" s="264"/>
      <c r="J252" s="265">
        <f>ROUND(I252*H252,2)</f>
        <v>0</v>
      </c>
      <c r="K252" s="261" t="s">
        <v>173</v>
      </c>
      <c r="L252" s="266"/>
      <c r="M252" s="267" t="s">
        <v>1</v>
      </c>
      <c r="N252" s="268" t="s">
        <v>51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190</v>
      </c>
      <c r="AT252" s="230" t="s">
        <v>238</v>
      </c>
      <c r="AU252" s="230" t="s">
        <v>21</v>
      </c>
      <c r="AY252" s="17" t="s">
        <v>167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174</v>
      </c>
      <c r="BK252" s="231">
        <f>ROUND(I252*H252,2)</f>
        <v>0</v>
      </c>
      <c r="BL252" s="17" t="s">
        <v>174</v>
      </c>
      <c r="BM252" s="230" t="s">
        <v>417</v>
      </c>
    </row>
    <row r="253" s="13" customFormat="1">
      <c r="A253" s="13"/>
      <c r="B253" s="232"/>
      <c r="C253" s="233"/>
      <c r="D253" s="234" t="s">
        <v>175</v>
      </c>
      <c r="E253" s="235" t="s">
        <v>1</v>
      </c>
      <c r="F253" s="236" t="s">
        <v>694</v>
      </c>
      <c r="G253" s="233"/>
      <c r="H253" s="237">
        <v>1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175</v>
      </c>
      <c r="AU253" s="243" t="s">
        <v>21</v>
      </c>
      <c r="AV253" s="13" t="s">
        <v>21</v>
      </c>
      <c r="AW253" s="13" t="s">
        <v>40</v>
      </c>
      <c r="AX253" s="13" t="s">
        <v>84</v>
      </c>
      <c r="AY253" s="243" t="s">
        <v>167</v>
      </c>
    </row>
    <row r="254" s="14" customFormat="1">
      <c r="A254" s="14"/>
      <c r="B254" s="244"/>
      <c r="C254" s="245"/>
      <c r="D254" s="234" t="s">
        <v>175</v>
      </c>
      <c r="E254" s="246" t="s">
        <v>1</v>
      </c>
      <c r="F254" s="247" t="s">
        <v>177</v>
      </c>
      <c r="G254" s="245"/>
      <c r="H254" s="248">
        <v>1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175</v>
      </c>
      <c r="AU254" s="254" t="s">
        <v>21</v>
      </c>
      <c r="AV254" s="14" t="s">
        <v>174</v>
      </c>
      <c r="AW254" s="14" t="s">
        <v>40</v>
      </c>
      <c r="AX254" s="14" t="s">
        <v>92</v>
      </c>
      <c r="AY254" s="254" t="s">
        <v>167</v>
      </c>
    </row>
    <row r="255" s="2" customFormat="1" ht="24.15" customHeight="1">
      <c r="A255" s="39"/>
      <c r="B255" s="40"/>
      <c r="C255" s="259" t="s">
        <v>418</v>
      </c>
      <c r="D255" s="259" t="s">
        <v>238</v>
      </c>
      <c r="E255" s="260" t="s">
        <v>695</v>
      </c>
      <c r="F255" s="261" t="s">
        <v>696</v>
      </c>
      <c r="G255" s="262" t="s">
        <v>247</v>
      </c>
      <c r="H255" s="263">
        <v>3</v>
      </c>
      <c r="I255" s="264"/>
      <c r="J255" s="265">
        <f>ROUND(I255*H255,2)</f>
        <v>0</v>
      </c>
      <c r="K255" s="261" t="s">
        <v>1</v>
      </c>
      <c r="L255" s="266"/>
      <c r="M255" s="267" t="s">
        <v>1</v>
      </c>
      <c r="N255" s="268" t="s">
        <v>51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190</v>
      </c>
      <c r="AT255" s="230" t="s">
        <v>238</v>
      </c>
      <c r="AU255" s="230" t="s">
        <v>21</v>
      </c>
      <c r="AY255" s="17" t="s">
        <v>167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7" t="s">
        <v>174</v>
      </c>
      <c r="BK255" s="231">
        <f>ROUND(I255*H255,2)</f>
        <v>0</v>
      </c>
      <c r="BL255" s="17" t="s">
        <v>174</v>
      </c>
      <c r="BM255" s="230" t="s">
        <v>421</v>
      </c>
    </row>
    <row r="256" s="13" customFormat="1">
      <c r="A256" s="13"/>
      <c r="B256" s="232"/>
      <c r="C256" s="233"/>
      <c r="D256" s="234" t="s">
        <v>175</v>
      </c>
      <c r="E256" s="235" t="s">
        <v>1</v>
      </c>
      <c r="F256" s="236" t="s">
        <v>674</v>
      </c>
      <c r="G256" s="233"/>
      <c r="H256" s="237">
        <v>2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175</v>
      </c>
      <c r="AU256" s="243" t="s">
        <v>21</v>
      </c>
      <c r="AV256" s="13" t="s">
        <v>21</v>
      </c>
      <c r="AW256" s="13" t="s">
        <v>40</v>
      </c>
      <c r="AX256" s="13" t="s">
        <v>84</v>
      </c>
      <c r="AY256" s="243" t="s">
        <v>167</v>
      </c>
    </row>
    <row r="257" s="13" customFormat="1">
      <c r="A257" s="13"/>
      <c r="B257" s="232"/>
      <c r="C257" s="233"/>
      <c r="D257" s="234" t="s">
        <v>175</v>
      </c>
      <c r="E257" s="235" t="s">
        <v>1</v>
      </c>
      <c r="F257" s="236" t="s">
        <v>675</v>
      </c>
      <c r="G257" s="233"/>
      <c r="H257" s="237">
        <v>1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175</v>
      </c>
      <c r="AU257" s="243" t="s">
        <v>21</v>
      </c>
      <c r="AV257" s="13" t="s">
        <v>21</v>
      </c>
      <c r="AW257" s="13" t="s">
        <v>40</v>
      </c>
      <c r="AX257" s="13" t="s">
        <v>84</v>
      </c>
      <c r="AY257" s="243" t="s">
        <v>167</v>
      </c>
    </row>
    <row r="258" s="14" customFormat="1">
      <c r="A258" s="14"/>
      <c r="B258" s="244"/>
      <c r="C258" s="245"/>
      <c r="D258" s="234" t="s">
        <v>175</v>
      </c>
      <c r="E258" s="246" t="s">
        <v>1</v>
      </c>
      <c r="F258" s="247" t="s">
        <v>177</v>
      </c>
      <c r="G258" s="245"/>
      <c r="H258" s="248">
        <v>3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175</v>
      </c>
      <c r="AU258" s="254" t="s">
        <v>21</v>
      </c>
      <c r="AV258" s="14" t="s">
        <v>174</v>
      </c>
      <c r="AW258" s="14" t="s">
        <v>40</v>
      </c>
      <c r="AX258" s="14" t="s">
        <v>92</v>
      </c>
      <c r="AY258" s="254" t="s">
        <v>167</v>
      </c>
    </row>
    <row r="259" s="2" customFormat="1" ht="24.15" customHeight="1">
      <c r="A259" s="39"/>
      <c r="B259" s="40"/>
      <c r="C259" s="219" t="s">
        <v>306</v>
      </c>
      <c r="D259" s="219" t="s">
        <v>169</v>
      </c>
      <c r="E259" s="220" t="s">
        <v>697</v>
      </c>
      <c r="F259" s="221" t="s">
        <v>698</v>
      </c>
      <c r="G259" s="222" t="s">
        <v>247</v>
      </c>
      <c r="H259" s="223">
        <v>13</v>
      </c>
      <c r="I259" s="224"/>
      <c r="J259" s="225">
        <f>ROUND(I259*H259,2)</f>
        <v>0</v>
      </c>
      <c r="K259" s="221" t="s">
        <v>173</v>
      </c>
      <c r="L259" s="45"/>
      <c r="M259" s="226" t="s">
        <v>1</v>
      </c>
      <c r="N259" s="227" t="s">
        <v>51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174</v>
      </c>
      <c r="AT259" s="230" t="s">
        <v>169</v>
      </c>
      <c r="AU259" s="230" t="s">
        <v>21</v>
      </c>
      <c r="AY259" s="17" t="s">
        <v>167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7" t="s">
        <v>174</v>
      </c>
      <c r="BK259" s="231">
        <f>ROUND(I259*H259,2)</f>
        <v>0</v>
      </c>
      <c r="BL259" s="17" t="s">
        <v>174</v>
      </c>
      <c r="BM259" s="230" t="s">
        <v>424</v>
      </c>
    </row>
    <row r="260" s="2" customFormat="1" ht="33" customHeight="1">
      <c r="A260" s="39"/>
      <c r="B260" s="40"/>
      <c r="C260" s="259" t="s">
        <v>425</v>
      </c>
      <c r="D260" s="259" t="s">
        <v>238</v>
      </c>
      <c r="E260" s="260" t="s">
        <v>699</v>
      </c>
      <c r="F260" s="261" t="s">
        <v>700</v>
      </c>
      <c r="G260" s="262" t="s">
        <v>247</v>
      </c>
      <c r="H260" s="263">
        <v>5</v>
      </c>
      <c r="I260" s="264"/>
      <c r="J260" s="265">
        <f>ROUND(I260*H260,2)</f>
        <v>0</v>
      </c>
      <c r="K260" s="261" t="s">
        <v>173</v>
      </c>
      <c r="L260" s="266"/>
      <c r="M260" s="267" t="s">
        <v>1</v>
      </c>
      <c r="N260" s="268" t="s">
        <v>51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190</v>
      </c>
      <c r="AT260" s="230" t="s">
        <v>238</v>
      </c>
      <c r="AU260" s="230" t="s">
        <v>21</v>
      </c>
      <c r="AY260" s="17" t="s">
        <v>167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174</v>
      </c>
      <c r="BK260" s="231">
        <f>ROUND(I260*H260,2)</f>
        <v>0</v>
      </c>
      <c r="BL260" s="17" t="s">
        <v>174</v>
      </c>
      <c r="BM260" s="230" t="s">
        <v>428</v>
      </c>
    </row>
    <row r="261" s="13" customFormat="1">
      <c r="A261" s="13"/>
      <c r="B261" s="232"/>
      <c r="C261" s="233"/>
      <c r="D261" s="234" t="s">
        <v>175</v>
      </c>
      <c r="E261" s="235" t="s">
        <v>1</v>
      </c>
      <c r="F261" s="236" t="s">
        <v>679</v>
      </c>
      <c r="G261" s="233"/>
      <c r="H261" s="237">
        <v>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175</v>
      </c>
      <c r="AU261" s="243" t="s">
        <v>21</v>
      </c>
      <c r="AV261" s="13" t="s">
        <v>21</v>
      </c>
      <c r="AW261" s="13" t="s">
        <v>40</v>
      </c>
      <c r="AX261" s="13" t="s">
        <v>84</v>
      </c>
      <c r="AY261" s="243" t="s">
        <v>167</v>
      </c>
    </row>
    <row r="262" s="13" customFormat="1">
      <c r="A262" s="13"/>
      <c r="B262" s="232"/>
      <c r="C262" s="233"/>
      <c r="D262" s="234" t="s">
        <v>175</v>
      </c>
      <c r="E262" s="235" t="s">
        <v>1</v>
      </c>
      <c r="F262" s="236" t="s">
        <v>675</v>
      </c>
      <c r="G262" s="233"/>
      <c r="H262" s="237">
        <v>1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175</v>
      </c>
      <c r="AU262" s="243" t="s">
        <v>21</v>
      </c>
      <c r="AV262" s="13" t="s">
        <v>21</v>
      </c>
      <c r="AW262" s="13" t="s">
        <v>40</v>
      </c>
      <c r="AX262" s="13" t="s">
        <v>84</v>
      </c>
      <c r="AY262" s="243" t="s">
        <v>167</v>
      </c>
    </row>
    <row r="263" s="13" customFormat="1">
      <c r="A263" s="13"/>
      <c r="B263" s="232"/>
      <c r="C263" s="233"/>
      <c r="D263" s="234" t="s">
        <v>175</v>
      </c>
      <c r="E263" s="235" t="s">
        <v>1</v>
      </c>
      <c r="F263" s="236" t="s">
        <v>676</v>
      </c>
      <c r="G263" s="233"/>
      <c r="H263" s="237">
        <v>3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175</v>
      </c>
      <c r="AU263" s="243" t="s">
        <v>21</v>
      </c>
      <c r="AV263" s="13" t="s">
        <v>21</v>
      </c>
      <c r="AW263" s="13" t="s">
        <v>40</v>
      </c>
      <c r="AX263" s="13" t="s">
        <v>84</v>
      </c>
      <c r="AY263" s="243" t="s">
        <v>167</v>
      </c>
    </row>
    <row r="264" s="14" customFormat="1">
      <c r="A264" s="14"/>
      <c r="B264" s="244"/>
      <c r="C264" s="245"/>
      <c r="D264" s="234" t="s">
        <v>175</v>
      </c>
      <c r="E264" s="246" t="s">
        <v>1</v>
      </c>
      <c r="F264" s="247" t="s">
        <v>177</v>
      </c>
      <c r="G264" s="245"/>
      <c r="H264" s="248">
        <v>5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175</v>
      </c>
      <c r="AU264" s="254" t="s">
        <v>21</v>
      </c>
      <c r="AV264" s="14" t="s">
        <v>174</v>
      </c>
      <c r="AW264" s="14" t="s">
        <v>40</v>
      </c>
      <c r="AX264" s="14" t="s">
        <v>92</v>
      </c>
      <c r="AY264" s="254" t="s">
        <v>167</v>
      </c>
    </row>
    <row r="265" s="2" customFormat="1" ht="24.15" customHeight="1">
      <c r="A265" s="39"/>
      <c r="B265" s="40"/>
      <c r="C265" s="259" t="s">
        <v>309</v>
      </c>
      <c r="D265" s="259" t="s">
        <v>238</v>
      </c>
      <c r="E265" s="260" t="s">
        <v>701</v>
      </c>
      <c r="F265" s="261" t="s">
        <v>702</v>
      </c>
      <c r="G265" s="262" t="s">
        <v>247</v>
      </c>
      <c r="H265" s="263">
        <v>8</v>
      </c>
      <c r="I265" s="264"/>
      <c r="J265" s="265">
        <f>ROUND(I265*H265,2)</f>
        <v>0</v>
      </c>
      <c r="K265" s="261" t="s">
        <v>173</v>
      </c>
      <c r="L265" s="266"/>
      <c r="M265" s="267" t="s">
        <v>1</v>
      </c>
      <c r="N265" s="268" t="s">
        <v>51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190</v>
      </c>
      <c r="AT265" s="230" t="s">
        <v>238</v>
      </c>
      <c r="AU265" s="230" t="s">
        <v>21</v>
      </c>
      <c r="AY265" s="17" t="s">
        <v>167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7" t="s">
        <v>174</v>
      </c>
      <c r="BK265" s="231">
        <f>ROUND(I265*H265,2)</f>
        <v>0</v>
      </c>
      <c r="BL265" s="17" t="s">
        <v>174</v>
      </c>
      <c r="BM265" s="230" t="s">
        <v>431</v>
      </c>
    </row>
    <row r="266" s="13" customFormat="1">
      <c r="A266" s="13"/>
      <c r="B266" s="232"/>
      <c r="C266" s="233"/>
      <c r="D266" s="234" t="s">
        <v>175</v>
      </c>
      <c r="E266" s="235" t="s">
        <v>1</v>
      </c>
      <c r="F266" s="236" t="s">
        <v>703</v>
      </c>
      <c r="G266" s="233"/>
      <c r="H266" s="237">
        <v>4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175</v>
      </c>
      <c r="AU266" s="243" t="s">
        <v>21</v>
      </c>
      <c r="AV266" s="13" t="s">
        <v>21</v>
      </c>
      <c r="AW266" s="13" t="s">
        <v>40</v>
      </c>
      <c r="AX266" s="13" t="s">
        <v>84</v>
      </c>
      <c r="AY266" s="243" t="s">
        <v>167</v>
      </c>
    </row>
    <row r="267" s="13" customFormat="1">
      <c r="A267" s="13"/>
      <c r="B267" s="232"/>
      <c r="C267" s="233"/>
      <c r="D267" s="234" t="s">
        <v>175</v>
      </c>
      <c r="E267" s="235" t="s">
        <v>1</v>
      </c>
      <c r="F267" s="236" t="s">
        <v>704</v>
      </c>
      <c r="G267" s="233"/>
      <c r="H267" s="237">
        <v>3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175</v>
      </c>
      <c r="AU267" s="243" t="s">
        <v>21</v>
      </c>
      <c r="AV267" s="13" t="s">
        <v>21</v>
      </c>
      <c r="AW267" s="13" t="s">
        <v>40</v>
      </c>
      <c r="AX267" s="13" t="s">
        <v>84</v>
      </c>
      <c r="AY267" s="243" t="s">
        <v>167</v>
      </c>
    </row>
    <row r="268" s="13" customFormat="1">
      <c r="A268" s="13"/>
      <c r="B268" s="232"/>
      <c r="C268" s="233"/>
      <c r="D268" s="234" t="s">
        <v>175</v>
      </c>
      <c r="E268" s="235" t="s">
        <v>1</v>
      </c>
      <c r="F268" s="236" t="s">
        <v>705</v>
      </c>
      <c r="G268" s="233"/>
      <c r="H268" s="237">
        <v>1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175</v>
      </c>
      <c r="AU268" s="243" t="s">
        <v>21</v>
      </c>
      <c r="AV268" s="13" t="s">
        <v>21</v>
      </c>
      <c r="AW268" s="13" t="s">
        <v>40</v>
      </c>
      <c r="AX268" s="13" t="s">
        <v>84</v>
      </c>
      <c r="AY268" s="243" t="s">
        <v>167</v>
      </c>
    </row>
    <row r="269" s="14" customFormat="1">
      <c r="A269" s="14"/>
      <c r="B269" s="244"/>
      <c r="C269" s="245"/>
      <c r="D269" s="234" t="s">
        <v>175</v>
      </c>
      <c r="E269" s="246" t="s">
        <v>1</v>
      </c>
      <c r="F269" s="247" t="s">
        <v>177</v>
      </c>
      <c r="G269" s="245"/>
      <c r="H269" s="248">
        <v>8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175</v>
      </c>
      <c r="AU269" s="254" t="s">
        <v>21</v>
      </c>
      <c r="AV269" s="14" t="s">
        <v>174</v>
      </c>
      <c r="AW269" s="14" t="s">
        <v>40</v>
      </c>
      <c r="AX269" s="14" t="s">
        <v>92</v>
      </c>
      <c r="AY269" s="254" t="s">
        <v>167</v>
      </c>
    </row>
    <row r="270" s="2" customFormat="1" ht="24.15" customHeight="1">
      <c r="A270" s="39"/>
      <c r="B270" s="40"/>
      <c r="C270" s="219" t="s">
        <v>432</v>
      </c>
      <c r="D270" s="219" t="s">
        <v>169</v>
      </c>
      <c r="E270" s="220" t="s">
        <v>706</v>
      </c>
      <c r="F270" s="221" t="s">
        <v>707</v>
      </c>
      <c r="G270" s="222" t="s">
        <v>247</v>
      </c>
      <c r="H270" s="223">
        <v>4</v>
      </c>
      <c r="I270" s="224"/>
      <c r="J270" s="225">
        <f>ROUND(I270*H270,2)</f>
        <v>0</v>
      </c>
      <c r="K270" s="221" t="s">
        <v>173</v>
      </c>
      <c r="L270" s="45"/>
      <c r="M270" s="226" t="s">
        <v>1</v>
      </c>
      <c r="N270" s="227" t="s">
        <v>51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174</v>
      </c>
      <c r="AT270" s="230" t="s">
        <v>169</v>
      </c>
      <c r="AU270" s="230" t="s">
        <v>21</v>
      </c>
      <c r="AY270" s="17" t="s">
        <v>167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174</v>
      </c>
      <c r="BK270" s="231">
        <f>ROUND(I270*H270,2)</f>
        <v>0</v>
      </c>
      <c r="BL270" s="17" t="s">
        <v>174</v>
      </c>
      <c r="BM270" s="230" t="s">
        <v>435</v>
      </c>
    </row>
    <row r="271" s="2" customFormat="1" ht="24.15" customHeight="1">
      <c r="A271" s="39"/>
      <c r="B271" s="40"/>
      <c r="C271" s="259" t="s">
        <v>314</v>
      </c>
      <c r="D271" s="259" t="s">
        <v>238</v>
      </c>
      <c r="E271" s="260" t="s">
        <v>708</v>
      </c>
      <c r="F271" s="261" t="s">
        <v>709</v>
      </c>
      <c r="G271" s="262" t="s">
        <v>247</v>
      </c>
      <c r="H271" s="263">
        <v>1</v>
      </c>
      <c r="I271" s="264"/>
      <c r="J271" s="265">
        <f>ROUND(I271*H271,2)</f>
        <v>0</v>
      </c>
      <c r="K271" s="261" t="s">
        <v>173</v>
      </c>
      <c r="L271" s="266"/>
      <c r="M271" s="267" t="s">
        <v>1</v>
      </c>
      <c r="N271" s="268" t="s">
        <v>51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190</v>
      </c>
      <c r="AT271" s="230" t="s">
        <v>238</v>
      </c>
      <c r="AU271" s="230" t="s">
        <v>21</v>
      </c>
      <c r="AY271" s="17" t="s">
        <v>167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174</v>
      </c>
      <c r="BK271" s="231">
        <f>ROUND(I271*H271,2)</f>
        <v>0</v>
      </c>
      <c r="BL271" s="17" t="s">
        <v>174</v>
      </c>
      <c r="BM271" s="230" t="s">
        <v>442</v>
      </c>
    </row>
    <row r="272" s="2" customFormat="1">
      <c r="A272" s="39"/>
      <c r="B272" s="40"/>
      <c r="C272" s="41"/>
      <c r="D272" s="234" t="s">
        <v>185</v>
      </c>
      <c r="E272" s="41"/>
      <c r="F272" s="255" t="s">
        <v>689</v>
      </c>
      <c r="G272" s="41"/>
      <c r="H272" s="41"/>
      <c r="I272" s="256"/>
      <c r="J272" s="41"/>
      <c r="K272" s="41"/>
      <c r="L272" s="45"/>
      <c r="M272" s="257"/>
      <c r="N272" s="258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7" t="s">
        <v>185</v>
      </c>
      <c r="AU272" s="17" t="s">
        <v>21</v>
      </c>
    </row>
    <row r="273" s="2" customFormat="1" ht="24.15" customHeight="1">
      <c r="A273" s="39"/>
      <c r="B273" s="40"/>
      <c r="C273" s="259" t="s">
        <v>443</v>
      </c>
      <c r="D273" s="259" t="s">
        <v>238</v>
      </c>
      <c r="E273" s="260" t="s">
        <v>710</v>
      </c>
      <c r="F273" s="261" t="s">
        <v>711</v>
      </c>
      <c r="G273" s="262" t="s">
        <v>247</v>
      </c>
      <c r="H273" s="263">
        <v>1</v>
      </c>
      <c r="I273" s="264"/>
      <c r="J273" s="265">
        <f>ROUND(I273*H273,2)</f>
        <v>0</v>
      </c>
      <c r="K273" s="261" t="s">
        <v>173</v>
      </c>
      <c r="L273" s="266"/>
      <c r="M273" s="267" t="s">
        <v>1</v>
      </c>
      <c r="N273" s="268" t="s">
        <v>51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190</v>
      </c>
      <c r="AT273" s="230" t="s">
        <v>238</v>
      </c>
      <c r="AU273" s="230" t="s">
        <v>21</v>
      </c>
      <c r="AY273" s="17" t="s">
        <v>167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174</v>
      </c>
      <c r="BK273" s="231">
        <f>ROUND(I273*H273,2)</f>
        <v>0</v>
      </c>
      <c r="BL273" s="17" t="s">
        <v>174</v>
      </c>
      <c r="BM273" s="230" t="s">
        <v>446</v>
      </c>
    </row>
    <row r="274" s="2" customFormat="1">
      <c r="A274" s="39"/>
      <c r="B274" s="40"/>
      <c r="C274" s="41"/>
      <c r="D274" s="234" t="s">
        <v>185</v>
      </c>
      <c r="E274" s="41"/>
      <c r="F274" s="255" t="s">
        <v>689</v>
      </c>
      <c r="G274" s="41"/>
      <c r="H274" s="41"/>
      <c r="I274" s="256"/>
      <c r="J274" s="41"/>
      <c r="K274" s="41"/>
      <c r="L274" s="45"/>
      <c r="M274" s="257"/>
      <c r="N274" s="258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7" t="s">
        <v>185</v>
      </c>
      <c r="AU274" s="17" t="s">
        <v>21</v>
      </c>
    </row>
    <row r="275" s="2" customFormat="1" ht="24.15" customHeight="1">
      <c r="A275" s="39"/>
      <c r="B275" s="40"/>
      <c r="C275" s="259" t="s">
        <v>319</v>
      </c>
      <c r="D275" s="259" t="s">
        <v>238</v>
      </c>
      <c r="E275" s="260" t="s">
        <v>712</v>
      </c>
      <c r="F275" s="261" t="s">
        <v>713</v>
      </c>
      <c r="G275" s="262" t="s">
        <v>247</v>
      </c>
      <c r="H275" s="263">
        <v>2</v>
      </c>
      <c r="I275" s="264"/>
      <c r="J275" s="265">
        <f>ROUND(I275*H275,2)</f>
        <v>0</v>
      </c>
      <c r="K275" s="261" t="s">
        <v>173</v>
      </c>
      <c r="L275" s="266"/>
      <c r="M275" s="267" t="s">
        <v>1</v>
      </c>
      <c r="N275" s="268" t="s">
        <v>51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190</v>
      </c>
      <c r="AT275" s="230" t="s">
        <v>238</v>
      </c>
      <c r="AU275" s="230" t="s">
        <v>21</v>
      </c>
      <c r="AY275" s="17" t="s">
        <v>167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7" t="s">
        <v>174</v>
      </c>
      <c r="BK275" s="231">
        <f>ROUND(I275*H275,2)</f>
        <v>0</v>
      </c>
      <c r="BL275" s="17" t="s">
        <v>174</v>
      </c>
      <c r="BM275" s="230" t="s">
        <v>450</v>
      </c>
    </row>
    <row r="276" s="2" customFormat="1">
      <c r="A276" s="39"/>
      <c r="B276" s="40"/>
      <c r="C276" s="41"/>
      <c r="D276" s="234" t="s">
        <v>185</v>
      </c>
      <c r="E276" s="41"/>
      <c r="F276" s="255" t="s">
        <v>689</v>
      </c>
      <c r="G276" s="41"/>
      <c r="H276" s="41"/>
      <c r="I276" s="256"/>
      <c r="J276" s="41"/>
      <c r="K276" s="41"/>
      <c r="L276" s="45"/>
      <c r="M276" s="257"/>
      <c r="N276" s="258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7" t="s">
        <v>185</v>
      </c>
      <c r="AU276" s="17" t="s">
        <v>21</v>
      </c>
    </row>
    <row r="277" s="2" customFormat="1" ht="24.15" customHeight="1">
      <c r="A277" s="39"/>
      <c r="B277" s="40"/>
      <c r="C277" s="219" t="s">
        <v>451</v>
      </c>
      <c r="D277" s="219" t="s">
        <v>169</v>
      </c>
      <c r="E277" s="220" t="s">
        <v>714</v>
      </c>
      <c r="F277" s="221" t="s">
        <v>715</v>
      </c>
      <c r="G277" s="222" t="s">
        <v>247</v>
      </c>
      <c r="H277" s="223">
        <v>2</v>
      </c>
      <c r="I277" s="224"/>
      <c r="J277" s="225">
        <f>ROUND(I277*H277,2)</f>
        <v>0</v>
      </c>
      <c r="K277" s="221" t="s">
        <v>173</v>
      </c>
      <c r="L277" s="45"/>
      <c r="M277" s="226" t="s">
        <v>1</v>
      </c>
      <c r="N277" s="227" t="s">
        <v>51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174</v>
      </c>
      <c r="AT277" s="230" t="s">
        <v>169</v>
      </c>
      <c r="AU277" s="230" t="s">
        <v>21</v>
      </c>
      <c r="AY277" s="17" t="s">
        <v>167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174</v>
      </c>
      <c r="BK277" s="231">
        <f>ROUND(I277*H277,2)</f>
        <v>0</v>
      </c>
      <c r="BL277" s="17" t="s">
        <v>174</v>
      </c>
      <c r="BM277" s="230" t="s">
        <v>454</v>
      </c>
    </row>
    <row r="278" s="2" customFormat="1" ht="24.15" customHeight="1">
      <c r="A278" s="39"/>
      <c r="B278" s="40"/>
      <c r="C278" s="259" t="s">
        <v>323</v>
      </c>
      <c r="D278" s="259" t="s">
        <v>238</v>
      </c>
      <c r="E278" s="260" t="s">
        <v>716</v>
      </c>
      <c r="F278" s="261" t="s">
        <v>717</v>
      </c>
      <c r="G278" s="262" t="s">
        <v>247</v>
      </c>
      <c r="H278" s="263">
        <v>2</v>
      </c>
      <c r="I278" s="264"/>
      <c r="J278" s="265">
        <f>ROUND(I278*H278,2)</f>
        <v>0</v>
      </c>
      <c r="K278" s="261" t="s">
        <v>173</v>
      </c>
      <c r="L278" s="266"/>
      <c r="M278" s="267" t="s">
        <v>1</v>
      </c>
      <c r="N278" s="268" t="s">
        <v>51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190</v>
      </c>
      <c r="AT278" s="230" t="s">
        <v>238</v>
      </c>
      <c r="AU278" s="230" t="s">
        <v>21</v>
      </c>
      <c r="AY278" s="17" t="s">
        <v>167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7" t="s">
        <v>174</v>
      </c>
      <c r="BK278" s="231">
        <f>ROUND(I278*H278,2)</f>
        <v>0</v>
      </c>
      <c r="BL278" s="17" t="s">
        <v>174</v>
      </c>
      <c r="BM278" s="230" t="s">
        <v>457</v>
      </c>
    </row>
    <row r="279" s="2" customFormat="1">
      <c r="A279" s="39"/>
      <c r="B279" s="40"/>
      <c r="C279" s="41"/>
      <c r="D279" s="234" t="s">
        <v>185</v>
      </c>
      <c r="E279" s="41"/>
      <c r="F279" s="255" t="s">
        <v>689</v>
      </c>
      <c r="G279" s="41"/>
      <c r="H279" s="41"/>
      <c r="I279" s="256"/>
      <c r="J279" s="41"/>
      <c r="K279" s="41"/>
      <c r="L279" s="45"/>
      <c r="M279" s="257"/>
      <c r="N279" s="258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7" t="s">
        <v>185</v>
      </c>
      <c r="AU279" s="17" t="s">
        <v>21</v>
      </c>
    </row>
    <row r="280" s="2" customFormat="1" ht="24.15" customHeight="1">
      <c r="A280" s="39"/>
      <c r="B280" s="40"/>
      <c r="C280" s="219" t="s">
        <v>459</v>
      </c>
      <c r="D280" s="219" t="s">
        <v>169</v>
      </c>
      <c r="E280" s="220" t="s">
        <v>718</v>
      </c>
      <c r="F280" s="221" t="s">
        <v>719</v>
      </c>
      <c r="G280" s="222" t="s">
        <v>247</v>
      </c>
      <c r="H280" s="223">
        <v>7</v>
      </c>
      <c r="I280" s="224"/>
      <c r="J280" s="225">
        <f>ROUND(I280*H280,2)</f>
        <v>0</v>
      </c>
      <c r="K280" s="221" t="s">
        <v>173</v>
      </c>
      <c r="L280" s="45"/>
      <c r="M280" s="226" t="s">
        <v>1</v>
      </c>
      <c r="N280" s="227" t="s">
        <v>51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174</v>
      </c>
      <c r="AT280" s="230" t="s">
        <v>169</v>
      </c>
      <c r="AU280" s="230" t="s">
        <v>21</v>
      </c>
      <c r="AY280" s="17" t="s">
        <v>167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174</v>
      </c>
      <c r="BK280" s="231">
        <f>ROUND(I280*H280,2)</f>
        <v>0</v>
      </c>
      <c r="BL280" s="17" t="s">
        <v>174</v>
      </c>
      <c r="BM280" s="230" t="s">
        <v>462</v>
      </c>
    </row>
    <row r="281" s="2" customFormat="1" ht="24.15" customHeight="1">
      <c r="A281" s="39"/>
      <c r="B281" s="40"/>
      <c r="C281" s="259" t="s">
        <v>327</v>
      </c>
      <c r="D281" s="259" t="s">
        <v>238</v>
      </c>
      <c r="E281" s="260" t="s">
        <v>720</v>
      </c>
      <c r="F281" s="261" t="s">
        <v>721</v>
      </c>
      <c r="G281" s="262" t="s">
        <v>247</v>
      </c>
      <c r="H281" s="263">
        <v>1</v>
      </c>
      <c r="I281" s="264"/>
      <c r="J281" s="265">
        <f>ROUND(I281*H281,2)</f>
        <v>0</v>
      </c>
      <c r="K281" s="261" t="s">
        <v>173</v>
      </c>
      <c r="L281" s="266"/>
      <c r="M281" s="267" t="s">
        <v>1</v>
      </c>
      <c r="N281" s="268" t="s">
        <v>51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190</v>
      </c>
      <c r="AT281" s="230" t="s">
        <v>238</v>
      </c>
      <c r="AU281" s="230" t="s">
        <v>21</v>
      </c>
      <c r="AY281" s="17" t="s">
        <v>167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7" t="s">
        <v>174</v>
      </c>
      <c r="BK281" s="231">
        <f>ROUND(I281*H281,2)</f>
        <v>0</v>
      </c>
      <c r="BL281" s="17" t="s">
        <v>174</v>
      </c>
      <c r="BM281" s="230" t="s">
        <v>466</v>
      </c>
    </row>
    <row r="282" s="2" customFormat="1">
      <c r="A282" s="39"/>
      <c r="B282" s="40"/>
      <c r="C282" s="41"/>
      <c r="D282" s="234" t="s">
        <v>185</v>
      </c>
      <c r="E282" s="41"/>
      <c r="F282" s="255" t="s">
        <v>722</v>
      </c>
      <c r="G282" s="41"/>
      <c r="H282" s="41"/>
      <c r="I282" s="256"/>
      <c r="J282" s="41"/>
      <c r="K282" s="41"/>
      <c r="L282" s="45"/>
      <c r="M282" s="257"/>
      <c r="N282" s="258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7" t="s">
        <v>185</v>
      </c>
      <c r="AU282" s="17" t="s">
        <v>21</v>
      </c>
    </row>
    <row r="283" s="2" customFormat="1" ht="24.15" customHeight="1">
      <c r="A283" s="39"/>
      <c r="B283" s="40"/>
      <c r="C283" s="259" t="s">
        <v>468</v>
      </c>
      <c r="D283" s="259" t="s">
        <v>238</v>
      </c>
      <c r="E283" s="260" t="s">
        <v>723</v>
      </c>
      <c r="F283" s="261" t="s">
        <v>724</v>
      </c>
      <c r="G283" s="262" t="s">
        <v>247</v>
      </c>
      <c r="H283" s="263">
        <v>2</v>
      </c>
      <c r="I283" s="264"/>
      <c r="J283" s="265">
        <f>ROUND(I283*H283,2)</f>
        <v>0</v>
      </c>
      <c r="K283" s="261" t="s">
        <v>173</v>
      </c>
      <c r="L283" s="266"/>
      <c r="M283" s="267" t="s">
        <v>1</v>
      </c>
      <c r="N283" s="268" t="s">
        <v>51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190</v>
      </c>
      <c r="AT283" s="230" t="s">
        <v>238</v>
      </c>
      <c r="AU283" s="230" t="s">
        <v>21</v>
      </c>
      <c r="AY283" s="17" t="s">
        <v>167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174</v>
      </c>
      <c r="BK283" s="231">
        <f>ROUND(I283*H283,2)</f>
        <v>0</v>
      </c>
      <c r="BL283" s="17" t="s">
        <v>174</v>
      </c>
      <c r="BM283" s="230" t="s">
        <v>471</v>
      </c>
    </row>
    <row r="284" s="2" customFormat="1">
      <c r="A284" s="39"/>
      <c r="B284" s="40"/>
      <c r="C284" s="41"/>
      <c r="D284" s="234" t="s">
        <v>185</v>
      </c>
      <c r="E284" s="41"/>
      <c r="F284" s="255" t="s">
        <v>722</v>
      </c>
      <c r="G284" s="41"/>
      <c r="H284" s="41"/>
      <c r="I284" s="256"/>
      <c r="J284" s="41"/>
      <c r="K284" s="41"/>
      <c r="L284" s="45"/>
      <c r="M284" s="257"/>
      <c r="N284" s="258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7" t="s">
        <v>185</v>
      </c>
      <c r="AU284" s="17" t="s">
        <v>21</v>
      </c>
    </row>
    <row r="285" s="2" customFormat="1" ht="24.15" customHeight="1">
      <c r="A285" s="39"/>
      <c r="B285" s="40"/>
      <c r="C285" s="259" t="s">
        <v>331</v>
      </c>
      <c r="D285" s="259" t="s">
        <v>238</v>
      </c>
      <c r="E285" s="260" t="s">
        <v>725</v>
      </c>
      <c r="F285" s="261" t="s">
        <v>726</v>
      </c>
      <c r="G285" s="262" t="s">
        <v>247</v>
      </c>
      <c r="H285" s="263">
        <v>1</v>
      </c>
      <c r="I285" s="264"/>
      <c r="J285" s="265">
        <f>ROUND(I285*H285,2)</f>
        <v>0</v>
      </c>
      <c r="K285" s="261" t="s">
        <v>1</v>
      </c>
      <c r="L285" s="266"/>
      <c r="M285" s="267" t="s">
        <v>1</v>
      </c>
      <c r="N285" s="268" t="s">
        <v>51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190</v>
      </c>
      <c r="AT285" s="230" t="s">
        <v>238</v>
      </c>
      <c r="AU285" s="230" t="s">
        <v>21</v>
      </c>
      <c r="AY285" s="17" t="s">
        <v>167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174</v>
      </c>
      <c r="BK285" s="231">
        <f>ROUND(I285*H285,2)</f>
        <v>0</v>
      </c>
      <c r="BL285" s="17" t="s">
        <v>174</v>
      </c>
      <c r="BM285" s="230" t="s">
        <v>474</v>
      </c>
    </row>
    <row r="286" s="2" customFormat="1">
      <c r="A286" s="39"/>
      <c r="B286" s="40"/>
      <c r="C286" s="41"/>
      <c r="D286" s="234" t="s">
        <v>185</v>
      </c>
      <c r="E286" s="41"/>
      <c r="F286" s="255" t="s">
        <v>722</v>
      </c>
      <c r="G286" s="41"/>
      <c r="H286" s="41"/>
      <c r="I286" s="256"/>
      <c r="J286" s="41"/>
      <c r="K286" s="41"/>
      <c r="L286" s="45"/>
      <c r="M286" s="257"/>
      <c r="N286" s="258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7" t="s">
        <v>185</v>
      </c>
      <c r="AU286" s="17" t="s">
        <v>21</v>
      </c>
    </row>
    <row r="287" s="2" customFormat="1" ht="33" customHeight="1">
      <c r="A287" s="39"/>
      <c r="B287" s="40"/>
      <c r="C287" s="259" t="s">
        <v>475</v>
      </c>
      <c r="D287" s="259" t="s">
        <v>238</v>
      </c>
      <c r="E287" s="260" t="s">
        <v>727</v>
      </c>
      <c r="F287" s="261" t="s">
        <v>728</v>
      </c>
      <c r="G287" s="262" t="s">
        <v>247</v>
      </c>
      <c r="H287" s="263">
        <v>2</v>
      </c>
      <c r="I287" s="264"/>
      <c r="J287" s="265">
        <f>ROUND(I287*H287,2)</f>
        <v>0</v>
      </c>
      <c r="K287" s="261" t="s">
        <v>173</v>
      </c>
      <c r="L287" s="266"/>
      <c r="M287" s="267" t="s">
        <v>1</v>
      </c>
      <c r="N287" s="268" t="s">
        <v>51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190</v>
      </c>
      <c r="AT287" s="230" t="s">
        <v>238</v>
      </c>
      <c r="AU287" s="230" t="s">
        <v>21</v>
      </c>
      <c r="AY287" s="17" t="s">
        <v>167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174</v>
      </c>
      <c r="BK287" s="231">
        <f>ROUND(I287*H287,2)</f>
        <v>0</v>
      </c>
      <c r="BL287" s="17" t="s">
        <v>174</v>
      </c>
      <c r="BM287" s="230" t="s">
        <v>478</v>
      </c>
    </row>
    <row r="288" s="2" customFormat="1">
      <c r="A288" s="39"/>
      <c r="B288" s="40"/>
      <c r="C288" s="41"/>
      <c r="D288" s="234" t="s">
        <v>185</v>
      </c>
      <c r="E288" s="41"/>
      <c r="F288" s="255" t="s">
        <v>722</v>
      </c>
      <c r="G288" s="41"/>
      <c r="H288" s="41"/>
      <c r="I288" s="256"/>
      <c r="J288" s="41"/>
      <c r="K288" s="41"/>
      <c r="L288" s="45"/>
      <c r="M288" s="257"/>
      <c r="N288" s="258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7" t="s">
        <v>185</v>
      </c>
      <c r="AU288" s="17" t="s">
        <v>21</v>
      </c>
    </row>
    <row r="289" s="2" customFormat="1" ht="24.15" customHeight="1">
      <c r="A289" s="39"/>
      <c r="B289" s="40"/>
      <c r="C289" s="259" t="s">
        <v>335</v>
      </c>
      <c r="D289" s="259" t="s">
        <v>238</v>
      </c>
      <c r="E289" s="260" t="s">
        <v>729</v>
      </c>
      <c r="F289" s="261" t="s">
        <v>730</v>
      </c>
      <c r="G289" s="262" t="s">
        <v>247</v>
      </c>
      <c r="H289" s="263">
        <v>1</v>
      </c>
      <c r="I289" s="264"/>
      <c r="J289" s="265">
        <f>ROUND(I289*H289,2)</f>
        <v>0</v>
      </c>
      <c r="K289" s="261" t="s">
        <v>1</v>
      </c>
      <c r="L289" s="266"/>
      <c r="M289" s="267" t="s">
        <v>1</v>
      </c>
      <c r="N289" s="268" t="s">
        <v>51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190</v>
      </c>
      <c r="AT289" s="230" t="s">
        <v>238</v>
      </c>
      <c r="AU289" s="230" t="s">
        <v>21</v>
      </c>
      <c r="AY289" s="17" t="s">
        <v>167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174</v>
      </c>
      <c r="BK289" s="231">
        <f>ROUND(I289*H289,2)</f>
        <v>0</v>
      </c>
      <c r="BL289" s="17" t="s">
        <v>174</v>
      </c>
      <c r="BM289" s="230" t="s">
        <v>481</v>
      </c>
    </row>
    <row r="290" s="2" customFormat="1">
      <c r="A290" s="39"/>
      <c r="B290" s="40"/>
      <c r="C290" s="41"/>
      <c r="D290" s="234" t="s">
        <v>185</v>
      </c>
      <c r="E290" s="41"/>
      <c r="F290" s="255" t="s">
        <v>722</v>
      </c>
      <c r="G290" s="41"/>
      <c r="H290" s="41"/>
      <c r="I290" s="256"/>
      <c r="J290" s="41"/>
      <c r="K290" s="41"/>
      <c r="L290" s="45"/>
      <c r="M290" s="257"/>
      <c r="N290" s="258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7" t="s">
        <v>185</v>
      </c>
      <c r="AU290" s="17" t="s">
        <v>21</v>
      </c>
    </row>
    <row r="291" s="2" customFormat="1" ht="24.15" customHeight="1">
      <c r="A291" s="39"/>
      <c r="B291" s="40"/>
      <c r="C291" s="219" t="s">
        <v>482</v>
      </c>
      <c r="D291" s="219" t="s">
        <v>169</v>
      </c>
      <c r="E291" s="220" t="s">
        <v>731</v>
      </c>
      <c r="F291" s="221" t="s">
        <v>732</v>
      </c>
      <c r="G291" s="222" t="s">
        <v>194</v>
      </c>
      <c r="H291" s="223">
        <v>837.5</v>
      </c>
      <c r="I291" s="224"/>
      <c r="J291" s="225">
        <f>ROUND(I291*H291,2)</f>
        <v>0</v>
      </c>
      <c r="K291" s="221" t="s">
        <v>173</v>
      </c>
      <c r="L291" s="45"/>
      <c r="M291" s="226" t="s">
        <v>1</v>
      </c>
      <c r="N291" s="227" t="s">
        <v>51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174</v>
      </c>
      <c r="AT291" s="230" t="s">
        <v>169</v>
      </c>
      <c r="AU291" s="230" t="s">
        <v>21</v>
      </c>
      <c r="AY291" s="17" t="s">
        <v>167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174</v>
      </c>
      <c r="BK291" s="231">
        <f>ROUND(I291*H291,2)</f>
        <v>0</v>
      </c>
      <c r="BL291" s="17" t="s">
        <v>174</v>
      </c>
      <c r="BM291" s="230" t="s">
        <v>485</v>
      </c>
    </row>
    <row r="292" s="2" customFormat="1" ht="21.75" customHeight="1">
      <c r="A292" s="39"/>
      <c r="B292" s="40"/>
      <c r="C292" s="259" t="s">
        <v>341</v>
      </c>
      <c r="D292" s="259" t="s">
        <v>238</v>
      </c>
      <c r="E292" s="260" t="s">
        <v>733</v>
      </c>
      <c r="F292" s="261" t="s">
        <v>734</v>
      </c>
      <c r="G292" s="262" t="s">
        <v>194</v>
      </c>
      <c r="H292" s="263">
        <v>850.06299999999999</v>
      </c>
      <c r="I292" s="264"/>
      <c r="J292" s="265">
        <f>ROUND(I292*H292,2)</f>
        <v>0</v>
      </c>
      <c r="K292" s="261" t="s">
        <v>173</v>
      </c>
      <c r="L292" s="266"/>
      <c r="M292" s="267" t="s">
        <v>1</v>
      </c>
      <c r="N292" s="268" t="s">
        <v>51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190</v>
      </c>
      <c r="AT292" s="230" t="s">
        <v>238</v>
      </c>
      <c r="AU292" s="230" t="s">
        <v>21</v>
      </c>
      <c r="AY292" s="17" t="s">
        <v>167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174</v>
      </c>
      <c r="BK292" s="231">
        <f>ROUND(I292*H292,2)</f>
        <v>0</v>
      </c>
      <c r="BL292" s="17" t="s">
        <v>174</v>
      </c>
      <c r="BM292" s="230" t="s">
        <v>488</v>
      </c>
    </row>
    <row r="293" s="13" customFormat="1">
      <c r="A293" s="13"/>
      <c r="B293" s="232"/>
      <c r="C293" s="233"/>
      <c r="D293" s="234" t="s">
        <v>175</v>
      </c>
      <c r="E293" s="235" t="s">
        <v>1</v>
      </c>
      <c r="F293" s="236" t="s">
        <v>735</v>
      </c>
      <c r="G293" s="233"/>
      <c r="H293" s="237">
        <v>850.06299999999999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175</v>
      </c>
      <c r="AU293" s="243" t="s">
        <v>21</v>
      </c>
      <c r="AV293" s="13" t="s">
        <v>21</v>
      </c>
      <c r="AW293" s="13" t="s">
        <v>40</v>
      </c>
      <c r="AX293" s="13" t="s">
        <v>84</v>
      </c>
      <c r="AY293" s="243" t="s">
        <v>167</v>
      </c>
    </row>
    <row r="294" s="14" customFormat="1">
      <c r="A294" s="14"/>
      <c r="B294" s="244"/>
      <c r="C294" s="245"/>
      <c r="D294" s="234" t="s">
        <v>175</v>
      </c>
      <c r="E294" s="246" t="s">
        <v>1</v>
      </c>
      <c r="F294" s="247" t="s">
        <v>177</v>
      </c>
      <c r="G294" s="245"/>
      <c r="H294" s="248">
        <v>850.06299999999999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175</v>
      </c>
      <c r="AU294" s="254" t="s">
        <v>21</v>
      </c>
      <c r="AV294" s="14" t="s">
        <v>174</v>
      </c>
      <c r="AW294" s="14" t="s">
        <v>40</v>
      </c>
      <c r="AX294" s="14" t="s">
        <v>92</v>
      </c>
      <c r="AY294" s="254" t="s">
        <v>167</v>
      </c>
    </row>
    <row r="295" s="2" customFormat="1" ht="24.15" customHeight="1">
      <c r="A295" s="39"/>
      <c r="B295" s="40"/>
      <c r="C295" s="219" t="s">
        <v>489</v>
      </c>
      <c r="D295" s="219" t="s">
        <v>169</v>
      </c>
      <c r="E295" s="220" t="s">
        <v>736</v>
      </c>
      <c r="F295" s="221" t="s">
        <v>737</v>
      </c>
      <c r="G295" s="222" t="s">
        <v>194</v>
      </c>
      <c r="H295" s="223">
        <v>259</v>
      </c>
      <c r="I295" s="224"/>
      <c r="J295" s="225">
        <f>ROUND(I295*H295,2)</f>
        <v>0</v>
      </c>
      <c r="K295" s="221" t="s">
        <v>173</v>
      </c>
      <c r="L295" s="45"/>
      <c r="M295" s="226" t="s">
        <v>1</v>
      </c>
      <c r="N295" s="227" t="s">
        <v>51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174</v>
      </c>
      <c r="AT295" s="230" t="s">
        <v>169</v>
      </c>
      <c r="AU295" s="230" t="s">
        <v>21</v>
      </c>
      <c r="AY295" s="17" t="s">
        <v>167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174</v>
      </c>
      <c r="BK295" s="231">
        <f>ROUND(I295*H295,2)</f>
        <v>0</v>
      </c>
      <c r="BL295" s="17" t="s">
        <v>174</v>
      </c>
      <c r="BM295" s="230" t="s">
        <v>492</v>
      </c>
    </row>
    <row r="296" s="2" customFormat="1" ht="21.75" customHeight="1">
      <c r="A296" s="39"/>
      <c r="B296" s="40"/>
      <c r="C296" s="259" t="s">
        <v>347</v>
      </c>
      <c r="D296" s="259" t="s">
        <v>238</v>
      </c>
      <c r="E296" s="260" t="s">
        <v>738</v>
      </c>
      <c r="F296" s="261" t="s">
        <v>739</v>
      </c>
      <c r="G296" s="262" t="s">
        <v>194</v>
      </c>
      <c r="H296" s="263">
        <v>262.88499999999999</v>
      </c>
      <c r="I296" s="264"/>
      <c r="J296" s="265">
        <f>ROUND(I296*H296,2)</f>
        <v>0</v>
      </c>
      <c r="K296" s="261" t="s">
        <v>173</v>
      </c>
      <c r="L296" s="266"/>
      <c r="M296" s="267" t="s">
        <v>1</v>
      </c>
      <c r="N296" s="268" t="s">
        <v>51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190</v>
      </c>
      <c r="AT296" s="230" t="s">
        <v>238</v>
      </c>
      <c r="AU296" s="230" t="s">
        <v>21</v>
      </c>
      <c r="AY296" s="17" t="s">
        <v>167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174</v>
      </c>
      <c r="BK296" s="231">
        <f>ROUND(I296*H296,2)</f>
        <v>0</v>
      </c>
      <c r="BL296" s="17" t="s">
        <v>174</v>
      </c>
      <c r="BM296" s="230" t="s">
        <v>495</v>
      </c>
    </row>
    <row r="297" s="13" customFormat="1">
      <c r="A297" s="13"/>
      <c r="B297" s="232"/>
      <c r="C297" s="233"/>
      <c r="D297" s="234" t="s">
        <v>175</v>
      </c>
      <c r="E297" s="235" t="s">
        <v>1</v>
      </c>
      <c r="F297" s="236" t="s">
        <v>740</v>
      </c>
      <c r="G297" s="233"/>
      <c r="H297" s="237">
        <v>262.88499999999999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175</v>
      </c>
      <c r="AU297" s="243" t="s">
        <v>21</v>
      </c>
      <c r="AV297" s="13" t="s">
        <v>21</v>
      </c>
      <c r="AW297" s="13" t="s">
        <v>40</v>
      </c>
      <c r="AX297" s="13" t="s">
        <v>84</v>
      </c>
      <c r="AY297" s="243" t="s">
        <v>167</v>
      </c>
    </row>
    <row r="298" s="14" customFormat="1">
      <c r="A298" s="14"/>
      <c r="B298" s="244"/>
      <c r="C298" s="245"/>
      <c r="D298" s="234" t="s">
        <v>175</v>
      </c>
      <c r="E298" s="246" t="s">
        <v>1</v>
      </c>
      <c r="F298" s="247" t="s">
        <v>177</v>
      </c>
      <c r="G298" s="245"/>
      <c r="H298" s="248">
        <v>262.88499999999999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175</v>
      </c>
      <c r="AU298" s="254" t="s">
        <v>21</v>
      </c>
      <c r="AV298" s="14" t="s">
        <v>174</v>
      </c>
      <c r="AW298" s="14" t="s">
        <v>40</v>
      </c>
      <c r="AX298" s="14" t="s">
        <v>92</v>
      </c>
      <c r="AY298" s="254" t="s">
        <v>167</v>
      </c>
    </row>
    <row r="299" s="2" customFormat="1" ht="24.15" customHeight="1">
      <c r="A299" s="39"/>
      <c r="B299" s="40"/>
      <c r="C299" s="219" t="s">
        <v>496</v>
      </c>
      <c r="D299" s="219" t="s">
        <v>169</v>
      </c>
      <c r="E299" s="220" t="s">
        <v>741</v>
      </c>
      <c r="F299" s="221" t="s">
        <v>742</v>
      </c>
      <c r="G299" s="222" t="s">
        <v>247</v>
      </c>
      <c r="H299" s="223">
        <v>41</v>
      </c>
      <c r="I299" s="224"/>
      <c r="J299" s="225">
        <f>ROUND(I299*H299,2)</f>
        <v>0</v>
      </c>
      <c r="K299" s="221" t="s">
        <v>173</v>
      </c>
      <c r="L299" s="45"/>
      <c r="M299" s="226" t="s">
        <v>1</v>
      </c>
      <c r="N299" s="227" t="s">
        <v>51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174</v>
      </c>
      <c r="AT299" s="230" t="s">
        <v>169</v>
      </c>
      <c r="AU299" s="230" t="s">
        <v>21</v>
      </c>
      <c r="AY299" s="17" t="s">
        <v>167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174</v>
      </c>
      <c r="BK299" s="231">
        <f>ROUND(I299*H299,2)</f>
        <v>0</v>
      </c>
      <c r="BL299" s="17" t="s">
        <v>174</v>
      </c>
      <c r="BM299" s="230" t="s">
        <v>499</v>
      </c>
    </row>
    <row r="300" s="2" customFormat="1" ht="16.5" customHeight="1">
      <c r="A300" s="39"/>
      <c r="B300" s="40"/>
      <c r="C300" s="259" t="s">
        <v>352</v>
      </c>
      <c r="D300" s="259" t="s">
        <v>238</v>
      </c>
      <c r="E300" s="260" t="s">
        <v>743</v>
      </c>
      <c r="F300" s="261" t="s">
        <v>744</v>
      </c>
      <c r="G300" s="262" t="s">
        <v>247</v>
      </c>
      <c r="H300" s="263">
        <v>33</v>
      </c>
      <c r="I300" s="264"/>
      <c r="J300" s="265">
        <f>ROUND(I300*H300,2)</f>
        <v>0</v>
      </c>
      <c r="K300" s="261" t="s">
        <v>173</v>
      </c>
      <c r="L300" s="266"/>
      <c r="M300" s="267" t="s">
        <v>1</v>
      </c>
      <c r="N300" s="268" t="s">
        <v>51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190</v>
      </c>
      <c r="AT300" s="230" t="s">
        <v>238</v>
      </c>
      <c r="AU300" s="230" t="s">
        <v>21</v>
      </c>
      <c r="AY300" s="17" t="s">
        <v>167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174</v>
      </c>
      <c r="BK300" s="231">
        <f>ROUND(I300*H300,2)</f>
        <v>0</v>
      </c>
      <c r="BL300" s="17" t="s">
        <v>174</v>
      </c>
      <c r="BM300" s="230" t="s">
        <v>502</v>
      </c>
    </row>
    <row r="301" s="2" customFormat="1" ht="16.5" customHeight="1">
      <c r="A301" s="39"/>
      <c r="B301" s="40"/>
      <c r="C301" s="259" t="s">
        <v>503</v>
      </c>
      <c r="D301" s="259" t="s">
        <v>238</v>
      </c>
      <c r="E301" s="260" t="s">
        <v>745</v>
      </c>
      <c r="F301" s="261" t="s">
        <v>746</v>
      </c>
      <c r="G301" s="262" t="s">
        <v>247</v>
      </c>
      <c r="H301" s="263">
        <v>25</v>
      </c>
      <c r="I301" s="264"/>
      <c r="J301" s="265">
        <f>ROUND(I301*H301,2)</f>
        <v>0</v>
      </c>
      <c r="K301" s="261" t="s">
        <v>173</v>
      </c>
      <c r="L301" s="266"/>
      <c r="M301" s="267" t="s">
        <v>1</v>
      </c>
      <c r="N301" s="268" t="s">
        <v>51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190</v>
      </c>
      <c r="AT301" s="230" t="s">
        <v>238</v>
      </c>
      <c r="AU301" s="230" t="s">
        <v>21</v>
      </c>
      <c r="AY301" s="17" t="s">
        <v>167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174</v>
      </c>
      <c r="BK301" s="231">
        <f>ROUND(I301*H301,2)</f>
        <v>0</v>
      </c>
      <c r="BL301" s="17" t="s">
        <v>174</v>
      </c>
      <c r="BM301" s="230" t="s">
        <v>506</v>
      </c>
    </row>
    <row r="302" s="13" customFormat="1">
      <c r="A302" s="13"/>
      <c r="B302" s="232"/>
      <c r="C302" s="233"/>
      <c r="D302" s="234" t="s">
        <v>175</v>
      </c>
      <c r="E302" s="235" t="s">
        <v>1</v>
      </c>
      <c r="F302" s="236" t="s">
        <v>747</v>
      </c>
      <c r="G302" s="233"/>
      <c r="H302" s="237">
        <v>12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175</v>
      </c>
      <c r="AU302" s="243" t="s">
        <v>21</v>
      </c>
      <c r="AV302" s="13" t="s">
        <v>21</v>
      </c>
      <c r="AW302" s="13" t="s">
        <v>40</v>
      </c>
      <c r="AX302" s="13" t="s">
        <v>84</v>
      </c>
      <c r="AY302" s="243" t="s">
        <v>167</v>
      </c>
    </row>
    <row r="303" s="13" customFormat="1">
      <c r="A303" s="13"/>
      <c r="B303" s="232"/>
      <c r="C303" s="233"/>
      <c r="D303" s="234" t="s">
        <v>175</v>
      </c>
      <c r="E303" s="235" t="s">
        <v>1</v>
      </c>
      <c r="F303" s="236" t="s">
        <v>748</v>
      </c>
      <c r="G303" s="233"/>
      <c r="H303" s="237">
        <v>7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175</v>
      </c>
      <c r="AU303" s="243" t="s">
        <v>21</v>
      </c>
      <c r="AV303" s="13" t="s">
        <v>21</v>
      </c>
      <c r="AW303" s="13" t="s">
        <v>40</v>
      </c>
      <c r="AX303" s="13" t="s">
        <v>84</v>
      </c>
      <c r="AY303" s="243" t="s">
        <v>167</v>
      </c>
    </row>
    <row r="304" s="13" customFormat="1">
      <c r="A304" s="13"/>
      <c r="B304" s="232"/>
      <c r="C304" s="233"/>
      <c r="D304" s="234" t="s">
        <v>175</v>
      </c>
      <c r="E304" s="235" t="s">
        <v>1</v>
      </c>
      <c r="F304" s="236" t="s">
        <v>749</v>
      </c>
      <c r="G304" s="233"/>
      <c r="H304" s="237">
        <v>6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175</v>
      </c>
      <c r="AU304" s="243" t="s">
        <v>21</v>
      </c>
      <c r="AV304" s="13" t="s">
        <v>21</v>
      </c>
      <c r="AW304" s="13" t="s">
        <v>40</v>
      </c>
      <c r="AX304" s="13" t="s">
        <v>84</v>
      </c>
      <c r="AY304" s="243" t="s">
        <v>167</v>
      </c>
    </row>
    <row r="305" s="14" customFormat="1">
      <c r="A305" s="14"/>
      <c r="B305" s="244"/>
      <c r="C305" s="245"/>
      <c r="D305" s="234" t="s">
        <v>175</v>
      </c>
      <c r="E305" s="246" t="s">
        <v>1</v>
      </c>
      <c r="F305" s="247" t="s">
        <v>177</v>
      </c>
      <c r="G305" s="245"/>
      <c r="H305" s="248">
        <v>25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175</v>
      </c>
      <c r="AU305" s="254" t="s">
        <v>21</v>
      </c>
      <c r="AV305" s="14" t="s">
        <v>174</v>
      </c>
      <c r="AW305" s="14" t="s">
        <v>40</v>
      </c>
      <c r="AX305" s="14" t="s">
        <v>92</v>
      </c>
      <c r="AY305" s="254" t="s">
        <v>167</v>
      </c>
    </row>
    <row r="306" s="2" customFormat="1" ht="24.15" customHeight="1">
      <c r="A306" s="39"/>
      <c r="B306" s="40"/>
      <c r="C306" s="259" t="s">
        <v>357</v>
      </c>
      <c r="D306" s="259" t="s">
        <v>238</v>
      </c>
      <c r="E306" s="260" t="s">
        <v>750</v>
      </c>
      <c r="F306" s="261" t="s">
        <v>751</v>
      </c>
      <c r="G306" s="262" t="s">
        <v>247</v>
      </c>
      <c r="H306" s="263">
        <v>25</v>
      </c>
      <c r="I306" s="264"/>
      <c r="J306" s="265">
        <f>ROUND(I306*H306,2)</f>
        <v>0</v>
      </c>
      <c r="K306" s="261" t="s">
        <v>173</v>
      </c>
      <c r="L306" s="266"/>
      <c r="M306" s="267" t="s">
        <v>1</v>
      </c>
      <c r="N306" s="268" t="s">
        <v>51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190</v>
      </c>
      <c r="AT306" s="230" t="s">
        <v>238</v>
      </c>
      <c r="AU306" s="230" t="s">
        <v>21</v>
      </c>
      <c r="AY306" s="17" t="s">
        <v>167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174</v>
      </c>
      <c r="BK306" s="231">
        <f>ROUND(I306*H306,2)</f>
        <v>0</v>
      </c>
      <c r="BL306" s="17" t="s">
        <v>174</v>
      </c>
      <c r="BM306" s="230" t="s">
        <v>511</v>
      </c>
    </row>
    <row r="307" s="2" customFormat="1" ht="16.5" customHeight="1">
      <c r="A307" s="39"/>
      <c r="B307" s="40"/>
      <c r="C307" s="259" t="s">
        <v>513</v>
      </c>
      <c r="D307" s="259" t="s">
        <v>238</v>
      </c>
      <c r="E307" s="260" t="s">
        <v>752</v>
      </c>
      <c r="F307" s="261" t="s">
        <v>753</v>
      </c>
      <c r="G307" s="262" t="s">
        <v>247</v>
      </c>
      <c r="H307" s="263">
        <v>4</v>
      </c>
      <c r="I307" s="264"/>
      <c r="J307" s="265">
        <f>ROUND(I307*H307,2)</f>
        <v>0</v>
      </c>
      <c r="K307" s="261" t="s">
        <v>1</v>
      </c>
      <c r="L307" s="266"/>
      <c r="M307" s="267" t="s">
        <v>1</v>
      </c>
      <c r="N307" s="268" t="s">
        <v>51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190</v>
      </c>
      <c r="AT307" s="230" t="s">
        <v>238</v>
      </c>
      <c r="AU307" s="230" t="s">
        <v>21</v>
      </c>
      <c r="AY307" s="17" t="s">
        <v>167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174</v>
      </c>
      <c r="BK307" s="231">
        <f>ROUND(I307*H307,2)</f>
        <v>0</v>
      </c>
      <c r="BL307" s="17" t="s">
        <v>174</v>
      </c>
      <c r="BM307" s="230" t="s">
        <v>516</v>
      </c>
    </row>
    <row r="308" s="2" customFormat="1">
      <c r="A308" s="39"/>
      <c r="B308" s="40"/>
      <c r="C308" s="41"/>
      <c r="D308" s="234" t="s">
        <v>185</v>
      </c>
      <c r="E308" s="41"/>
      <c r="F308" s="255" t="s">
        <v>754</v>
      </c>
      <c r="G308" s="41"/>
      <c r="H308" s="41"/>
      <c r="I308" s="256"/>
      <c r="J308" s="41"/>
      <c r="K308" s="41"/>
      <c r="L308" s="45"/>
      <c r="M308" s="257"/>
      <c r="N308" s="258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7" t="s">
        <v>185</v>
      </c>
      <c r="AU308" s="17" t="s">
        <v>21</v>
      </c>
    </row>
    <row r="309" s="13" customFormat="1">
      <c r="A309" s="13"/>
      <c r="B309" s="232"/>
      <c r="C309" s="233"/>
      <c r="D309" s="234" t="s">
        <v>175</v>
      </c>
      <c r="E309" s="235" t="s">
        <v>1</v>
      </c>
      <c r="F309" s="236" t="s">
        <v>675</v>
      </c>
      <c r="G309" s="233"/>
      <c r="H309" s="237">
        <v>1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175</v>
      </c>
      <c r="AU309" s="243" t="s">
        <v>21</v>
      </c>
      <c r="AV309" s="13" t="s">
        <v>21</v>
      </c>
      <c r="AW309" s="13" t="s">
        <v>40</v>
      </c>
      <c r="AX309" s="13" t="s">
        <v>84</v>
      </c>
      <c r="AY309" s="243" t="s">
        <v>167</v>
      </c>
    </row>
    <row r="310" s="13" customFormat="1">
      <c r="A310" s="13"/>
      <c r="B310" s="232"/>
      <c r="C310" s="233"/>
      <c r="D310" s="234" t="s">
        <v>175</v>
      </c>
      <c r="E310" s="235" t="s">
        <v>1</v>
      </c>
      <c r="F310" s="236" t="s">
        <v>694</v>
      </c>
      <c r="G310" s="233"/>
      <c r="H310" s="237">
        <v>1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175</v>
      </c>
      <c r="AU310" s="243" t="s">
        <v>21</v>
      </c>
      <c r="AV310" s="13" t="s">
        <v>21</v>
      </c>
      <c r="AW310" s="13" t="s">
        <v>40</v>
      </c>
      <c r="AX310" s="13" t="s">
        <v>84</v>
      </c>
      <c r="AY310" s="243" t="s">
        <v>167</v>
      </c>
    </row>
    <row r="311" s="13" customFormat="1">
      <c r="A311" s="13"/>
      <c r="B311" s="232"/>
      <c r="C311" s="233"/>
      <c r="D311" s="234" t="s">
        <v>175</v>
      </c>
      <c r="E311" s="235" t="s">
        <v>1</v>
      </c>
      <c r="F311" s="236" t="s">
        <v>755</v>
      </c>
      <c r="G311" s="233"/>
      <c r="H311" s="237">
        <v>2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175</v>
      </c>
      <c r="AU311" s="243" t="s">
        <v>21</v>
      </c>
      <c r="AV311" s="13" t="s">
        <v>21</v>
      </c>
      <c r="AW311" s="13" t="s">
        <v>40</v>
      </c>
      <c r="AX311" s="13" t="s">
        <v>84</v>
      </c>
      <c r="AY311" s="243" t="s">
        <v>167</v>
      </c>
    </row>
    <row r="312" s="14" customFormat="1">
      <c r="A312" s="14"/>
      <c r="B312" s="244"/>
      <c r="C312" s="245"/>
      <c r="D312" s="234" t="s">
        <v>175</v>
      </c>
      <c r="E312" s="246" t="s">
        <v>1</v>
      </c>
      <c r="F312" s="247" t="s">
        <v>177</v>
      </c>
      <c r="G312" s="245"/>
      <c r="H312" s="248">
        <v>4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175</v>
      </c>
      <c r="AU312" s="254" t="s">
        <v>21</v>
      </c>
      <c r="AV312" s="14" t="s">
        <v>174</v>
      </c>
      <c r="AW312" s="14" t="s">
        <v>40</v>
      </c>
      <c r="AX312" s="14" t="s">
        <v>92</v>
      </c>
      <c r="AY312" s="254" t="s">
        <v>167</v>
      </c>
    </row>
    <row r="313" s="2" customFormat="1" ht="16.5" customHeight="1">
      <c r="A313" s="39"/>
      <c r="B313" s="40"/>
      <c r="C313" s="259" t="s">
        <v>362</v>
      </c>
      <c r="D313" s="259" t="s">
        <v>238</v>
      </c>
      <c r="E313" s="260" t="s">
        <v>756</v>
      </c>
      <c r="F313" s="261" t="s">
        <v>757</v>
      </c>
      <c r="G313" s="262" t="s">
        <v>247</v>
      </c>
      <c r="H313" s="263">
        <v>4</v>
      </c>
      <c r="I313" s="264"/>
      <c r="J313" s="265">
        <f>ROUND(I313*H313,2)</f>
        <v>0</v>
      </c>
      <c r="K313" s="261" t="s">
        <v>1</v>
      </c>
      <c r="L313" s="266"/>
      <c r="M313" s="267" t="s">
        <v>1</v>
      </c>
      <c r="N313" s="268" t="s">
        <v>51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190</v>
      </c>
      <c r="AT313" s="230" t="s">
        <v>238</v>
      </c>
      <c r="AU313" s="230" t="s">
        <v>21</v>
      </c>
      <c r="AY313" s="17" t="s">
        <v>167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174</v>
      </c>
      <c r="BK313" s="231">
        <f>ROUND(I313*H313,2)</f>
        <v>0</v>
      </c>
      <c r="BL313" s="17" t="s">
        <v>174</v>
      </c>
      <c r="BM313" s="230" t="s">
        <v>520</v>
      </c>
    </row>
    <row r="314" s="2" customFormat="1">
      <c r="A314" s="39"/>
      <c r="B314" s="40"/>
      <c r="C314" s="41"/>
      <c r="D314" s="234" t="s">
        <v>185</v>
      </c>
      <c r="E314" s="41"/>
      <c r="F314" s="255" t="s">
        <v>758</v>
      </c>
      <c r="G314" s="41"/>
      <c r="H314" s="41"/>
      <c r="I314" s="256"/>
      <c r="J314" s="41"/>
      <c r="K314" s="41"/>
      <c r="L314" s="45"/>
      <c r="M314" s="257"/>
      <c r="N314" s="258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7" t="s">
        <v>185</v>
      </c>
      <c r="AU314" s="17" t="s">
        <v>21</v>
      </c>
    </row>
    <row r="315" s="13" customFormat="1">
      <c r="A315" s="13"/>
      <c r="B315" s="232"/>
      <c r="C315" s="233"/>
      <c r="D315" s="234" t="s">
        <v>175</v>
      </c>
      <c r="E315" s="235" t="s">
        <v>1</v>
      </c>
      <c r="F315" s="236" t="s">
        <v>759</v>
      </c>
      <c r="G315" s="233"/>
      <c r="H315" s="237">
        <v>4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175</v>
      </c>
      <c r="AU315" s="243" t="s">
        <v>21</v>
      </c>
      <c r="AV315" s="13" t="s">
        <v>21</v>
      </c>
      <c r="AW315" s="13" t="s">
        <v>40</v>
      </c>
      <c r="AX315" s="13" t="s">
        <v>84</v>
      </c>
      <c r="AY315" s="243" t="s">
        <v>167</v>
      </c>
    </row>
    <row r="316" s="14" customFormat="1">
      <c r="A316" s="14"/>
      <c r="B316" s="244"/>
      <c r="C316" s="245"/>
      <c r="D316" s="234" t="s">
        <v>175</v>
      </c>
      <c r="E316" s="246" t="s">
        <v>1</v>
      </c>
      <c r="F316" s="247" t="s">
        <v>177</v>
      </c>
      <c r="G316" s="245"/>
      <c r="H316" s="248">
        <v>4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175</v>
      </c>
      <c r="AU316" s="254" t="s">
        <v>21</v>
      </c>
      <c r="AV316" s="14" t="s">
        <v>174</v>
      </c>
      <c r="AW316" s="14" t="s">
        <v>40</v>
      </c>
      <c r="AX316" s="14" t="s">
        <v>92</v>
      </c>
      <c r="AY316" s="254" t="s">
        <v>167</v>
      </c>
    </row>
    <row r="317" s="2" customFormat="1" ht="24.15" customHeight="1">
      <c r="A317" s="39"/>
      <c r="B317" s="40"/>
      <c r="C317" s="219" t="s">
        <v>522</v>
      </c>
      <c r="D317" s="219" t="s">
        <v>169</v>
      </c>
      <c r="E317" s="220" t="s">
        <v>760</v>
      </c>
      <c r="F317" s="221" t="s">
        <v>761</v>
      </c>
      <c r="G317" s="222" t="s">
        <v>247</v>
      </c>
      <c r="H317" s="223">
        <v>5</v>
      </c>
      <c r="I317" s="224"/>
      <c r="J317" s="225">
        <f>ROUND(I317*H317,2)</f>
        <v>0</v>
      </c>
      <c r="K317" s="221" t="s">
        <v>173</v>
      </c>
      <c r="L317" s="45"/>
      <c r="M317" s="226" t="s">
        <v>1</v>
      </c>
      <c r="N317" s="227" t="s">
        <v>51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174</v>
      </c>
      <c r="AT317" s="230" t="s">
        <v>169</v>
      </c>
      <c r="AU317" s="230" t="s">
        <v>21</v>
      </c>
      <c r="AY317" s="17" t="s">
        <v>167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174</v>
      </c>
      <c r="BK317" s="231">
        <f>ROUND(I317*H317,2)</f>
        <v>0</v>
      </c>
      <c r="BL317" s="17" t="s">
        <v>174</v>
      </c>
      <c r="BM317" s="230" t="s">
        <v>525</v>
      </c>
    </row>
    <row r="318" s="2" customFormat="1" ht="16.5" customHeight="1">
      <c r="A318" s="39"/>
      <c r="B318" s="40"/>
      <c r="C318" s="259" t="s">
        <v>366</v>
      </c>
      <c r="D318" s="259" t="s">
        <v>238</v>
      </c>
      <c r="E318" s="260" t="s">
        <v>762</v>
      </c>
      <c r="F318" s="261" t="s">
        <v>763</v>
      </c>
      <c r="G318" s="262" t="s">
        <v>247</v>
      </c>
      <c r="H318" s="263">
        <v>5</v>
      </c>
      <c r="I318" s="264"/>
      <c r="J318" s="265">
        <f>ROUND(I318*H318,2)</f>
        <v>0</v>
      </c>
      <c r="K318" s="261" t="s">
        <v>173</v>
      </c>
      <c r="L318" s="266"/>
      <c r="M318" s="267" t="s">
        <v>1</v>
      </c>
      <c r="N318" s="268" t="s">
        <v>51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190</v>
      </c>
      <c r="AT318" s="230" t="s">
        <v>238</v>
      </c>
      <c r="AU318" s="230" t="s">
        <v>21</v>
      </c>
      <c r="AY318" s="17" t="s">
        <v>167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174</v>
      </c>
      <c r="BK318" s="231">
        <f>ROUND(I318*H318,2)</f>
        <v>0</v>
      </c>
      <c r="BL318" s="17" t="s">
        <v>174</v>
      </c>
      <c r="BM318" s="230" t="s">
        <v>529</v>
      </c>
    </row>
    <row r="319" s="2" customFormat="1" ht="16.5" customHeight="1">
      <c r="A319" s="39"/>
      <c r="B319" s="40"/>
      <c r="C319" s="259" t="s">
        <v>531</v>
      </c>
      <c r="D319" s="259" t="s">
        <v>238</v>
      </c>
      <c r="E319" s="260" t="s">
        <v>764</v>
      </c>
      <c r="F319" s="261" t="s">
        <v>765</v>
      </c>
      <c r="G319" s="262" t="s">
        <v>247</v>
      </c>
      <c r="H319" s="263">
        <v>5</v>
      </c>
      <c r="I319" s="264"/>
      <c r="J319" s="265">
        <f>ROUND(I319*H319,2)</f>
        <v>0</v>
      </c>
      <c r="K319" s="261" t="s">
        <v>173</v>
      </c>
      <c r="L319" s="266"/>
      <c r="M319" s="267" t="s">
        <v>1</v>
      </c>
      <c r="N319" s="268" t="s">
        <v>51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190</v>
      </c>
      <c r="AT319" s="230" t="s">
        <v>238</v>
      </c>
      <c r="AU319" s="230" t="s">
        <v>21</v>
      </c>
      <c r="AY319" s="17" t="s">
        <v>167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174</v>
      </c>
      <c r="BK319" s="231">
        <f>ROUND(I319*H319,2)</f>
        <v>0</v>
      </c>
      <c r="BL319" s="17" t="s">
        <v>174</v>
      </c>
      <c r="BM319" s="230" t="s">
        <v>534</v>
      </c>
    </row>
    <row r="320" s="2" customFormat="1" ht="24.15" customHeight="1">
      <c r="A320" s="39"/>
      <c r="B320" s="40"/>
      <c r="C320" s="259" t="s">
        <v>371</v>
      </c>
      <c r="D320" s="259" t="s">
        <v>238</v>
      </c>
      <c r="E320" s="260" t="s">
        <v>766</v>
      </c>
      <c r="F320" s="261" t="s">
        <v>767</v>
      </c>
      <c r="G320" s="262" t="s">
        <v>247</v>
      </c>
      <c r="H320" s="263">
        <v>5</v>
      </c>
      <c r="I320" s="264"/>
      <c r="J320" s="265">
        <f>ROUND(I320*H320,2)</f>
        <v>0</v>
      </c>
      <c r="K320" s="261" t="s">
        <v>1</v>
      </c>
      <c r="L320" s="266"/>
      <c r="M320" s="267" t="s">
        <v>1</v>
      </c>
      <c r="N320" s="268" t="s">
        <v>51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190</v>
      </c>
      <c r="AT320" s="230" t="s">
        <v>238</v>
      </c>
      <c r="AU320" s="230" t="s">
        <v>21</v>
      </c>
      <c r="AY320" s="17" t="s">
        <v>167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174</v>
      </c>
      <c r="BK320" s="231">
        <f>ROUND(I320*H320,2)</f>
        <v>0</v>
      </c>
      <c r="BL320" s="17" t="s">
        <v>174</v>
      </c>
      <c r="BM320" s="230" t="s">
        <v>537</v>
      </c>
    </row>
    <row r="321" s="2" customFormat="1" ht="21.75" customHeight="1">
      <c r="A321" s="39"/>
      <c r="B321" s="40"/>
      <c r="C321" s="219" t="s">
        <v>538</v>
      </c>
      <c r="D321" s="219" t="s">
        <v>169</v>
      </c>
      <c r="E321" s="220" t="s">
        <v>768</v>
      </c>
      <c r="F321" s="221" t="s">
        <v>769</v>
      </c>
      <c r="G321" s="222" t="s">
        <v>247</v>
      </c>
      <c r="H321" s="223">
        <v>7</v>
      </c>
      <c r="I321" s="224"/>
      <c r="J321" s="225">
        <f>ROUND(I321*H321,2)</f>
        <v>0</v>
      </c>
      <c r="K321" s="221" t="s">
        <v>173</v>
      </c>
      <c r="L321" s="45"/>
      <c r="M321" s="226" t="s">
        <v>1</v>
      </c>
      <c r="N321" s="227" t="s">
        <v>51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174</v>
      </c>
      <c r="AT321" s="230" t="s">
        <v>169</v>
      </c>
      <c r="AU321" s="230" t="s">
        <v>21</v>
      </c>
      <c r="AY321" s="17" t="s">
        <v>167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174</v>
      </c>
      <c r="BK321" s="231">
        <f>ROUND(I321*H321,2)</f>
        <v>0</v>
      </c>
      <c r="BL321" s="17" t="s">
        <v>174</v>
      </c>
      <c r="BM321" s="230" t="s">
        <v>541</v>
      </c>
    </row>
    <row r="322" s="2" customFormat="1" ht="16.5" customHeight="1">
      <c r="A322" s="39"/>
      <c r="B322" s="40"/>
      <c r="C322" s="259" t="s">
        <v>375</v>
      </c>
      <c r="D322" s="259" t="s">
        <v>238</v>
      </c>
      <c r="E322" s="260" t="s">
        <v>770</v>
      </c>
      <c r="F322" s="261" t="s">
        <v>771</v>
      </c>
      <c r="G322" s="262" t="s">
        <v>247</v>
      </c>
      <c r="H322" s="263">
        <v>7</v>
      </c>
      <c r="I322" s="264"/>
      <c r="J322" s="265">
        <f>ROUND(I322*H322,2)</f>
        <v>0</v>
      </c>
      <c r="K322" s="261" t="s">
        <v>173</v>
      </c>
      <c r="L322" s="266"/>
      <c r="M322" s="267" t="s">
        <v>1</v>
      </c>
      <c r="N322" s="268" t="s">
        <v>51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190</v>
      </c>
      <c r="AT322" s="230" t="s">
        <v>238</v>
      </c>
      <c r="AU322" s="230" t="s">
        <v>21</v>
      </c>
      <c r="AY322" s="17" t="s">
        <v>167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174</v>
      </c>
      <c r="BK322" s="231">
        <f>ROUND(I322*H322,2)</f>
        <v>0</v>
      </c>
      <c r="BL322" s="17" t="s">
        <v>174</v>
      </c>
      <c r="BM322" s="230" t="s">
        <v>544</v>
      </c>
    </row>
    <row r="323" s="13" customFormat="1">
      <c r="A323" s="13"/>
      <c r="B323" s="232"/>
      <c r="C323" s="233"/>
      <c r="D323" s="234" t="s">
        <v>175</v>
      </c>
      <c r="E323" s="235" t="s">
        <v>1</v>
      </c>
      <c r="F323" s="236" t="s">
        <v>772</v>
      </c>
      <c r="G323" s="233"/>
      <c r="H323" s="237">
        <v>3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175</v>
      </c>
      <c r="AU323" s="243" t="s">
        <v>21</v>
      </c>
      <c r="AV323" s="13" t="s">
        <v>21</v>
      </c>
      <c r="AW323" s="13" t="s">
        <v>40</v>
      </c>
      <c r="AX323" s="13" t="s">
        <v>84</v>
      </c>
      <c r="AY323" s="243" t="s">
        <v>167</v>
      </c>
    </row>
    <row r="324" s="13" customFormat="1">
      <c r="A324" s="13"/>
      <c r="B324" s="232"/>
      <c r="C324" s="233"/>
      <c r="D324" s="234" t="s">
        <v>175</v>
      </c>
      <c r="E324" s="235" t="s">
        <v>1</v>
      </c>
      <c r="F324" s="236" t="s">
        <v>694</v>
      </c>
      <c r="G324" s="233"/>
      <c r="H324" s="237">
        <v>1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175</v>
      </c>
      <c r="AU324" s="243" t="s">
        <v>21</v>
      </c>
      <c r="AV324" s="13" t="s">
        <v>21</v>
      </c>
      <c r="AW324" s="13" t="s">
        <v>40</v>
      </c>
      <c r="AX324" s="13" t="s">
        <v>84</v>
      </c>
      <c r="AY324" s="243" t="s">
        <v>167</v>
      </c>
    </row>
    <row r="325" s="13" customFormat="1">
      <c r="A325" s="13"/>
      <c r="B325" s="232"/>
      <c r="C325" s="233"/>
      <c r="D325" s="234" t="s">
        <v>175</v>
      </c>
      <c r="E325" s="235" t="s">
        <v>1</v>
      </c>
      <c r="F325" s="236" t="s">
        <v>676</v>
      </c>
      <c r="G325" s="233"/>
      <c r="H325" s="237">
        <v>3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175</v>
      </c>
      <c r="AU325" s="243" t="s">
        <v>21</v>
      </c>
      <c r="AV325" s="13" t="s">
        <v>21</v>
      </c>
      <c r="AW325" s="13" t="s">
        <v>40</v>
      </c>
      <c r="AX325" s="13" t="s">
        <v>84</v>
      </c>
      <c r="AY325" s="243" t="s">
        <v>167</v>
      </c>
    </row>
    <row r="326" s="14" customFormat="1">
      <c r="A326" s="14"/>
      <c r="B326" s="244"/>
      <c r="C326" s="245"/>
      <c r="D326" s="234" t="s">
        <v>175</v>
      </c>
      <c r="E326" s="246" t="s">
        <v>1</v>
      </c>
      <c r="F326" s="247" t="s">
        <v>177</v>
      </c>
      <c r="G326" s="245"/>
      <c r="H326" s="248">
        <v>7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175</v>
      </c>
      <c r="AU326" s="254" t="s">
        <v>21</v>
      </c>
      <c r="AV326" s="14" t="s">
        <v>174</v>
      </c>
      <c r="AW326" s="14" t="s">
        <v>40</v>
      </c>
      <c r="AX326" s="14" t="s">
        <v>92</v>
      </c>
      <c r="AY326" s="254" t="s">
        <v>167</v>
      </c>
    </row>
    <row r="327" s="2" customFormat="1" ht="21.75" customHeight="1">
      <c r="A327" s="39"/>
      <c r="B327" s="40"/>
      <c r="C327" s="259" t="s">
        <v>547</v>
      </c>
      <c r="D327" s="259" t="s">
        <v>238</v>
      </c>
      <c r="E327" s="260" t="s">
        <v>773</v>
      </c>
      <c r="F327" s="261" t="s">
        <v>774</v>
      </c>
      <c r="G327" s="262" t="s">
        <v>247</v>
      </c>
      <c r="H327" s="263">
        <v>34</v>
      </c>
      <c r="I327" s="264"/>
      <c r="J327" s="265">
        <f>ROUND(I327*H327,2)</f>
        <v>0</v>
      </c>
      <c r="K327" s="261" t="s">
        <v>173</v>
      </c>
      <c r="L327" s="266"/>
      <c r="M327" s="267" t="s">
        <v>1</v>
      </c>
      <c r="N327" s="268" t="s">
        <v>51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190</v>
      </c>
      <c r="AT327" s="230" t="s">
        <v>238</v>
      </c>
      <c r="AU327" s="230" t="s">
        <v>21</v>
      </c>
      <c r="AY327" s="17" t="s">
        <v>167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174</v>
      </c>
      <c r="BK327" s="231">
        <f>ROUND(I327*H327,2)</f>
        <v>0</v>
      </c>
      <c r="BL327" s="17" t="s">
        <v>174</v>
      </c>
      <c r="BM327" s="230" t="s">
        <v>550</v>
      </c>
    </row>
    <row r="328" s="2" customFormat="1">
      <c r="A328" s="39"/>
      <c r="B328" s="40"/>
      <c r="C328" s="41"/>
      <c r="D328" s="234" t="s">
        <v>185</v>
      </c>
      <c r="E328" s="41"/>
      <c r="F328" s="255" t="s">
        <v>775</v>
      </c>
      <c r="G328" s="41"/>
      <c r="H328" s="41"/>
      <c r="I328" s="256"/>
      <c r="J328" s="41"/>
      <c r="K328" s="41"/>
      <c r="L328" s="45"/>
      <c r="M328" s="257"/>
      <c r="N328" s="258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7" t="s">
        <v>185</v>
      </c>
      <c r="AU328" s="17" t="s">
        <v>21</v>
      </c>
    </row>
    <row r="329" s="2" customFormat="1" ht="16.5" customHeight="1">
      <c r="A329" s="39"/>
      <c r="B329" s="40"/>
      <c r="C329" s="219" t="s">
        <v>379</v>
      </c>
      <c r="D329" s="219" t="s">
        <v>169</v>
      </c>
      <c r="E329" s="220" t="s">
        <v>776</v>
      </c>
      <c r="F329" s="221" t="s">
        <v>777</v>
      </c>
      <c r="G329" s="222" t="s">
        <v>247</v>
      </c>
      <c r="H329" s="223">
        <v>6</v>
      </c>
      <c r="I329" s="224"/>
      <c r="J329" s="225">
        <f>ROUND(I329*H329,2)</f>
        <v>0</v>
      </c>
      <c r="K329" s="221" t="s">
        <v>173</v>
      </c>
      <c r="L329" s="45"/>
      <c r="M329" s="226" t="s">
        <v>1</v>
      </c>
      <c r="N329" s="227" t="s">
        <v>51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174</v>
      </c>
      <c r="AT329" s="230" t="s">
        <v>169</v>
      </c>
      <c r="AU329" s="230" t="s">
        <v>21</v>
      </c>
      <c r="AY329" s="17" t="s">
        <v>167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174</v>
      </c>
      <c r="BK329" s="231">
        <f>ROUND(I329*H329,2)</f>
        <v>0</v>
      </c>
      <c r="BL329" s="17" t="s">
        <v>174</v>
      </c>
      <c r="BM329" s="230" t="s">
        <v>553</v>
      </c>
    </row>
    <row r="330" s="2" customFormat="1" ht="24.15" customHeight="1">
      <c r="A330" s="39"/>
      <c r="B330" s="40"/>
      <c r="C330" s="259" t="s">
        <v>554</v>
      </c>
      <c r="D330" s="259" t="s">
        <v>238</v>
      </c>
      <c r="E330" s="260" t="s">
        <v>778</v>
      </c>
      <c r="F330" s="261" t="s">
        <v>779</v>
      </c>
      <c r="G330" s="262" t="s">
        <v>247</v>
      </c>
      <c r="H330" s="263">
        <v>6</v>
      </c>
      <c r="I330" s="264"/>
      <c r="J330" s="265">
        <f>ROUND(I330*H330,2)</f>
        <v>0</v>
      </c>
      <c r="K330" s="261" t="s">
        <v>173</v>
      </c>
      <c r="L330" s="266"/>
      <c r="M330" s="267" t="s">
        <v>1</v>
      </c>
      <c r="N330" s="268" t="s">
        <v>51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190</v>
      </c>
      <c r="AT330" s="230" t="s">
        <v>238</v>
      </c>
      <c r="AU330" s="230" t="s">
        <v>21</v>
      </c>
      <c r="AY330" s="17" t="s">
        <v>167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174</v>
      </c>
      <c r="BK330" s="231">
        <f>ROUND(I330*H330,2)</f>
        <v>0</v>
      </c>
      <c r="BL330" s="17" t="s">
        <v>174</v>
      </c>
      <c r="BM330" s="230" t="s">
        <v>557</v>
      </c>
    </row>
    <row r="331" s="2" customFormat="1" ht="16.5" customHeight="1">
      <c r="A331" s="39"/>
      <c r="B331" s="40"/>
      <c r="C331" s="259" t="s">
        <v>384</v>
      </c>
      <c r="D331" s="259" t="s">
        <v>238</v>
      </c>
      <c r="E331" s="260" t="s">
        <v>780</v>
      </c>
      <c r="F331" s="261" t="s">
        <v>781</v>
      </c>
      <c r="G331" s="262" t="s">
        <v>247</v>
      </c>
      <c r="H331" s="263">
        <v>6</v>
      </c>
      <c r="I331" s="264"/>
      <c r="J331" s="265">
        <f>ROUND(I331*H331,2)</f>
        <v>0</v>
      </c>
      <c r="K331" s="261" t="s">
        <v>1</v>
      </c>
      <c r="L331" s="266"/>
      <c r="M331" s="267" t="s">
        <v>1</v>
      </c>
      <c r="N331" s="268" t="s">
        <v>51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190</v>
      </c>
      <c r="AT331" s="230" t="s">
        <v>238</v>
      </c>
      <c r="AU331" s="230" t="s">
        <v>21</v>
      </c>
      <c r="AY331" s="17" t="s">
        <v>167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174</v>
      </c>
      <c r="BK331" s="231">
        <f>ROUND(I331*H331,2)</f>
        <v>0</v>
      </c>
      <c r="BL331" s="17" t="s">
        <v>174</v>
      </c>
      <c r="BM331" s="230" t="s">
        <v>560</v>
      </c>
    </row>
    <row r="332" s="2" customFormat="1" ht="21.75" customHeight="1">
      <c r="A332" s="39"/>
      <c r="B332" s="40"/>
      <c r="C332" s="219" t="s">
        <v>561</v>
      </c>
      <c r="D332" s="219" t="s">
        <v>169</v>
      </c>
      <c r="E332" s="220" t="s">
        <v>782</v>
      </c>
      <c r="F332" s="221" t="s">
        <v>783</v>
      </c>
      <c r="G332" s="222" t="s">
        <v>247</v>
      </c>
      <c r="H332" s="223">
        <v>27</v>
      </c>
      <c r="I332" s="224"/>
      <c r="J332" s="225">
        <f>ROUND(I332*H332,2)</f>
        <v>0</v>
      </c>
      <c r="K332" s="221" t="s">
        <v>173</v>
      </c>
      <c r="L332" s="45"/>
      <c r="M332" s="226" t="s">
        <v>1</v>
      </c>
      <c r="N332" s="227" t="s">
        <v>51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174</v>
      </c>
      <c r="AT332" s="230" t="s">
        <v>169</v>
      </c>
      <c r="AU332" s="230" t="s">
        <v>21</v>
      </c>
      <c r="AY332" s="17" t="s">
        <v>167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174</v>
      </c>
      <c r="BK332" s="231">
        <f>ROUND(I332*H332,2)</f>
        <v>0</v>
      </c>
      <c r="BL332" s="17" t="s">
        <v>174</v>
      </c>
      <c r="BM332" s="230" t="s">
        <v>564</v>
      </c>
    </row>
    <row r="333" s="2" customFormat="1" ht="16.5" customHeight="1">
      <c r="A333" s="39"/>
      <c r="B333" s="40"/>
      <c r="C333" s="259" t="s">
        <v>390</v>
      </c>
      <c r="D333" s="259" t="s">
        <v>238</v>
      </c>
      <c r="E333" s="260" t="s">
        <v>784</v>
      </c>
      <c r="F333" s="261" t="s">
        <v>785</v>
      </c>
      <c r="G333" s="262" t="s">
        <v>247</v>
      </c>
      <c r="H333" s="263">
        <v>27</v>
      </c>
      <c r="I333" s="264"/>
      <c r="J333" s="265">
        <f>ROUND(I333*H333,2)</f>
        <v>0</v>
      </c>
      <c r="K333" s="261" t="s">
        <v>173</v>
      </c>
      <c r="L333" s="266"/>
      <c r="M333" s="267" t="s">
        <v>1</v>
      </c>
      <c r="N333" s="268" t="s">
        <v>51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190</v>
      </c>
      <c r="AT333" s="230" t="s">
        <v>238</v>
      </c>
      <c r="AU333" s="230" t="s">
        <v>21</v>
      </c>
      <c r="AY333" s="17" t="s">
        <v>167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174</v>
      </c>
      <c r="BK333" s="231">
        <f>ROUND(I333*H333,2)</f>
        <v>0</v>
      </c>
      <c r="BL333" s="17" t="s">
        <v>174</v>
      </c>
      <c r="BM333" s="230" t="s">
        <v>569</v>
      </c>
    </row>
    <row r="334" s="13" customFormat="1">
      <c r="A334" s="13"/>
      <c r="B334" s="232"/>
      <c r="C334" s="233"/>
      <c r="D334" s="234" t="s">
        <v>175</v>
      </c>
      <c r="E334" s="235" t="s">
        <v>1</v>
      </c>
      <c r="F334" s="236" t="s">
        <v>747</v>
      </c>
      <c r="G334" s="233"/>
      <c r="H334" s="237">
        <v>12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175</v>
      </c>
      <c r="AU334" s="243" t="s">
        <v>21</v>
      </c>
      <c r="AV334" s="13" t="s">
        <v>21</v>
      </c>
      <c r="AW334" s="13" t="s">
        <v>40</v>
      </c>
      <c r="AX334" s="13" t="s">
        <v>84</v>
      </c>
      <c r="AY334" s="243" t="s">
        <v>167</v>
      </c>
    </row>
    <row r="335" s="13" customFormat="1">
      <c r="A335" s="13"/>
      <c r="B335" s="232"/>
      <c r="C335" s="233"/>
      <c r="D335" s="234" t="s">
        <v>175</v>
      </c>
      <c r="E335" s="235" t="s">
        <v>1</v>
      </c>
      <c r="F335" s="236" t="s">
        <v>786</v>
      </c>
      <c r="G335" s="233"/>
      <c r="H335" s="237">
        <v>8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175</v>
      </c>
      <c r="AU335" s="243" t="s">
        <v>21</v>
      </c>
      <c r="AV335" s="13" t="s">
        <v>21</v>
      </c>
      <c r="AW335" s="13" t="s">
        <v>40</v>
      </c>
      <c r="AX335" s="13" t="s">
        <v>84</v>
      </c>
      <c r="AY335" s="243" t="s">
        <v>167</v>
      </c>
    </row>
    <row r="336" s="13" customFormat="1">
      <c r="A336" s="13"/>
      <c r="B336" s="232"/>
      <c r="C336" s="233"/>
      <c r="D336" s="234" t="s">
        <v>175</v>
      </c>
      <c r="E336" s="235" t="s">
        <v>1</v>
      </c>
      <c r="F336" s="236" t="s">
        <v>694</v>
      </c>
      <c r="G336" s="233"/>
      <c r="H336" s="237">
        <v>1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175</v>
      </c>
      <c r="AU336" s="243" t="s">
        <v>21</v>
      </c>
      <c r="AV336" s="13" t="s">
        <v>21</v>
      </c>
      <c r="AW336" s="13" t="s">
        <v>40</v>
      </c>
      <c r="AX336" s="13" t="s">
        <v>84</v>
      </c>
      <c r="AY336" s="243" t="s">
        <v>167</v>
      </c>
    </row>
    <row r="337" s="13" customFormat="1">
      <c r="A337" s="13"/>
      <c r="B337" s="232"/>
      <c r="C337" s="233"/>
      <c r="D337" s="234" t="s">
        <v>175</v>
      </c>
      <c r="E337" s="235" t="s">
        <v>1</v>
      </c>
      <c r="F337" s="236" t="s">
        <v>759</v>
      </c>
      <c r="G337" s="233"/>
      <c r="H337" s="237">
        <v>4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175</v>
      </c>
      <c r="AU337" s="243" t="s">
        <v>21</v>
      </c>
      <c r="AV337" s="13" t="s">
        <v>21</v>
      </c>
      <c r="AW337" s="13" t="s">
        <v>40</v>
      </c>
      <c r="AX337" s="13" t="s">
        <v>84</v>
      </c>
      <c r="AY337" s="243" t="s">
        <v>167</v>
      </c>
    </row>
    <row r="338" s="13" customFormat="1">
      <c r="A338" s="13"/>
      <c r="B338" s="232"/>
      <c r="C338" s="233"/>
      <c r="D338" s="234" t="s">
        <v>175</v>
      </c>
      <c r="E338" s="235" t="s">
        <v>1</v>
      </c>
      <c r="F338" s="236" t="s">
        <v>787</v>
      </c>
      <c r="G338" s="233"/>
      <c r="H338" s="237">
        <v>2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175</v>
      </c>
      <c r="AU338" s="243" t="s">
        <v>21</v>
      </c>
      <c r="AV338" s="13" t="s">
        <v>21</v>
      </c>
      <c r="AW338" s="13" t="s">
        <v>40</v>
      </c>
      <c r="AX338" s="13" t="s">
        <v>84</v>
      </c>
      <c r="AY338" s="243" t="s">
        <v>167</v>
      </c>
    </row>
    <row r="339" s="14" customFormat="1">
      <c r="A339" s="14"/>
      <c r="B339" s="244"/>
      <c r="C339" s="245"/>
      <c r="D339" s="234" t="s">
        <v>175</v>
      </c>
      <c r="E339" s="246" t="s">
        <v>1</v>
      </c>
      <c r="F339" s="247" t="s">
        <v>177</v>
      </c>
      <c r="G339" s="245"/>
      <c r="H339" s="248">
        <v>27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175</v>
      </c>
      <c r="AU339" s="254" t="s">
        <v>21</v>
      </c>
      <c r="AV339" s="14" t="s">
        <v>174</v>
      </c>
      <c r="AW339" s="14" t="s">
        <v>40</v>
      </c>
      <c r="AX339" s="14" t="s">
        <v>92</v>
      </c>
      <c r="AY339" s="254" t="s">
        <v>167</v>
      </c>
    </row>
    <row r="340" s="2" customFormat="1" ht="24.15" customHeight="1">
      <c r="A340" s="39"/>
      <c r="B340" s="40"/>
      <c r="C340" s="219" t="s">
        <v>570</v>
      </c>
      <c r="D340" s="219" t="s">
        <v>169</v>
      </c>
      <c r="E340" s="220" t="s">
        <v>788</v>
      </c>
      <c r="F340" s="221" t="s">
        <v>789</v>
      </c>
      <c r="G340" s="222" t="s">
        <v>247</v>
      </c>
      <c r="H340" s="223">
        <v>53</v>
      </c>
      <c r="I340" s="224"/>
      <c r="J340" s="225">
        <f>ROUND(I340*H340,2)</f>
        <v>0</v>
      </c>
      <c r="K340" s="221" t="s">
        <v>173</v>
      </c>
      <c r="L340" s="45"/>
      <c r="M340" s="226" t="s">
        <v>1</v>
      </c>
      <c r="N340" s="227" t="s">
        <v>51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174</v>
      </c>
      <c r="AT340" s="230" t="s">
        <v>169</v>
      </c>
      <c r="AU340" s="230" t="s">
        <v>21</v>
      </c>
      <c r="AY340" s="17" t="s">
        <v>167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7" t="s">
        <v>174</v>
      </c>
      <c r="BK340" s="231">
        <f>ROUND(I340*H340,2)</f>
        <v>0</v>
      </c>
      <c r="BL340" s="17" t="s">
        <v>174</v>
      </c>
      <c r="BM340" s="230" t="s">
        <v>573</v>
      </c>
    </row>
    <row r="341" s="13" customFormat="1">
      <c r="A341" s="13"/>
      <c r="B341" s="232"/>
      <c r="C341" s="233"/>
      <c r="D341" s="234" t="s">
        <v>175</v>
      </c>
      <c r="E341" s="235" t="s">
        <v>1</v>
      </c>
      <c r="F341" s="236" t="s">
        <v>790</v>
      </c>
      <c r="G341" s="233"/>
      <c r="H341" s="237">
        <v>21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175</v>
      </c>
      <c r="AU341" s="243" t="s">
        <v>21</v>
      </c>
      <c r="AV341" s="13" t="s">
        <v>21</v>
      </c>
      <c r="AW341" s="13" t="s">
        <v>40</v>
      </c>
      <c r="AX341" s="13" t="s">
        <v>84</v>
      </c>
      <c r="AY341" s="243" t="s">
        <v>167</v>
      </c>
    </row>
    <row r="342" s="13" customFormat="1">
      <c r="A342" s="13"/>
      <c r="B342" s="232"/>
      <c r="C342" s="233"/>
      <c r="D342" s="234" t="s">
        <v>175</v>
      </c>
      <c r="E342" s="235" t="s">
        <v>1</v>
      </c>
      <c r="F342" s="236" t="s">
        <v>791</v>
      </c>
      <c r="G342" s="233"/>
      <c r="H342" s="237">
        <v>10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175</v>
      </c>
      <c r="AU342" s="243" t="s">
        <v>21</v>
      </c>
      <c r="AV342" s="13" t="s">
        <v>21</v>
      </c>
      <c r="AW342" s="13" t="s">
        <v>40</v>
      </c>
      <c r="AX342" s="13" t="s">
        <v>84</v>
      </c>
      <c r="AY342" s="243" t="s">
        <v>167</v>
      </c>
    </row>
    <row r="343" s="13" customFormat="1">
      <c r="A343" s="13"/>
      <c r="B343" s="232"/>
      <c r="C343" s="233"/>
      <c r="D343" s="234" t="s">
        <v>175</v>
      </c>
      <c r="E343" s="235" t="s">
        <v>1</v>
      </c>
      <c r="F343" s="236" t="s">
        <v>694</v>
      </c>
      <c r="G343" s="233"/>
      <c r="H343" s="237">
        <v>1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175</v>
      </c>
      <c r="AU343" s="243" t="s">
        <v>21</v>
      </c>
      <c r="AV343" s="13" t="s">
        <v>21</v>
      </c>
      <c r="AW343" s="13" t="s">
        <v>40</v>
      </c>
      <c r="AX343" s="13" t="s">
        <v>84</v>
      </c>
      <c r="AY343" s="243" t="s">
        <v>167</v>
      </c>
    </row>
    <row r="344" s="13" customFormat="1">
      <c r="A344" s="13"/>
      <c r="B344" s="232"/>
      <c r="C344" s="233"/>
      <c r="D344" s="234" t="s">
        <v>175</v>
      </c>
      <c r="E344" s="235" t="s">
        <v>1</v>
      </c>
      <c r="F344" s="236" t="s">
        <v>792</v>
      </c>
      <c r="G344" s="233"/>
      <c r="H344" s="237">
        <v>21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175</v>
      </c>
      <c r="AU344" s="243" t="s">
        <v>21</v>
      </c>
      <c r="AV344" s="13" t="s">
        <v>21</v>
      </c>
      <c r="AW344" s="13" t="s">
        <v>40</v>
      </c>
      <c r="AX344" s="13" t="s">
        <v>84</v>
      </c>
      <c r="AY344" s="243" t="s">
        <v>167</v>
      </c>
    </row>
    <row r="345" s="14" customFormat="1">
      <c r="A345" s="14"/>
      <c r="B345" s="244"/>
      <c r="C345" s="245"/>
      <c r="D345" s="234" t="s">
        <v>175</v>
      </c>
      <c r="E345" s="246" t="s">
        <v>1</v>
      </c>
      <c r="F345" s="247" t="s">
        <v>177</v>
      </c>
      <c r="G345" s="245"/>
      <c r="H345" s="248">
        <v>53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175</v>
      </c>
      <c r="AU345" s="254" t="s">
        <v>21</v>
      </c>
      <c r="AV345" s="14" t="s">
        <v>174</v>
      </c>
      <c r="AW345" s="14" t="s">
        <v>40</v>
      </c>
      <c r="AX345" s="14" t="s">
        <v>92</v>
      </c>
      <c r="AY345" s="254" t="s">
        <v>167</v>
      </c>
    </row>
    <row r="346" s="2" customFormat="1" ht="24.15" customHeight="1">
      <c r="A346" s="39"/>
      <c r="B346" s="40"/>
      <c r="C346" s="259" t="s">
        <v>393</v>
      </c>
      <c r="D346" s="259" t="s">
        <v>238</v>
      </c>
      <c r="E346" s="260" t="s">
        <v>793</v>
      </c>
      <c r="F346" s="261" t="s">
        <v>794</v>
      </c>
      <c r="G346" s="262" t="s">
        <v>247</v>
      </c>
      <c r="H346" s="263">
        <v>53</v>
      </c>
      <c r="I346" s="264"/>
      <c r="J346" s="265">
        <f>ROUND(I346*H346,2)</f>
        <v>0</v>
      </c>
      <c r="K346" s="261" t="s">
        <v>173</v>
      </c>
      <c r="L346" s="266"/>
      <c r="M346" s="267" t="s">
        <v>1</v>
      </c>
      <c r="N346" s="268" t="s">
        <v>51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190</v>
      </c>
      <c r="AT346" s="230" t="s">
        <v>238</v>
      </c>
      <c r="AU346" s="230" t="s">
        <v>21</v>
      </c>
      <c r="AY346" s="17" t="s">
        <v>167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7" t="s">
        <v>174</v>
      </c>
      <c r="BK346" s="231">
        <f>ROUND(I346*H346,2)</f>
        <v>0</v>
      </c>
      <c r="BL346" s="17" t="s">
        <v>174</v>
      </c>
      <c r="BM346" s="230" t="s">
        <v>580</v>
      </c>
    </row>
    <row r="347" s="2" customFormat="1" ht="24.15" customHeight="1">
      <c r="A347" s="39"/>
      <c r="B347" s="40"/>
      <c r="C347" s="259" t="s">
        <v>585</v>
      </c>
      <c r="D347" s="259" t="s">
        <v>238</v>
      </c>
      <c r="E347" s="260" t="s">
        <v>795</v>
      </c>
      <c r="F347" s="261" t="s">
        <v>796</v>
      </c>
      <c r="G347" s="262" t="s">
        <v>247</v>
      </c>
      <c r="H347" s="263">
        <v>53</v>
      </c>
      <c r="I347" s="264"/>
      <c r="J347" s="265">
        <f>ROUND(I347*H347,2)</f>
        <v>0</v>
      </c>
      <c r="K347" s="261" t="s">
        <v>173</v>
      </c>
      <c r="L347" s="266"/>
      <c r="M347" s="267" t="s">
        <v>1</v>
      </c>
      <c r="N347" s="268" t="s">
        <v>51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190</v>
      </c>
      <c r="AT347" s="230" t="s">
        <v>238</v>
      </c>
      <c r="AU347" s="230" t="s">
        <v>21</v>
      </c>
      <c r="AY347" s="17" t="s">
        <v>167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174</v>
      </c>
      <c r="BK347" s="231">
        <f>ROUND(I347*H347,2)</f>
        <v>0</v>
      </c>
      <c r="BL347" s="17" t="s">
        <v>174</v>
      </c>
      <c r="BM347" s="230" t="s">
        <v>588</v>
      </c>
    </row>
    <row r="348" s="2" customFormat="1" ht="21.75" customHeight="1">
      <c r="A348" s="39"/>
      <c r="B348" s="40"/>
      <c r="C348" s="219" t="s">
        <v>398</v>
      </c>
      <c r="D348" s="219" t="s">
        <v>169</v>
      </c>
      <c r="E348" s="220" t="s">
        <v>797</v>
      </c>
      <c r="F348" s="221" t="s">
        <v>798</v>
      </c>
      <c r="G348" s="222" t="s">
        <v>247</v>
      </c>
      <c r="H348" s="223">
        <v>4</v>
      </c>
      <c r="I348" s="224"/>
      <c r="J348" s="225">
        <f>ROUND(I348*H348,2)</f>
        <v>0</v>
      </c>
      <c r="K348" s="221" t="s">
        <v>173</v>
      </c>
      <c r="L348" s="45"/>
      <c r="M348" s="226" t="s">
        <v>1</v>
      </c>
      <c r="N348" s="227" t="s">
        <v>51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174</v>
      </c>
      <c r="AT348" s="230" t="s">
        <v>169</v>
      </c>
      <c r="AU348" s="230" t="s">
        <v>21</v>
      </c>
      <c r="AY348" s="17" t="s">
        <v>167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7" t="s">
        <v>174</v>
      </c>
      <c r="BK348" s="231">
        <f>ROUND(I348*H348,2)</f>
        <v>0</v>
      </c>
      <c r="BL348" s="17" t="s">
        <v>174</v>
      </c>
      <c r="BM348" s="230" t="s">
        <v>592</v>
      </c>
    </row>
    <row r="349" s="2" customFormat="1" ht="16.5" customHeight="1">
      <c r="A349" s="39"/>
      <c r="B349" s="40"/>
      <c r="C349" s="259" t="s">
        <v>799</v>
      </c>
      <c r="D349" s="259" t="s">
        <v>238</v>
      </c>
      <c r="E349" s="260" t="s">
        <v>800</v>
      </c>
      <c r="F349" s="261" t="s">
        <v>801</v>
      </c>
      <c r="G349" s="262" t="s">
        <v>247</v>
      </c>
      <c r="H349" s="263">
        <v>4</v>
      </c>
      <c r="I349" s="264"/>
      <c r="J349" s="265">
        <f>ROUND(I349*H349,2)</f>
        <v>0</v>
      </c>
      <c r="K349" s="261" t="s">
        <v>173</v>
      </c>
      <c r="L349" s="266"/>
      <c r="M349" s="267" t="s">
        <v>1</v>
      </c>
      <c r="N349" s="268" t="s">
        <v>51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190</v>
      </c>
      <c r="AT349" s="230" t="s">
        <v>238</v>
      </c>
      <c r="AU349" s="230" t="s">
        <v>21</v>
      </c>
      <c r="AY349" s="17" t="s">
        <v>167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174</v>
      </c>
      <c r="BK349" s="231">
        <f>ROUND(I349*H349,2)</f>
        <v>0</v>
      </c>
      <c r="BL349" s="17" t="s">
        <v>174</v>
      </c>
      <c r="BM349" s="230" t="s">
        <v>802</v>
      </c>
    </row>
    <row r="350" s="2" customFormat="1">
      <c r="A350" s="39"/>
      <c r="B350" s="40"/>
      <c r="C350" s="41"/>
      <c r="D350" s="234" t="s">
        <v>185</v>
      </c>
      <c r="E350" s="41"/>
      <c r="F350" s="255" t="s">
        <v>689</v>
      </c>
      <c r="G350" s="41"/>
      <c r="H350" s="41"/>
      <c r="I350" s="256"/>
      <c r="J350" s="41"/>
      <c r="K350" s="41"/>
      <c r="L350" s="45"/>
      <c r="M350" s="257"/>
      <c r="N350" s="258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7" t="s">
        <v>185</v>
      </c>
      <c r="AU350" s="17" t="s">
        <v>21</v>
      </c>
    </row>
    <row r="351" s="2" customFormat="1" ht="21.75" customHeight="1">
      <c r="A351" s="39"/>
      <c r="B351" s="40"/>
      <c r="C351" s="259" t="s">
        <v>401</v>
      </c>
      <c r="D351" s="259" t="s">
        <v>238</v>
      </c>
      <c r="E351" s="260" t="s">
        <v>803</v>
      </c>
      <c r="F351" s="261" t="s">
        <v>804</v>
      </c>
      <c r="G351" s="262" t="s">
        <v>247</v>
      </c>
      <c r="H351" s="263">
        <v>4</v>
      </c>
      <c r="I351" s="264"/>
      <c r="J351" s="265">
        <f>ROUND(I351*H351,2)</f>
        <v>0</v>
      </c>
      <c r="K351" s="261" t="s">
        <v>173</v>
      </c>
      <c r="L351" s="266"/>
      <c r="M351" s="267" t="s">
        <v>1</v>
      </c>
      <c r="N351" s="268" t="s">
        <v>51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190</v>
      </c>
      <c r="AT351" s="230" t="s">
        <v>238</v>
      </c>
      <c r="AU351" s="230" t="s">
        <v>21</v>
      </c>
      <c r="AY351" s="17" t="s">
        <v>167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7" t="s">
        <v>174</v>
      </c>
      <c r="BK351" s="231">
        <f>ROUND(I351*H351,2)</f>
        <v>0</v>
      </c>
      <c r="BL351" s="17" t="s">
        <v>174</v>
      </c>
      <c r="BM351" s="230" t="s">
        <v>805</v>
      </c>
    </row>
    <row r="352" s="2" customFormat="1">
      <c r="A352" s="39"/>
      <c r="B352" s="40"/>
      <c r="C352" s="41"/>
      <c r="D352" s="234" t="s">
        <v>185</v>
      </c>
      <c r="E352" s="41"/>
      <c r="F352" s="255" t="s">
        <v>775</v>
      </c>
      <c r="G352" s="41"/>
      <c r="H352" s="41"/>
      <c r="I352" s="256"/>
      <c r="J352" s="41"/>
      <c r="K352" s="41"/>
      <c r="L352" s="45"/>
      <c r="M352" s="257"/>
      <c r="N352" s="258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7" t="s">
        <v>185</v>
      </c>
      <c r="AU352" s="17" t="s">
        <v>21</v>
      </c>
    </row>
    <row r="353" s="2" customFormat="1" ht="24.15" customHeight="1">
      <c r="A353" s="39"/>
      <c r="B353" s="40"/>
      <c r="C353" s="219" t="s">
        <v>806</v>
      </c>
      <c r="D353" s="219" t="s">
        <v>169</v>
      </c>
      <c r="E353" s="220" t="s">
        <v>807</v>
      </c>
      <c r="F353" s="221" t="s">
        <v>808</v>
      </c>
      <c r="G353" s="222" t="s">
        <v>247</v>
      </c>
      <c r="H353" s="223">
        <v>1</v>
      </c>
      <c r="I353" s="224"/>
      <c r="J353" s="225">
        <f>ROUND(I353*H353,2)</f>
        <v>0</v>
      </c>
      <c r="K353" s="221" t="s">
        <v>173</v>
      </c>
      <c r="L353" s="45"/>
      <c r="M353" s="226" t="s">
        <v>1</v>
      </c>
      <c r="N353" s="227" t="s">
        <v>51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174</v>
      </c>
      <c r="AT353" s="230" t="s">
        <v>169</v>
      </c>
      <c r="AU353" s="230" t="s">
        <v>21</v>
      </c>
      <c r="AY353" s="17" t="s">
        <v>167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174</v>
      </c>
      <c r="BK353" s="231">
        <f>ROUND(I353*H353,2)</f>
        <v>0</v>
      </c>
      <c r="BL353" s="17" t="s">
        <v>174</v>
      </c>
      <c r="BM353" s="230" t="s">
        <v>809</v>
      </c>
    </row>
    <row r="354" s="2" customFormat="1">
      <c r="A354" s="39"/>
      <c r="B354" s="40"/>
      <c r="C354" s="41"/>
      <c r="D354" s="234" t="s">
        <v>185</v>
      </c>
      <c r="E354" s="41"/>
      <c r="F354" s="255" t="s">
        <v>810</v>
      </c>
      <c r="G354" s="41"/>
      <c r="H354" s="41"/>
      <c r="I354" s="256"/>
      <c r="J354" s="41"/>
      <c r="K354" s="41"/>
      <c r="L354" s="45"/>
      <c r="M354" s="257"/>
      <c r="N354" s="258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7" t="s">
        <v>185</v>
      </c>
      <c r="AU354" s="17" t="s">
        <v>21</v>
      </c>
    </row>
    <row r="355" s="2" customFormat="1" ht="24.15" customHeight="1">
      <c r="A355" s="39"/>
      <c r="B355" s="40"/>
      <c r="C355" s="259" t="s">
        <v>406</v>
      </c>
      <c r="D355" s="259" t="s">
        <v>238</v>
      </c>
      <c r="E355" s="260" t="s">
        <v>811</v>
      </c>
      <c r="F355" s="261" t="s">
        <v>812</v>
      </c>
      <c r="G355" s="262" t="s">
        <v>247</v>
      </c>
      <c r="H355" s="263">
        <v>1</v>
      </c>
      <c r="I355" s="264"/>
      <c r="J355" s="265">
        <f>ROUND(I355*H355,2)</f>
        <v>0</v>
      </c>
      <c r="K355" s="261" t="s">
        <v>1</v>
      </c>
      <c r="L355" s="266"/>
      <c r="M355" s="267" t="s">
        <v>1</v>
      </c>
      <c r="N355" s="268" t="s">
        <v>51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190</v>
      </c>
      <c r="AT355" s="230" t="s">
        <v>238</v>
      </c>
      <c r="AU355" s="230" t="s">
        <v>21</v>
      </c>
      <c r="AY355" s="17" t="s">
        <v>167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7" t="s">
        <v>174</v>
      </c>
      <c r="BK355" s="231">
        <f>ROUND(I355*H355,2)</f>
        <v>0</v>
      </c>
      <c r="BL355" s="17" t="s">
        <v>174</v>
      </c>
      <c r="BM355" s="230" t="s">
        <v>813</v>
      </c>
    </row>
    <row r="356" s="2" customFormat="1">
      <c r="A356" s="39"/>
      <c r="B356" s="40"/>
      <c r="C356" s="41"/>
      <c r="D356" s="234" t="s">
        <v>185</v>
      </c>
      <c r="E356" s="41"/>
      <c r="F356" s="255" t="s">
        <v>814</v>
      </c>
      <c r="G356" s="41"/>
      <c r="H356" s="41"/>
      <c r="I356" s="256"/>
      <c r="J356" s="41"/>
      <c r="K356" s="41"/>
      <c r="L356" s="45"/>
      <c r="M356" s="257"/>
      <c r="N356" s="258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7" t="s">
        <v>185</v>
      </c>
      <c r="AU356" s="17" t="s">
        <v>21</v>
      </c>
    </row>
    <row r="357" s="2" customFormat="1" ht="24.15" customHeight="1">
      <c r="A357" s="39"/>
      <c r="B357" s="40"/>
      <c r="C357" s="219" t="s">
        <v>815</v>
      </c>
      <c r="D357" s="219" t="s">
        <v>169</v>
      </c>
      <c r="E357" s="220" t="s">
        <v>816</v>
      </c>
      <c r="F357" s="221" t="s">
        <v>817</v>
      </c>
      <c r="G357" s="222" t="s">
        <v>247</v>
      </c>
      <c r="H357" s="223">
        <v>1</v>
      </c>
      <c r="I357" s="224"/>
      <c r="J357" s="225">
        <f>ROUND(I357*H357,2)</f>
        <v>0</v>
      </c>
      <c r="K357" s="221" t="s">
        <v>173</v>
      </c>
      <c r="L357" s="45"/>
      <c r="M357" s="226" t="s">
        <v>1</v>
      </c>
      <c r="N357" s="227" t="s">
        <v>51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174</v>
      </c>
      <c r="AT357" s="230" t="s">
        <v>169</v>
      </c>
      <c r="AU357" s="230" t="s">
        <v>21</v>
      </c>
      <c r="AY357" s="17" t="s">
        <v>167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7" t="s">
        <v>174</v>
      </c>
      <c r="BK357" s="231">
        <f>ROUND(I357*H357,2)</f>
        <v>0</v>
      </c>
      <c r="BL357" s="17" t="s">
        <v>174</v>
      </c>
      <c r="BM357" s="230" t="s">
        <v>818</v>
      </c>
    </row>
    <row r="358" s="2" customFormat="1">
      <c r="A358" s="39"/>
      <c r="B358" s="40"/>
      <c r="C358" s="41"/>
      <c r="D358" s="234" t="s">
        <v>185</v>
      </c>
      <c r="E358" s="41"/>
      <c r="F358" s="255" t="s">
        <v>810</v>
      </c>
      <c r="G358" s="41"/>
      <c r="H358" s="41"/>
      <c r="I358" s="256"/>
      <c r="J358" s="41"/>
      <c r="K358" s="41"/>
      <c r="L358" s="45"/>
      <c r="M358" s="257"/>
      <c r="N358" s="258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7" t="s">
        <v>185</v>
      </c>
      <c r="AU358" s="17" t="s">
        <v>21</v>
      </c>
    </row>
    <row r="359" s="2" customFormat="1" ht="24.15" customHeight="1">
      <c r="A359" s="39"/>
      <c r="B359" s="40"/>
      <c r="C359" s="259" t="s">
        <v>409</v>
      </c>
      <c r="D359" s="259" t="s">
        <v>238</v>
      </c>
      <c r="E359" s="260" t="s">
        <v>677</v>
      </c>
      <c r="F359" s="261" t="s">
        <v>678</v>
      </c>
      <c r="G359" s="262" t="s">
        <v>247</v>
      </c>
      <c r="H359" s="263">
        <v>1</v>
      </c>
      <c r="I359" s="264"/>
      <c r="J359" s="265">
        <f>ROUND(I359*H359,2)</f>
        <v>0</v>
      </c>
      <c r="K359" s="261" t="s">
        <v>173</v>
      </c>
      <c r="L359" s="266"/>
      <c r="M359" s="267" t="s">
        <v>1</v>
      </c>
      <c r="N359" s="268" t="s">
        <v>51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190</v>
      </c>
      <c r="AT359" s="230" t="s">
        <v>238</v>
      </c>
      <c r="AU359" s="230" t="s">
        <v>21</v>
      </c>
      <c r="AY359" s="17" t="s">
        <v>167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7" t="s">
        <v>174</v>
      </c>
      <c r="BK359" s="231">
        <f>ROUND(I359*H359,2)</f>
        <v>0</v>
      </c>
      <c r="BL359" s="17" t="s">
        <v>174</v>
      </c>
      <c r="BM359" s="230" t="s">
        <v>819</v>
      </c>
    </row>
    <row r="360" s="2" customFormat="1">
      <c r="A360" s="39"/>
      <c r="B360" s="40"/>
      <c r="C360" s="41"/>
      <c r="D360" s="234" t="s">
        <v>185</v>
      </c>
      <c r="E360" s="41"/>
      <c r="F360" s="255" t="s">
        <v>820</v>
      </c>
      <c r="G360" s="41"/>
      <c r="H360" s="41"/>
      <c r="I360" s="256"/>
      <c r="J360" s="41"/>
      <c r="K360" s="41"/>
      <c r="L360" s="45"/>
      <c r="M360" s="257"/>
      <c r="N360" s="258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7" t="s">
        <v>185</v>
      </c>
      <c r="AU360" s="17" t="s">
        <v>21</v>
      </c>
    </row>
    <row r="361" s="2" customFormat="1" ht="24.15" customHeight="1">
      <c r="A361" s="39"/>
      <c r="B361" s="40"/>
      <c r="C361" s="219" t="s">
        <v>821</v>
      </c>
      <c r="D361" s="219" t="s">
        <v>169</v>
      </c>
      <c r="E361" s="220" t="s">
        <v>822</v>
      </c>
      <c r="F361" s="221" t="s">
        <v>823</v>
      </c>
      <c r="G361" s="222" t="s">
        <v>194</v>
      </c>
      <c r="H361" s="223">
        <v>96</v>
      </c>
      <c r="I361" s="224"/>
      <c r="J361" s="225">
        <f>ROUND(I361*H361,2)</f>
        <v>0</v>
      </c>
      <c r="K361" s="221" t="s">
        <v>173</v>
      </c>
      <c r="L361" s="45"/>
      <c r="M361" s="226" t="s">
        <v>1</v>
      </c>
      <c r="N361" s="227" t="s">
        <v>51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174</v>
      </c>
      <c r="AT361" s="230" t="s">
        <v>169</v>
      </c>
      <c r="AU361" s="230" t="s">
        <v>21</v>
      </c>
      <c r="AY361" s="17" t="s">
        <v>167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174</v>
      </c>
      <c r="BK361" s="231">
        <f>ROUND(I361*H361,2)</f>
        <v>0</v>
      </c>
      <c r="BL361" s="17" t="s">
        <v>174</v>
      </c>
      <c r="BM361" s="230" t="s">
        <v>824</v>
      </c>
    </row>
    <row r="362" s="2" customFormat="1">
      <c r="A362" s="39"/>
      <c r="B362" s="40"/>
      <c r="C362" s="41"/>
      <c r="D362" s="234" t="s">
        <v>185</v>
      </c>
      <c r="E362" s="41"/>
      <c r="F362" s="255" t="s">
        <v>810</v>
      </c>
      <c r="G362" s="41"/>
      <c r="H362" s="41"/>
      <c r="I362" s="256"/>
      <c r="J362" s="41"/>
      <c r="K362" s="41"/>
      <c r="L362" s="45"/>
      <c r="M362" s="257"/>
      <c r="N362" s="258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7" t="s">
        <v>185</v>
      </c>
      <c r="AU362" s="17" t="s">
        <v>21</v>
      </c>
    </row>
    <row r="363" s="2" customFormat="1" ht="24.15" customHeight="1">
      <c r="A363" s="39"/>
      <c r="B363" s="40"/>
      <c r="C363" s="259" t="s">
        <v>414</v>
      </c>
      <c r="D363" s="259" t="s">
        <v>238</v>
      </c>
      <c r="E363" s="260" t="s">
        <v>825</v>
      </c>
      <c r="F363" s="261" t="s">
        <v>826</v>
      </c>
      <c r="G363" s="262" t="s">
        <v>194</v>
      </c>
      <c r="H363" s="263">
        <v>33</v>
      </c>
      <c r="I363" s="264"/>
      <c r="J363" s="265">
        <f>ROUND(I363*H363,2)</f>
        <v>0</v>
      </c>
      <c r="K363" s="261" t="s">
        <v>173</v>
      </c>
      <c r="L363" s="266"/>
      <c r="M363" s="267" t="s">
        <v>1</v>
      </c>
      <c r="N363" s="268" t="s">
        <v>51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190</v>
      </c>
      <c r="AT363" s="230" t="s">
        <v>238</v>
      </c>
      <c r="AU363" s="230" t="s">
        <v>21</v>
      </c>
      <c r="AY363" s="17" t="s">
        <v>167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174</v>
      </c>
      <c r="BK363" s="231">
        <f>ROUND(I363*H363,2)</f>
        <v>0</v>
      </c>
      <c r="BL363" s="17" t="s">
        <v>174</v>
      </c>
      <c r="BM363" s="230" t="s">
        <v>827</v>
      </c>
    </row>
    <row r="364" s="2" customFormat="1">
      <c r="A364" s="39"/>
      <c r="B364" s="40"/>
      <c r="C364" s="41"/>
      <c r="D364" s="234" t="s">
        <v>185</v>
      </c>
      <c r="E364" s="41"/>
      <c r="F364" s="255" t="s">
        <v>828</v>
      </c>
      <c r="G364" s="41"/>
      <c r="H364" s="41"/>
      <c r="I364" s="256"/>
      <c r="J364" s="41"/>
      <c r="K364" s="41"/>
      <c r="L364" s="45"/>
      <c r="M364" s="257"/>
      <c r="N364" s="258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7" t="s">
        <v>185</v>
      </c>
      <c r="AU364" s="17" t="s">
        <v>21</v>
      </c>
    </row>
    <row r="365" s="2" customFormat="1" ht="24.15" customHeight="1">
      <c r="A365" s="39"/>
      <c r="B365" s="40"/>
      <c r="C365" s="219" t="s">
        <v>829</v>
      </c>
      <c r="D365" s="219" t="s">
        <v>169</v>
      </c>
      <c r="E365" s="220" t="s">
        <v>830</v>
      </c>
      <c r="F365" s="221" t="s">
        <v>831</v>
      </c>
      <c r="G365" s="222" t="s">
        <v>194</v>
      </c>
      <c r="H365" s="223">
        <v>290</v>
      </c>
      <c r="I365" s="224"/>
      <c r="J365" s="225">
        <f>ROUND(I365*H365,2)</f>
        <v>0</v>
      </c>
      <c r="K365" s="221" t="s">
        <v>173</v>
      </c>
      <c r="L365" s="45"/>
      <c r="M365" s="226" t="s">
        <v>1</v>
      </c>
      <c r="N365" s="227" t="s">
        <v>51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174</v>
      </c>
      <c r="AT365" s="230" t="s">
        <v>169</v>
      </c>
      <c r="AU365" s="230" t="s">
        <v>21</v>
      </c>
      <c r="AY365" s="17" t="s">
        <v>167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174</v>
      </c>
      <c r="BK365" s="231">
        <f>ROUND(I365*H365,2)</f>
        <v>0</v>
      </c>
      <c r="BL365" s="17" t="s">
        <v>174</v>
      </c>
      <c r="BM365" s="230" t="s">
        <v>832</v>
      </c>
    </row>
    <row r="366" s="2" customFormat="1">
      <c r="A366" s="39"/>
      <c r="B366" s="40"/>
      <c r="C366" s="41"/>
      <c r="D366" s="234" t="s">
        <v>185</v>
      </c>
      <c r="E366" s="41"/>
      <c r="F366" s="255" t="s">
        <v>810</v>
      </c>
      <c r="G366" s="41"/>
      <c r="H366" s="41"/>
      <c r="I366" s="256"/>
      <c r="J366" s="41"/>
      <c r="K366" s="41"/>
      <c r="L366" s="45"/>
      <c r="M366" s="257"/>
      <c r="N366" s="258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7" t="s">
        <v>185</v>
      </c>
      <c r="AU366" s="17" t="s">
        <v>21</v>
      </c>
    </row>
    <row r="367" s="2" customFormat="1" ht="24.15" customHeight="1">
      <c r="A367" s="39"/>
      <c r="B367" s="40"/>
      <c r="C367" s="259" t="s">
        <v>417</v>
      </c>
      <c r="D367" s="259" t="s">
        <v>238</v>
      </c>
      <c r="E367" s="260" t="s">
        <v>833</v>
      </c>
      <c r="F367" s="261" t="s">
        <v>834</v>
      </c>
      <c r="G367" s="262" t="s">
        <v>194</v>
      </c>
      <c r="H367" s="263">
        <v>290</v>
      </c>
      <c r="I367" s="264"/>
      <c r="J367" s="265">
        <f>ROUND(I367*H367,2)</f>
        <v>0</v>
      </c>
      <c r="K367" s="261" t="s">
        <v>173</v>
      </c>
      <c r="L367" s="266"/>
      <c r="M367" s="267" t="s">
        <v>1</v>
      </c>
      <c r="N367" s="268" t="s">
        <v>51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190</v>
      </c>
      <c r="AT367" s="230" t="s">
        <v>238</v>
      </c>
      <c r="AU367" s="230" t="s">
        <v>21</v>
      </c>
      <c r="AY367" s="17" t="s">
        <v>167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7" t="s">
        <v>174</v>
      </c>
      <c r="BK367" s="231">
        <f>ROUND(I367*H367,2)</f>
        <v>0</v>
      </c>
      <c r="BL367" s="17" t="s">
        <v>174</v>
      </c>
      <c r="BM367" s="230" t="s">
        <v>835</v>
      </c>
    </row>
    <row r="368" s="2" customFormat="1">
      <c r="A368" s="39"/>
      <c r="B368" s="40"/>
      <c r="C368" s="41"/>
      <c r="D368" s="234" t="s">
        <v>185</v>
      </c>
      <c r="E368" s="41"/>
      <c r="F368" s="255" t="s">
        <v>836</v>
      </c>
      <c r="G368" s="41"/>
      <c r="H368" s="41"/>
      <c r="I368" s="256"/>
      <c r="J368" s="41"/>
      <c r="K368" s="41"/>
      <c r="L368" s="45"/>
      <c r="M368" s="257"/>
      <c r="N368" s="258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7" t="s">
        <v>185</v>
      </c>
      <c r="AU368" s="17" t="s">
        <v>21</v>
      </c>
    </row>
    <row r="369" s="2" customFormat="1" ht="24.15" customHeight="1">
      <c r="A369" s="39"/>
      <c r="B369" s="40"/>
      <c r="C369" s="219" t="s">
        <v>837</v>
      </c>
      <c r="D369" s="219" t="s">
        <v>169</v>
      </c>
      <c r="E369" s="220" t="s">
        <v>838</v>
      </c>
      <c r="F369" s="221" t="s">
        <v>839</v>
      </c>
      <c r="G369" s="222" t="s">
        <v>194</v>
      </c>
      <c r="H369" s="223">
        <v>260</v>
      </c>
      <c r="I369" s="224"/>
      <c r="J369" s="225">
        <f>ROUND(I369*H369,2)</f>
        <v>0</v>
      </c>
      <c r="K369" s="221" t="s">
        <v>173</v>
      </c>
      <c r="L369" s="45"/>
      <c r="M369" s="226" t="s">
        <v>1</v>
      </c>
      <c r="N369" s="227" t="s">
        <v>51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174</v>
      </c>
      <c r="AT369" s="230" t="s">
        <v>169</v>
      </c>
      <c r="AU369" s="230" t="s">
        <v>21</v>
      </c>
      <c r="AY369" s="17" t="s">
        <v>167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7" t="s">
        <v>174</v>
      </c>
      <c r="BK369" s="231">
        <f>ROUND(I369*H369,2)</f>
        <v>0</v>
      </c>
      <c r="BL369" s="17" t="s">
        <v>174</v>
      </c>
      <c r="BM369" s="230" t="s">
        <v>840</v>
      </c>
    </row>
    <row r="370" s="2" customFormat="1">
      <c r="A370" s="39"/>
      <c r="B370" s="40"/>
      <c r="C370" s="41"/>
      <c r="D370" s="234" t="s">
        <v>185</v>
      </c>
      <c r="E370" s="41"/>
      <c r="F370" s="255" t="s">
        <v>810</v>
      </c>
      <c r="G370" s="41"/>
      <c r="H370" s="41"/>
      <c r="I370" s="256"/>
      <c r="J370" s="41"/>
      <c r="K370" s="41"/>
      <c r="L370" s="45"/>
      <c r="M370" s="257"/>
      <c r="N370" s="258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7" t="s">
        <v>185</v>
      </c>
      <c r="AU370" s="17" t="s">
        <v>21</v>
      </c>
    </row>
    <row r="371" s="2" customFormat="1" ht="21.75" customHeight="1">
      <c r="A371" s="39"/>
      <c r="B371" s="40"/>
      <c r="C371" s="259" t="s">
        <v>421</v>
      </c>
      <c r="D371" s="259" t="s">
        <v>238</v>
      </c>
      <c r="E371" s="260" t="s">
        <v>733</v>
      </c>
      <c r="F371" s="261" t="s">
        <v>734</v>
      </c>
      <c r="G371" s="262" t="s">
        <v>194</v>
      </c>
      <c r="H371" s="263">
        <v>260</v>
      </c>
      <c r="I371" s="264"/>
      <c r="J371" s="265">
        <f>ROUND(I371*H371,2)</f>
        <v>0</v>
      </c>
      <c r="K371" s="261" t="s">
        <v>173</v>
      </c>
      <c r="L371" s="266"/>
      <c r="M371" s="267" t="s">
        <v>1</v>
      </c>
      <c r="N371" s="268" t="s">
        <v>51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190</v>
      </c>
      <c r="AT371" s="230" t="s">
        <v>238</v>
      </c>
      <c r="AU371" s="230" t="s">
        <v>21</v>
      </c>
      <c r="AY371" s="17" t="s">
        <v>167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7" t="s">
        <v>174</v>
      </c>
      <c r="BK371" s="231">
        <f>ROUND(I371*H371,2)</f>
        <v>0</v>
      </c>
      <c r="BL371" s="17" t="s">
        <v>174</v>
      </c>
      <c r="BM371" s="230" t="s">
        <v>841</v>
      </c>
    </row>
    <row r="372" s="2" customFormat="1">
      <c r="A372" s="39"/>
      <c r="B372" s="40"/>
      <c r="C372" s="41"/>
      <c r="D372" s="234" t="s">
        <v>185</v>
      </c>
      <c r="E372" s="41"/>
      <c r="F372" s="255" t="s">
        <v>842</v>
      </c>
      <c r="G372" s="41"/>
      <c r="H372" s="41"/>
      <c r="I372" s="256"/>
      <c r="J372" s="41"/>
      <c r="K372" s="41"/>
      <c r="L372" s="45"/>
      <c r="M372" s="257"/>
      <c r="N372" s="258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7" t="s">
        <v>185</v>
      </c>
      <c r="AU372" s="17" t="s">
        <v>21</v>
      </c>
    </row>
    <row r="373" s="2" customFormat="1" ht="24.15" customHeight="1">
      <c r="A373" s="39"/>
      <c r="B373" s="40"/>
      <c r="C373" s="219" t="s">
        <v>843</v>
      </c>
      <c r="D373" s="219" t="s">
        <v>169</v>
      </c>
      <c r="E373" s="220" t="s">
        <v>844</v>
      </c>
      <c r="F373" s="221" t="s">
        <v>845</v>
      </c>
      <c r="G373" s="222" t="s">
        <v>194</v>
      </c>
      <c r="H373" s="223">
        <v>261</v>
      </c>
      <c r="I373" s="224"/>
      <c r="J373" s="225">
        <f>ROUND(I373*H373,2)</f>
        <v>0</v>
      </c>
      <c r="K373" s="221" t="s">
        <v>173</v>
      </c>
      <c r="L373" s="45"/>
      <c r="M373" s="226" t="s">
        <v>1</v>
      </c>
      <c r="N373" s="227" t="s">
        <v>51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174</v>
      </c>
      <c r="AT373" s="230" t="s">
        <v>169</v>
      </c>
      <c r="AU373" s="230" t="s">
        <v>21</v>
      </c>
      <c r="AY373" s="17" t="s">
        <v>167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174</v>
      </c>
      <c r="BK373" s="231">
        <f>ROUND(I373*H373,2)</f>
        <v>0</v>
      </c>
      <c r="BL373" s="17" t="s">
        <v>174</v>
      </c>
      <c r="BM373" s="230" t="s">
        <v>846</v>
      </c>
    </row>
    <row r="374" s="2" customFormat="1">
      <c r="A374" s="39"/>
      <c r="B374" s="40"/>
      <c r="C374" s="41"/>
      <c r="D374" s="234" t="s">
        <v>185</v>
      </c>
      <c r="E374" s="41"/>
      <c r="F374" s="255" t="s">
        <v>810</v>
      </c>
      <c r="G374" s="41"/>
      <c r="H374" s="41"/>
      <c r="I374" s="256"/>
      <c r="J374" s="41"/>
      <c r="K374" s="41"/>
      <c r="L374" s="45"/>
      <c r="M374" s="257"/>
      <c r="N374" s="258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7" t="s">
        <v>185</v>
      </c>
      <c r="AU374" s="17" t="s">
        <v>21</v>
      </c>
    </row>
    <row r="375" s="2" customFormat="1" ht="24.15" customHeight="1">
      <c r="A375" s="39"/>
      <c r="B375" s="40"/>
      <c r="C375" s="259" t="s">
        <v>424</v>
      </c>
      <c r="D375" s="259" t="s">
        <v>238</v>
      </c>
      <c r="E375" s="260" t="s">
        <v>847</v>
      </c>
      <c r="F375" s="261" t="s">
        <v>848</v>
      </c>
      <c r="G375" s="262" t="s">
        <v>194</v>
      </c>
      <c r="H375" s="263">
        <v>261</v>
      </c>
      <c r="I375" s="264"/>
      <c r="J375" s="265">
        <f>ROUND(I375*H375,2)</f>
        <v>0</v>
      </c>
      <c r="K375" s="261" t="s">
        <v>173</v>
      </c>
      <c r="L375" s="266"/>
      <c r="M375" s="267" t="s">
        <v>1</v>
      </c>
      <c r="N375" s="268" t="s">
        <v>51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190</v>
      </c>
      <c r="AT375" s="230" t="s">
        <v>238</v>
      </c>
      <c r="AU375" s="230" t="s">
        <v>21</v>
      </c>
      <c r="AY375" s="17" t="s">
        <v>167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7" t="s">
        <v>174</v>
      </c>
      <c r="BK375" s="231">
        <f>ROUND(I375*H375,2)</f>
        <v>0</v>
      </c>
      <c r="BL375" s="17" t="s">
        <v>174</v>
      </c>
      <c r="BM375" s="230" t="s">
        <v>849</v>
      </c>
    </row>
    <row r="376" s="2" customFormat="1">
      <c r="A376" s="39"/>
      <c r="B376" s="40"/>
      <c r="C376" s="41"/>
      <c r="D376" s="234" t="s">
        <v>185</v>
      </c>
      <c r="E376" s="41"/>
      <c r="F376" s="255" t="s">
        <v>842</v>
      </c>
      <c r="G376" s="41"/>
      <c r="H376" s="41"/>
      <c r="I376" s="256"/>
      <c r="J376" s="41"/>
      <c r="K376" s="41"/>
      <c r="L376" s="45"/>
      <c r="M376" s="257"/>
      <c r="N376" s="258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7" t="s">
        <v>185</v>
      </c>
      <c r="AU376" s="17" t="s">
        <v>21</v>
      </c>
    </row>
    <row r="377" s="2" customFormat="1" ht="24.15" customHeight="1">
      <c r="A377" s="39"/>
      <c r="B377" s="40"/>
      <c r="C377" s="219" t="s">
        <v>850</v>
      </c>
      <c r="D377" s="219" t="s">
        <v>169</v>
      </c>
      <c r="E377" s="220" t="s">
        <v>851</v>
      </c>
      <c r="F377" s="221" t="s">
        <v>852</v>
      </c>
      <c r="G377" s="222" t="s">
        <v>247</v>
      </c>
      <c r="H377" s="223">
        <v>11</v>
      </c>
      <c r="I377" s="224"/>
      <c r="J377" s="225">
        <f>ROUND(I377*H377,2)</f>
        <v>0</v>
      </c>
      <c r="K377" s="221" t="s">
        <v>173</v>
      </c>
      <c r="L377" s="45"/>
      <c r="M377" s="226" t="s">
        <v>1</v>
      </c>
      <c r="N377" s="227" t="s">
        <v>51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174</v>
      </c>
      <c r="AT377" s="230" t="s">
        <v>169</v>
      </c>
      <c r="AU377" s="230" t="s">
        <v>21</v>
      </c>
      <c r="AY377" s="17" t="s">
        <v>167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7" t="s">
        <v>174</v>
      </c>
      <c r="BK377" s="231">
        <f>ROUND(I377*H377,2)</f>
        <v>0</v>
      </c>
      <c r="BL377" s="17" t="s">
        <v>174</v>
      </c>
      <c r="BM377" s="230" t="s">
        <v>853</v>
      </c>
    </row>
    <row r="378" s="2" customFormat="1">
      <c r="A378" s="39"/>
      <c r="B378" s="40"/>
      <c r="C378" s="41"/>
      <c r="D378" s="234" t="s">
        <v>185</v>
      </c>
      <c r="E378" s="41"/>
      <c r="F378" s="255" t="s">
        <v>810</v>
      </c>
      <c r="G378" s="41"/>
      <c r="H378" s="41"/>
      <c r="I378" s="256"/>
      <c r="J378" s="41"/>
      <c r="K378" s="41"/>
      <c r="L378" s="45"/>
      <c r="M378" s="257"/>
      <c r="N378" s="258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7" t="s">
        <v>185</v>
      </c>
      <c r="AU378" s="17" t="s">
        <v>21</v>
      </c>
    </row>
    <row r="379" s="2" customFormat="1" ht="16.5" customHeight="1">
      <c r="A379" s="39"/>
      <c r="B379" s="40"/>
      <c r="C379" s="259" t="s">
        <v>428</v>
      </c>
      <c r="D379" s="259" t="s">
        <v>238</v>
      </c>
      <c r="E379" s="260" t="s">
        <v>854</v>
      </c>
      <c r="F379" s="261" t="s">
        <v>855</v>
      </c>
      <c r="G379" s="262" t="s">
        <v>247</v>
      </c>
      <c r="H379" s="263">
        <v>11</v>
      </c>
      <c r="I379" s="264"/>
      <c r="J379" s="265">
        <f>ROUND(I379*H379,2)</f>
        <v>0</v>
      </c>
      <c r="K379" s="261" t="s">
        <v>173</v>
      </c>
      <c r="L379" s="266"/>
      <c r="M379" s="267" t="s">
        <v>1</v>
      </c>
      <c r="N379" s="268" t="s">
        <v>51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190</v>
      </c>
      <c r="AT379" s="230" t="s">
        <v>238</v>
      </c>
      <c r="AU379" s="230" t="s">
        <v>21</v>
      </c>
      <c r="AY379" s="17" t="s">
        <v>167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7" t="s">
        <v>174</v>
      </c>
      <c r="BK379" s="231">
        <f>ROUND(I379*H379,2)</f>
        <v>0</v>
      </c>
      <c r="BL379" s="17" t="s">
        <v>174</v>
      </c>
      <c r="BM379" s="230" t="s">
        <v>856</v>
      </c>
    </row>
    <row r="380" s="2" customFormat="1">
      <c r="A380" s="39"/>
      <c r="B380" s="40"/>
      <c r="C380" s="41"/>
      <c r="D380" s="234" t="s">
        <v>185</v>
      </c>
      <c r="E380" s="41"/>
      <c r="F380" s="255" t="s">
        <v>857</v>
      </c>
      <c r="G380" s="41"/>
      <c r="H380" s="41"/>
      <c r="I380" s="256"/>
      <c r="J380" s="41"/>
      <c r="K380" s="41"/>
      <c r="L380" s="45"/>
      <c r="M380" s="257"/>
      <c r="N380" s="258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7" t="s">
        <v>185</v>
      </c>
      <c r="AU380" s="17" t="s">
        <v>21</v>
      </c>
    </row>
    <row r="381" s="2" customFormat="1" ht="21.75" customHeight="1">
      <c r="A381" s="39"/>
      <c r="B381" s="40"/>
      <c r="C381" s="259" t="s">
        <v>858</v>
      </c>
      <c r="D381" s="259" t="s">
        <v>238</v>
      </c>
      <c r="E381" s="260" t="s">
        <v>859</v>
      </c>
      <c r="F381" s="261" t="s">
        <v>860</v>
      </c>
      <c r="G381" s="262" t="s">
        <v>247</v>
      </c>
      <c r="H381" s="263">
        <v>11</v>
      </c>
      <c r="I381" s="264"/>
      <c r="J381" s="265">
        <f>ROUND(I381*H381,2)</f>
        <v>0</v>
      </c>
      <c r="K381" s="261" t="s">
        <v>1</v>
      </c>
      <c r="L381" s="266"/>
      <c r="M381" s="267" t="s">
        <v>1</v>
      </c>
      <c r="N381" s="268" t="s">
        <v>51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190</v>
      </c>
      <c r="AT381" s="230" t="s">
        <v>238</v>
      </c>
      <c r="AU381" s="230" t="s">
        <v>21</v>
      </c>
      <c r="AY381" s="17" t="s">
        <v>167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7" t="s">
        <v>174</v>
      </c>
      <c r="BK381" s="231">
        <f>ROUND(I381*H381,2)</f>
        <v>0</v>
      </c>
      <c r="BL381" s="17" t="s">
        <v>174</v>
      </c>
      <c r="BM381" s="230" t="s">
        <v>861</v>
      </c>
    </row>
    <row r="382" s="2" customFormat="1">
      <c r="A382" s="39"/>
      <c r="B382" s="40"/>
      <c r="C382" s="41"/>
      <c r="D382" s="234" t="s">
        <v>185</v>
      </c>
      <c r="E382" s="41"/>
      <c r="F382" s="255" t="s">
        <v>862</v>
      </c>
      <c r="G382" s="41"/>
      <c r="H382" s="41"/>
      <c r="I382" s="256"/>
      <c r="J382" s="41"/>
      <c r="K382" s="41"/>
      <c r="L382" s="45"/>
      <c r="M382" s="257"/>
      <c r="N382" s="258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7" t="s">
        <v>185</v>
      </c>
      <c r="AU382" s="17" t="s">
        <v>21</v>
      </c>
    </row>
    <row r="383" s="2" customFormat="1" ht="24.15" customHeight="1">
      <c r="A383" s="39"/>
      <c r="B383" s="40"/>
      <c r="C383" s="219" t="s">
        <v>431</v>
      </c>
      <c r="D383" s="219" t="s">
        <v>169</v>
      </c>
      <c r="E383" s="220" t="s">
        <v>863</v>
      </c>
      <c r="F383" s="221" t="s">
        <v>864</v>
      </c>
      <c r="G383" s="222" t="s">
        <v>247</v>
      </c>
      <c r="H383" s="223">
        <v>1</v>
      </c>
      <c r="I383" s="224"/>
      <c r="J383" s="225">
        <f>ROUND(I383*H383,2)</f>
        <v>0</v>
      </c>
      <c r="K383" s="221" t="s">
        <v>173</v>
      </c>
      <c r="L383" s="45"/>
      <c r="M383" s="226" t="s">
        <v>1</v>
      </c>
      <c r="N383" s="227" t="s">
        <v>51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174</v>
      </c>
      <c r="AT383" s="230" t="s">
        <v>169</v>
      </c>
      <c r="AU383" s="230" t="s">
        <v>21</v>
      </c>
      <c r="AY383" s="17" t="s">
        <v>167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7" t="s">
        <v>174</v>
      </c>
      <c r="BK383" s="231">
        <f>ROUND(I383*H383,2)</f>
        <v>0</v>
      </c>
      <c r="BL383" s="17" t="s">
        <v>174</v>
      </c>
      <c r="BM383" s="230" t="s">
        <v>865</v>
      </c>
    </row>
    <row r="384" s="2" customFormat="1">
      <c r="A384" s="39"/>
      <c r="B384" s="40"/>
      <c r="C384" s="41"/>
      <c r="D384" s="234" t="s">
        <v>185</v>
      </c>
      <c r="E384" s="41"/>
      <c r="F384" s="255" t="s">
        <v>810</v>
      </c>
      <c r="G384" s="41"/>
      <c r="H384" s="41"/>
      <c r="I384" s="256"/>
      <c r="J384" s="41"/>
      <c r="K384" s="41"/>
      <c r="L384" s="45"/>
      <c r="M384" s="257"/>
      <c r="N384" s="258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7" t="s">
        <v>185</v>
      </c>
      <c r="AU384" s="17" t="s">
        <v>21</v>
      </c>
    </row>
    <row r="385" s="2" customFormat="1" ht="16.5" customHeight="1">
      <c r="A385" s="39"/>
      <c r="B385" s="40"/>
      <c r="C385" s="259" t="s">
        <v>866</v>
      </c>
      <c r="D385" s="259" t="s">
        <v>238</v>
      </c>
      <c r="E385" s="260" t="s">
        <v>867</v>
      </c>
      <c r="F385" s="261" t="s">
        <v>868</v>
      </c>
      <c r="G385" s="262" t="s">
        <v>247</v>
      </c>
      <c r="H385" s="263">
        <v>1</v>
      </c>
      <c r="I385" s="264"/>
      <c r="J385" s="265">
        <f>ROUND(I385*H385,2)</f>
        <v>0</v>
      </c>
      <c r="K385" s="261" t="s">
        <v>173</v>
      </c>
      <c r="L385" s="266"/>
      <c r="M385" s="267" t="s">
        <v>1</v>
      </c>
      <c r="N385" s="268" t="s">
        <v>51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190</v>
      </c>
      <c r="AT385" s="230" t="s">
        <v>238</v>
      </c>
      <c r="AU385" s="230" t="s">
        <v>21</v>
      </c>
      <c r="AY385" s="17" t="s">
        <v>167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174</v>
      </c>
      <c r="BK385" s="231">
        <f>ROUND(I385*H385,2)</f>
        <v>0</v>
      </c>
      <c r="BL385" s="17" t="s">
        <v>174</v>
      </c>
      <c r="BM385" s="230" t="s">
        <v>869</v>
      </c>
    </row>
    <row r="386" s="2" customFormat="1">
      <c r="A386" s="39"/>
      <c r="B386" s="40"/>
      <c r="C386" s="41"/>
      <c r="D386" s="234" t="s">
        <v>185</v>
      </c>
      <c r="E386" s="41"/>
      <c r="F386" s="255" t="s">
        <v>870</v>
      </c>
      <c r="G386" s="41"/>
      <c r="H386" s="41"/>
      <c r="I386" s="256"/>
      <c r="J386" s="41"/>
      <c r="K386" s="41"/>
      <c r="L386" s="45"/>
      <c r="M386" s="257"/>
      <c r="N386" s="258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7" t="s">
        <v>185</v>
      </c>
      <c r="AU386" s="17" t="s">
        <v>21</v>
      </c>
    </row>
    <row r="387" s="2" customFormat="1" ht="24.15" customHeight="1">
      <c r="A387" s="39"/>
      <c r="B387" s="40"/>
      <c r="C387" s="219" t="s">
        <v>435</v>
      </c>
      <c r="D387" s="219" t="s">
        <v>169</v>
      </c>
      <c r="E387" s="220" t="s">
        <v>871</v>
      </c>
      <c r="F387" s="221" t="s">
        <v>872</v>
      </c>
      <c r="G387" s="222" t="s">
        <v>247</v>
      </c>
      <c r="H387" s="223">
        <v>7</v>
      </c>
      <c r="I387" s="224"/>
      <c r="J387" s="225">
        <f>ROUND(I387*H387,2)</f>
        <v>0</v>
      </c>
      <c r="K387" s="221" t="s">
        <v>173</v>
      </c>
      <c r="L387" s="45"/>
      <c r="M387" s="226" t="s">
        <v>1</v>
      </c>
      <c r="N387" s="227" t="s">
        <v>51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174</v>
      </c>
      <c r="AT387" s="230" t="s">
        <v>169</v>
      </c>
      <c r="AU387" s="230" t="s">
        <v>21</v>
      </c>
      <c r="AY387" s="17" t="s">
        <v>167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7" t="s">
        <v>174</v>
      </c>
      <c r="BK387" s="231">
        <f>ROUND(I387*H387,2)</f>
        <v>0</v>
      </c>
      <c r="BL387" s="17" t="s">
        <v>174</v>
      </c>
      <c r="BM387" s="230" t="s">
        <v>873</v>
      </c>
    </row>
    <row r="388" s="2" customFormat="1">
      <c r="A388" s="39"/>
      <c r="B388" s="40"/>
      <c r="C388" s="41"/>
      <c r="D388" s="234" t="s">
        <v>185</v>
      </c>
      <c r="E388" s="41"/>
      <c r="F388" s="255" t="s">
        <v>810</v>
      </c>
      <c r="G388" s="41"/>
      <c r="H388" s="41"/>
      <c r="I388" s="256"/>
      <c r="J388" s="41"/>
      <c r="K388" s="41"/>
      <c r="L388" s="45"/>
      <c r="M388" s="257"/>
      <c r="N388" s="258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7" t="s">
        <v>185</v>
      </c>
      <c r="AU388" s="17" t="s">
        <v>21</v>
      </c>
    </row>
    <row r="389" s="2" customFormat="1" ht="24.15" customHeight="1">
      <c r="A389" s="39"/>
      <c r="B389" s="40"/>
      <c r="C389" s="259" t="s">
        <v>874</v>
      </c>
      <c r="D389" s="259" t="s">
        <v>238</v>
      </c>
      <c r="E389" s="260" t="s">
        <v>793</v>
      </c>
      <c r="F389" s="261" t="s">
        <v>794</v>
      </c>
      <c r="G389" s="262" t="s">
        <v>247</v>
      </c>
      <c r="H389" s="263">
        <v>7</v>
      </c>
      <c r="I389" s="264"/>
      <c r="J389" s="265">
        <f>ROUND(I389*H389,2)</f>
        <v>0</v>
      </c>
      <c r="K389" s="261" t="s">
        <v>173</v>
      </c>
      <c r="L389" s="266"/>
      <c r="M389" s="267" t="s">
        <v>1</v>
      </c>
      <c r="N389" s="268" t="s">
        <v>51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190</v>
      </c>
      <c r="AT389" s="230" t="s">
        <v>238</v>
      </c>
      <c r="AU389" s="230" t="s">
        <v>21</v>
      </c>
      <c r="AY389" s="17" t="s">
        <v>167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7" t="s">
        <v>174</v>
      </c>
      <c r="BK389" s="231">
        <f>ROUND(I389*H389,2)</f>
        <v>0</v>
      </c>
      <c r="BL389" s="17" t="s">
        <v>174</v>
      </c>
      <c r="BM389" s="230" t="s">
        <v>875</v>
      </c>
    </row>
    <row r="390" s="2" customFormat="1">
      <c r="A390" s="39"/>
      <c r="B390" s="40"/>
      <c r="C390" s="41"/>
      <c r="D390" s="234" t="s">
        <v>185</v>
      </c>
      <c r="E390" s="41"/>
      <c r="F390" s="255" t="s">
        <v>876</v>
      </c>
      <c r="G390" s="41"/>
      <c r="H390" s="41"/>
      <c r="I390" s="256"/>
      <c r="J390" s="41"/>
      <c r="K390" s="41"/>
      <c r="L390" s="45"/>
      <c r="M390" s="257"/>
      <c r="N390" s="258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7" t="s">
        <v>185</v>
      </c>
      <c r="AU390" s="17" t="s">
        <v>21</v>
      </c>
    </row>
    <row r="391" s="2" customFormat="1" ht="24.15" customHeight="1">
      <c r="A391" s="39"/>
      <c r="B391" s="40"/>
      <c r="C391" s="219" t="s">
        <v>442</v>
      </c>
      <c r="D391" s="219" t="s">
        <v>169</v>
      </c>
      <c r="E391" s="220" t="s">
        <v>877</v>
      </c>
      <c r="F391" s="221" t="s">
        <v>878</v>
      </c>
      <c r="G391" s="222" t="s">
        <v>247</v>
      </c>
      <c r="H391" s="223">
        <v>11</v>
      </c>
      <c r="I391" s="224"/>
      <c r="J391" s="225">
        <f>ROUND(I391*H391,2)</f>
        <v>0</v>
      </c>
      <c r="K391" s="221" t="s">
        <v>173</v>
      </c>
      <c r="L391" s="45"/>
      <c r="M391" s="226" t="s">
        <v>1</v>
      </c>
      <c r="N391" s="227" t="s">
        <v>51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174</v>
      </c>
      <c r="AT391" s="230" t="s">
        <v>169</v>
      </c>
      <c r="AU391" s="230" t="s">
        <v>21</v>
      </c>
      <c r="AY391" s="17" t="s">
        <v>167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7" t="s">
        <v>174</v>
      </c>
      <c r="BK391" s="231">
        <f>ROUND(I391*H391,2)</f>
        <v>0</v>
      </c>
      <c r="BL391" s="17" t="s">
        <v>174</v>
      </c>
      <c r="BM391" s="230" t="s">
        <v>879</v>
      </c>
    </row>
    <row r="392" s="2" customFormat="1">
      <c r="A392" s="39"/>
      <c r="B392" s="40"/>
      <c r="C392" s="41"/>
      <c r="D392" s="234" t="s">
        <v>185</v>
      </c>
      <c r="E392" s="41"/>
      <c r="F392" s="255" t="s">
        <v>810</v>
      </c>
      <c r="G392" s="41"/>
      <c r="H392" s="41"/>
      <c r="I392" s="256"/>
      <c r="J392" s="41"/>
      <c r="K392" s="41"/>
      <c r="L392" s="45"/>
      <c r="M392" s="257"/>
      <c r="N392" s="258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7" t="s">
        <v>185</v>
      </c>
      <c r="AU392" s="17" t="s">
        <v>21</v>
      </c>
    </row>
    <row r="393" s="2" customFormat="1" ht="16.5" customHeight="1">
      <c r="A393" s="39"/>
      <c r="B393" s="40"/>
      <c r="C393" s="259" t="s">
        <v>880</v>
      </c>
      <c r="D393" s="259" t="s">
        <v>238</v>
      </c>
      <c r="E393" s="260" t="s">
        <v>881</v>
      </c>
      <c r="F393" s="261" t="s">
        <v>882</v>
      </c>
      <c r="G393" s="262" t="s">
        <v>247</v>
      </c>
      <c r="H393" s="263">
        <v>8</v>
      </c>
      <c r="I393" s="264"/>
      <c r="J393" s="265">
        <f>ROUND(I393*H393,2)</f>
        <v>0</v>
      </c>
      <c r="K393" s="261" t="s">
        <v>173</v>
      </c>
      <c r="L393" s="266"/>
      <c r="M393" s="267" t="s">
        <v>1</v>
      </c>
      <c r="N393" s="268" t="s">
        <v>51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190</v>
      </c>
      <c r="AT393" s="230" t="s">
        <v>238</v>
      </c>
      <c r="AU393" s="230" t="s">
        <v>21</v>
      </c>
      <c r="AY393" s="17" t="s">
        <v>167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7" t="s">
        <v>174</v>
      </c>
      <c r="BK393" s="231">
        <f>ROUND(I393*H393,2)</f>
        <v>0</v>
      </c>
      <c r="BL393" s="17" t="s">
        <v>174</v>
      </c>
      <c r="BM393" s="230" t="s">
        <v>883</v>
      </c>
    </row>
    <row r="394" s="2" customFormat="1">
      <c r="A394" s="39"/>
      <c r="B394" s="40"/>
      <c r="C394" s="41"/>
      <c r="D394" s="234" t="s">
        <v>185</v>
      </c>
      <c r="E394" s="41"/>
      <c r="F394" s="255" t="s">
        <v>884</v>
      </c>
      <c r="G394" s="41"/>
      <c r="H394" s="41"/>
      <c r="I394" s="256"/>
      <c r="J394" s="41"/>
      <c r="K394" s="41"/>
      <c r="L394" s="45"/>
      <c r="M394" s="257"/>
      <c r="N394" s="258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7" t="s">
        <v>185</v>
      </c>
      <c r="AU394" s="17" t="s">
        <v>21</v>
      </c>
    </row>
    <row r="395" s="2" customFormat="1" ht="16.5" customHeight="1">
      <c r="A395" s="39"/>
      <c r="B395" s="40"/>
      <c r="C395" s="259" t="s">
        <v>446</v>
      </c>
      <c r="D395" s="259" t="s">
        <v>238</v>
      </c>
      <c r="E395" s="260" t="s">
        <v>885</v>
      </c>
      <c r="F395" s="261" t="s">
        <v>886</v>
      </c>
      <c r="G395" s="262" t="s">
        <v>247</v>
      </c>
      <c r="H395" s="263">
        <v>2</v>
      </c>
      <c r="I395" s="264"/>
      <c r="J395" s="265">
        <f>ROUND(I395*H395,2)</f>
        <v>0</v>
      </c>
      <c r="K395" s="261" t="s">
        <v>173</v>
      </c>
      <c r="L395" s="266"/>
      <c r="M395" s="267" t="s">
        <v>1</v>
      </c>
      <c r="N395" s="268" t="s">
        <v>51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190</v>
      </c>
      <c r="AT395" s="230" t="s">
        <v>238</v>
      </c>
      <c r="AU395" s="230" t="s">
        <v>21</v>
      </c>
      <c r="AY395" s="17" t="s">
        <v>167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7" t="s">
        <v>174</v>
      </c>
      <c r="BK395" s="231">
        <f>ROUND(I395*H395,2)</f>
        <v>0</v>
      </c>
      <c r="BL395" s="17" t="s">
        <v>174</v>
      </c>
      <c r="BM395" s="230" t="s">
        <v>887</v>
      </c>
    </row>
    <row r="396" s="2" customFormat="1">
      <c r="A396" s="39"/>
      <c r="B396" s="40"/>
      <c r="C396" s="41"/>
      <c r="D396" s="234" t="s">
        <v>185</v>
      </c>
      <c r="E396" s="41"/>
      <c r="F396" s="255" t="s">
        <v>884</v>
      </c>
      <c r="G396" s="41"/>
      <c r="H396" s="41"/>
      <c r="I396" s="256"/>
      <c r="J396" s="41"/>
      <c r="K396" s="41"/>
      <c r="L396" s="45"/>
      <c r="M396" s="257"/>
      <c r="N396" s="258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7" t="s">
        <v>185</v>
      </c>
      <c r="AU396" s="17" t="s">
        <v>21</v>
      </c>
    </row>
    <row r="397" s="2" customFormat="1" ht="21.75" customHeight="1">
      <c r="A397" s="39"/>
      <c r="B397" s="40"/>
      <c r="C397" s="259" t="s">
        <v>888</v>
      </c>
      <c r="D397" s="259" t="s">
        <v>238</v>
      </c>
      <c r="E397" s="260" t="s">
        <v>889</v>
      </c>
      <c r="F397" s="261" t="s">
        <v>890</v>
      </c>
      <c r="G397" s="262" t="s">
        <v>247</v>
      </c>
      <c r="H397" s="263">
        <v>2</v>
      </c>
      <c r="I397" s="264"/>
      <c r="J397" s="265">
        <f>ROUND(I397*H397,2)</f>
        <v>0</v>
      </c>
      <c r="K397" s="261" t="s">
        <v>173</v>
      </c>
      <c r="L397" s="266"/>
      <c r="M397" s="267" t="s">
        <v>1</v>
      </c>
      <c r="N397" s="268" t="s">
        <v>51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190</v>
      </c>
      <c r="AT397" s="230" t="s">
        <v>238</v>
      </c>
      <c r="AU397" s="230" t="s">
        <v>21</v>
      </c>
      <c r="AY397" s="17" t="s">
        <v>167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7" t="s">
        <v>174</v>
      </c>
      <c r="BK397" s="231">
        <f>ROUND(I397*H397,2)</f>
        <v>0</v>
      </c>
      <c r="BL397" s="17" t="s">
        <v>174</v>
      </c>
      <c r="BM397" s="230" t="s">
        <v>891</v>
      </c>
    </row>
    <row r="398" s="2" customFormat="1">
      <c r="A398" s="39"/>
      <c r="B398" s="40"/>
      <c r="C398" s="41"/>
      <c r="D398" s="234" t="s">
        <v>185</v>
      </c>
      <c r="E398" s="41"/>
      <c r="F398" s="255" t="s">
        <v>884</v>
      </c>
      <c r="G398" s="41"/>
      <c r="H398" s="41"/>
      <c r="I398" s="256"/>
      <c r="J398" s="41"/>
      <c r="K398" s="41"/>
      <c r="L398" s="45"/>
      <c r="M398" s="257"/>
      <c r="N398" s="258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7" t="s">
        <v>185</v>
      </c>
      <c r="AU398" s="17" t="s">
        <v>21</v>
      </c>
    </row>
    <row r="399" s="2" customFormat="1" ht="16.5" customHeight="1">
      <c r="A399" s="39"/>
      <c r="B399" s="40"/>
      <c r="C399" s="259" t="s">
        <v>450</v>
      </c>
      <c r="D399" s="259" t="s">
        <v>238</v>
      </c>
      <c r="E399" s="260" t="s">
        <v>892</v>
      </c>
      <c r="F399" s="261" t="s">
        <v>893</v>
      </c>
      <c r="G399" s="262" t="s">
        <v>247</v>
      </c>
      <c r="H399" s="263">
        <v>3</v>
      </c>
      <c r="I399" s="264"/>
      <c r="J399" s="265">
        <f>ROUND(I399*H399,2)</f>
        <v>0</v>
      </c>
      <c r="K399" s="261" t="s">
        <v>173</v>
      </c>
      <c r="L399" s="266"/>
      <c r="M399" s="267" t="s">
        <v>1</v>
      </c>
      <c r="N399" s="268" t="s">
        <v>51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190</v>
      </c>
      <c r="AT399" s="230" t="s">
        <v>238</v>
      </c>
      <c r="AU399" s="230" t="s">
        <v>21</v>
      </c>
      <c r="AY399" s="17" t="s">
        <v>167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7" t="s">
        <v>174</v>
      </c>
      <c r="BK399" s="231">
        <f>ROUND(I399*H399,2)</f>
        <v>0</v>
      </c>
      <c r="BL399" s="17" t="s">
        <v>174</v>
      </c>
      <c r="BM399" s="230" t="s">
        <v>894</v>
      </c>
    </row>
    <row r="400" s="2" customFormat="1">
      <c r="A400" s="39"/>
      <c r="B400" s="40"/>
      <c r="C400" s="41"/>
      <c r="D400" s="234" t="s">
        <v>185</v>
      </c>
      <c r="E400" s="41"/>
      <c r="F400" s="255" t="s">
        <v>884</v>
      </c>
      <c r="G400" s="41"/>
      <c r="H400" s="41"/>
      <c r="I400" s="256"/>
      <c r="J400" s="41"/>
      <c r="K400" s="41"/>
      <c r="L400" s="45"/>
      <c r="M400" s="257"/>
      <c r="N400" s="258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7" t="s">
        <v>185</v>
      </c>
      <c r="AU400" s="17" t="s">
        <v>21</v>
      </c>
    </row>
    <row r="401" s="2" customFormat="1" ht="24.15" customHeight="1">
      <c r="A401" s="39"/>
      <c r="B401" s="40"/>
      <c r="C401" s="219" t="s">
        <v>895</v>
      </c>
      <c r="D401" s="219" t="s">
        <v>169</v>
      </c>
      <c r="E401" s="220" t="s">
        <v>896</v>
      </c>
      <c r="F401" s="221" t="s">
        <v>897</v>
      </c>
      <c r="G401" s="222" t="s">
        <v>247</v>
      </c>
      <c r="H401" s="223">
        <v>12</v>
      </c>
      <c r="I401" s="224"/>
      <c r="J401" s="225">
        <f>ROUND(I401*H401,2)</f>
        <v>0</v>
      </c>
      <c r="K401" s="221" t="s">
        <v>173</v>
      </c>
      <c r="L401" s="45"/>
      <c r="M401" s="226" t="s">
        <v>1</v>
      </c>
      <c r="N401" s="227" t="s">
        <v>51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174</v>
      </c>
      <c r="AT401" s="230" t="s">
        <v>169</v>
      </c>
      <c r="AU401" s="230" t="s">
        <v>21</v>
      </c>
      <c r="AY401" s="17" t="s">
        <v>167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7" t="s">
        <v>174</v>
      </c>
      <c r="BK401" s="231">
        <f>ROUND(I401*H401,2)</f>
        <v>0</v>
      </c>
      <c r="BL401" s="17" t="s">
        <v>174</v>
      </c>
      <c r="BM401" s="230" t="s">
        <v>898</v>
      </c>
    </row>
    <row r="402" s="2" customFormat="1">
      <c r="A402" s="39"/>
      <c r="B402" s="40"/>
      <c r="C402" s="41"/>
      <c r="D402" s="234" t="s">
        <v>185</v>
      </c>
      <c r="E402" s="41"/>
      <c r="F402" s="255" t="s">
        <v>810</v>
      </c>
      <c r="G402" s="41"/>
      <c r="H402" s="41"/>
      <c r="I402" s="256"/>
      <c r="J402" s="41"/>
      <c r="K402" s="41"/>
      <c r="L402" s="45"/>
      <c r="M402" s="257"/>
      <c r="N402" s="258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7" t="s">
        <v>185</v>
      </c>
      <c r="AU402" s="17" t="s">
        <v>21</v>
      </c>
    </row>
    <row r="403" s="2" customFormat="1" ht="16.5" customHeight="1">
      <c r="A403" s="39"/>
      <c r="B403" s="40"/>
      <c r="C403" s="259" t="s">
        <v>454</v>
      </c>
      <c r="D403" s="259" t="s">
        <v>238</v>
      </c>
      <c r="E403" s="260" t="s">
        <v>743</v>
      </c>
      <c r="F403" s="261" t="s">
        <v>744</v>
      </c>
      <c r="G403" s="262" t="s">
        <v>247</v>
      </c>
      <c r="H403" s="263">
        <v>9</v>
      </c>
      <c r="I403" s="264"/>
      <c r="J403" s="265">
        <f>ROUND(I403*H403,2)</f>
        <v>0</v>
      </c>
      <c r="K403" s="261" t="s">
        <v>173</v>
      </c>
      <c r="L403" s="266"/>
      <c r="M403" s="267" t="s">
        <v>1</v>
      </c>
      <c r="N403" s="268" t="s">
        <v>51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190</v>
      </c>
      <c r="AT403" s="230" t="s">
        <v>238</v>
      </c>
      <c r="AU403" s="230" t="s">
        <v>21</v>
      </c>
      <c r="AY403" s="17" t="s">
        <v>167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7" t="s">
        <v>174</v>
      </c>
      <c r="BK403" s="231">
        <f>ROUND(I403*H403,2)</f>
        <v>0</v>
      </c>
      <c r="BL403" s="17" t="s">
        <v>174</v>
      </c>
      <c r="BM403" s="230" t="s">
        <v>899</v>
      </c>
    </row>
    <row r="404" s="2" customFormat="1">
      <c r="A404" s="39"/>
      <c r="B404" s="40"/>
      <c r="C404" s="41"/>
      <c r="D404" s="234" t="s">
        <v>185</v>
      </c>
      <c r="E404" s="41"/>
      <c r="F404" s="255" t="s">
        <v>900</v>
      </c>
      <c r="G404" s="41"/>
      <c r="H404" s="41"/>
      <c r="I404" s="256"/>
      <c r="J404" s="41"/>
      <c r="K404" s="41"/>
      <c r="L404" s="45"/>
      <c r="M404" s="257"/>
      <c r="N404" s="258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7" t="s">
        <v>185</v>
      </c>
      <c r="AU404" s="17" t="s">
        <v>21</v>
      </c>
    </row>
    <row r="405" s="2" customFormat="1" ht="16.5" customHeight="1">
      <c r="A405" s="39"/>
      <c r="B405" s="40"/>
      <c r="C405" s="259" t="s">
        <v>901</v>
      </c>
      <c r="D405" s="259" t="s">
        <v>238</v>
      </c>
      <c r="E405" s="260" t="s">
        <v>745</v>
      </c>
      <c r="F405" s="261" t="s">
        <v>746</v>
      </c>
      <c r="G405" s="262" t="s">
        <v>247</v>
      </c>
      <c r="H405" s="263">
        <v>3</v>
      </c>
      <c r="I405" s="264"/>
      <c r="J405" s="265">
        <f>ROUND(I405*H405,2)</f>
        <v>0</v>
      </c>
      <c r="K405" s="261" t="s">
        <v>173</v>
      </c>
      <c r="L405" s="266"/>
      <c r="M405" s="267" t="s">
        <v>1</v>
      </c>
      <c r="N405" s="268" t="s">
        <v>51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190</v>
      </c>
      <c r="AT405" s="230" t="s">
        <v>238</v>
      </c>
      <c r="AU405" s="230" t="s">
        <v>21</v>
      </c>
      <c r="AY405" s="17" t="s">
        <v>167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7" t="s">
        <v>174</v>
      </c>
      <c r="BK405" s="231">
        <f>ROUND(I405*H405,2)</f>
        <v>0</v>
      </c>
      <c r="BL405" s="17" t="s">
        <v>174</v>
      </c>
      <c r="BM405" s="230" t="s">
        <v>902</v>
      </c>
    </row>
    <row r="406" s="2" customFormat="1">
      <c r="A406" s="39"/>
      <c r="B406" s="40"/>
      <c r="C406" s="41"/>
      <c r="D406" s="234" t="s">
        <v>185</v>
      </c>
      <c r="E406" s="41"/>
      <c r="F406" s="255" t="s">
        <v>900</v>
      </c>
      <c r="G406" s="41"/>
      <c r="H406" s="41"/>
      <c r="I406" s="256"/>
      <c r="J406" s="41"/>
      <c r="K406" s="41"/>
      <c r="L406" s="45"/>
      <c r="M406" s="257"/>
      <c r="N406" s="258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7" t="s">
        <v>185</v>
      </c>
      <c r="AU406" s="17" t="s">
        <v>21</v>
      </c>
    </row>
    <row r="407" s="2" customFormat="1" ht="24.15" customHeight="1">
      <c r="A407" s="39"/>
      <c r="B407" s="40"/>
      <c r="C407" s="259" t="s">
        <v>457</v>
      </c>
      <c r="D407" s="259" t="s">
        <v>238</v>
      </c>
      <c r="E407" s="260" t="s">
        <v>750</v>
      </c>
      <c r="F407" s="261" t="s">
        <v>751</v>
      </c>
      <c r="G407" s="262" t="s">
        <v>247</v>
      </c>
      <c r="H407" s="263">
        <v>3</v>
      </c>
      <c r="I407" s="264"/>
      <c r="J407" s="265">
        <f>ROUND(I407*H407,2)</f>
        <v>0</v>
      </c>
      <c r="K407" s="261" t="s">
        <v>173</v>
      </c>
      <c r="L407" s="266"/>
      <c r="M407" s="267" t="s">
        <v>1</v>
      </c>
      <c r="N407" s="268" t="s">
        <v>51</v>
      </c>
      <c r="O407" s="92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190</v>
      </c>
      <c r="AT407" s="230" t="s">
        <v>238</v>
      </c>
      <c r="AU407" s="230" t="s">
        <v>21</v>
      </c>
      <c r="AY407" s="17" t="s">
        <v>167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7" t="s">
        <v>174</v>
      </c>
      <c r="BK407" s="231">
        <f>ROUND(I407*H407,2)</f>
        <v>0</v>
      </c>
      <c r="BL407" s="17" t="s">
        <v>174</v>
      </c>
      <c r="BM407" s="230" t="s">
        <v>903</v>
      </c>
    </row>
    <row r="408" s="2" customFormat="1">
      <c r="A408" s="39"/>
      <c r="B408" s="40"/>
      <c r="C408" s="41"/>
      <c r="D408" s="234" t="s">
        <v>185</v>
      </c>
      <c r="E408" s="41"/>
      <c r="F408" s="255" t="s">
        <v>900</v>
      </c>
      <c r="G408" s="41"/>
      <c r="H408" s="41"/>
      <c r="I408" s="256"/>
      <c r="J408" s="41"/>
      <c r="K408" s="41"/>
      <c r="L408" s="45"/>
      <c r="M408" s="257"/>
      <c r="N408" s="258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7" t="s">
        <v>185</v>
      </c>
      <c r="AU408" s="17" t="s">
        <v>21</v>
      </c>
    </row>
    <row r="409" s="2" customFormat="1" ht="16.5" customHeight="1">
      <c r="A409" s="39"/>
      <c r="B409" s="40"/>
      <c r="C409" s="259" t="s">
        <v>904</v>
      </c>
      <c r="D409" s="259" t="s">
        <v>238</v>
      </c>
      <c r="E409" s="260" t="s">
        <v>905</v>
      </c>
      <c r="F409" s="261" t="s">
        <v>906</v>
      </c>
      <c r="G409" s="262" t="s">
        <v>247</v>
      </c>
      <c r="H409" s="263">
        <v>3</v>
      </c>
      <c r="I409" s="264"/>
      <c r="J409" s="265">
        <f>ROUND(I409*H409,2)</f>
        <v>0</v>
      </c>
      <c r="K409" s="261" t="s">
        <v>1</v>
      </c>
      <c r="L409" s="266"/>
      <c r="M409" s="267" t="s">
        <v>1</v>
      </c>
      <c r="N409" s="268" t="s">
        <v>51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190</v>
      </c>
      <c r="AT409" s="230" t="s">
        <v>238</v>
      </c>
      <c r="AU409" s="230" t="s">
        <v>21</v>
      </c>
      <c r="AY409" s="17" t="s">
        <v>167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7" t="s">
        <v>174</v>
      </c>
      <c r="BK409" s="231">
        <f>ROUND(I409*H409,2)</f>
        <v>0</v>
      </c>
      <c r="BL409" s="17" t="s">
        <v>174</v>
      </c>
      <c r="BM409" s="230" t="s">
        <v>907</v>
      </c>
    </row>
    <row r="410" s="2" customFormat="1">
      <c r="A410" s="39"/>
      <c r="B410" s="40"/>
      <c r="C410" s="41"/>
      <c r="D410" s="234" t="s">
        <v>185</v>
      </c>
      <c r="E410" s="41"/>
      <c r="F410" s="255" t="s">
        <v>900</v>
      </c>
      <c r="G410" s="41"/>
      <c r="H410" s="41"/>
      <c r="I410" s="256"/>
      <c r="J410" s="41"/>
      <c r="K410" s="41"/>
      <c r="L410" s="45"/>
      <c r="M410" s="257"/>
      <c r="N410" s="258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7" t="s">
        <v>185</v>
      </c>
      <c r="AU410" s="17" t="s">
        <v>21</v>
      </c>
    </row>
    <row r="411" s="2" customFormat="1" ht="24.15" customHeight="1">
      <c r="A411" s="39"/>
      <c r="B411" s="40"/>
      <c r="C411" s="219" t="s">
        <v>462</v>
      </c>
      <c r="D411" s="219" t="s">
        <v>169</v>
      </c>
      <c r="E411" s="220" t="s">
        <v>908</v>
      </c>
      <c r="F411" s="221" t="s">
        <v>909</v>
      </c>
      <c r="G411" s="222" t="s">
        <v>247</v>
      </c>
      <c r="H411" s="223">
        <v>7</v>
      </c>
      <c r="I411" s="224"/>
      <c r="J411" s="225">
        <f>ROUND(I411*H411,2)</f>
        <v>0</v>
      </c>
      <c r="K411" s="221" t="s">
        <v>173</v>
      </c>
      <c r="L411" s="45"/>
      <c r="M411" s="226" t="s">
        <v>1</v>
      </c>
      <c r="N411" s="227" t="s">
        <v>51</v>
      </c>
      <c r="O411" s="92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174</v>
      </c>
      <c r="AT411" s="230" t="s">
        <v>169</v>
      </c>
      <c r="AU411" s="230" t="s">
        <v>21</v>
      </c>
      <c r="AY411" s="17" t="s">
        <v>167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7" t="s">
        <v>174</v>
      </c>
      <c r="BK411" s="231">
        <f>ROUND(I411*H411,2)</f>
        <v>0</v>
      </c>
      <c r="BL411" s="17" t="s">
        <v>174</v>
      </c>
      <c r="BM411" s="230" t="s">
        <v>910</v>
      </c>
    </row>
    <row r="412" s="2" customFormat="1">
      <c r="A412" s="39"/>
      <c r="B412" s="40"/>
      <c r="C412" s="41"/>
      <c r="D412" s="234" t="s">
        <v>185</v>
      </c>
      <c r="E412" s="41"/>
      <c r="F412" s="255" t="s">
        <v>810</v>
      </c>
      <c r="G412" s="41"/>
      <c r="H412" s="41"/>
      <c r="I412" s="256"/>
      <c r="J412" s="41"/>
      <c r="K412" s="41"/>
      <c r="L412" s="45"/>
      <c r="M412" s="257"/>
      <c r="N412" s="258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7" t="s">
        <v>185</v>
      </c>
      <c r="AU412" s="17" t="s">
        <v>21</v>
      </c>
    </row>
    <row r="413" s="2" customFormat="1" ht="16.5" customHeight="1">
      <c r="A413" s="39"/>
      <c r="B413" s="40"/>
      <c r="C413" s="259" t="s">
        <v>911</v>
      </c>
      <c r="D413" s="259" t="s">
        <v>238</v>
      </c>
      <c r="E413" s="260" t="s">
        <v>762</v>
      </c>
      <c r="F413" s="261" t="s">
        <v>763</v>
      </c>
      <c r="G413" s="262" t="s">
        <v>247</v>
      </c>
      <c r="H413" s="263">
        <v>5</v>
      </c>
      <c r="I413" s="264"/>
      <c r="J413" s="265">
        <f>ROUND(I413*H413,2)</f>
        <v>0</v>
      </c>
      <c r="K413" s="261" t="s">
        <v>173</v>
      </c>
      <c r="L413" s="266"/>
      <c r="M413" s="267" t="s">
        <v>1</v>
      </c>
      <c r="N413" s="268" t="s">
        <v>51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190</v>
      </c>
      <c r="AT413" s="230" t="s">
        <v>238</v>
      </c>
      <c r="AU413" s="230" t="s">
        <v>21</v>
      </c>
      <c r="AY413" s="17" t="s">
        <v>167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7" t="s">
        <v>174</v>
      </c>
      <c r="BK413" s="231">
        <f>ROUND(I413*H413,2)</f>
        <v>0</v>
      </c>
      <c r="BL413" s="17" t="s">
        <v>174</v>
      </c>
      <c r="BM413" s="230" t="s">
        <v>912</v>
      </c>
    </row>
    <row r="414" s="2" customFormat="1" ht="16.5" customHeight="1">
      <c r="A414" s="39"/>
      <c r="B414" s="40"/>
      <c r="C414" s="259" t="s">
        <v>466</v>
      </c>
      <c r="D414" s="259" t="s">
        <v>238</v>
      </c>
      <c r="E414" s="260" t="s">
        <v>913</v>
      </c>
      <c r="F414" s="261" t="s">
        <v>914</v>
      </c>
      <c r="G414" s="262" t="s">
        <v>247</v>
      </c>
      <c r="H414" s="263">
        <v>2</v>
      </c>
      <c r="I414" s="264"/>
      <c r="J414" s="265">
        <f>ROUND(I414*H414,2)</f>
        <v>0</v>
      </c>
      <c r="K414" s="261" t="s">
        <v>173</v>
      </c>
      <c r="L414" s="266"/>
      <c r="M414" s="267" t="s">
        <v>1</v>
      </c>
      <c r="N414" s="268" t="s">
        <v>51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190</v>
      </c>
      <c r="AT414" s="230" t="s">
        <v>238</v>
      </c>
      <c r="AU414" s="230" t="s">
        <v>21</v>
      </c>
      <c r="AY414" s="17" t="s">
        <v>167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7" t="s">
        <v>174</v>
      </c>
      <c r="BK414" s="231">
        <f>ROUND(I414*H414,2)</f>
        <v>0</v>
      </c>
      <c r="BL414" s="17" t="s">
        <v>174</v>
      </c>
      <c r="BM414" s="230" t="s">
        <v>915</v>
      </c>
    </row>
    <row r="415" s="2" customFormat="1">
      <c r="A415" s="39"/>
      <c r="B415" s="40"/>
      <c r="C415" s="41"/>
      <c r="D415" s="234" t="s">
        <v>185</v>
      </c>
      <c r="E415" s="41"/>
      <c r="F415" s="255" t="s">
        <v>916</v>
      </c>
      <c r="G415" s="41"/>
      <c r="H415" s="41"/>
      <c r="I415" s="256"/>
      <c r="J415" s="41"/>
      <c r="K415" s="41"/>
      <c r="L415" s="45"/>
      <c r="M415" s="257"/>
      <c r="N415" s="258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7" t="s">
        <v>185</v>
      </c>
      <c r="AU415" s="17" t="s">
        <v>21</v>
      </c>
    </row>
    <row r="416" s="2" customFormat="1" ht="16.5" customHeight="1">
      <c r="A416" s="39"/>
      <c r="B416" s="40"/>
      <c r="C416" s="259" t="s">
        <v>917</v>
      </c>
      <c r="D416" s="259" t="s">
        <v>238</v>
      </c>
      <c r="E416" s="260" t="s">
        <v>764</v>
      </c>
      <c r="F416" s="261" t="s">
        <v>765</v>
      </c>
      <c r="G416" s="262" t="s">
        <v>247</v>
      </c>
      <c r="H416" s="263">
        <v>1</v>
      </c>
      <c r="I416" s="264"/>
      <c r="J416" s="265">
        <f>ROUND(I416*H416,2)</f>
        <v>0</v>
      </c>
      <c r="K416" s="261" t="s">
        <v>173</v>
      </c>
      <c r="L416" s="266"/>
      <c r="M416" s="267" t="s">
        <v>1</v>
      </c>
      <c r="N416" s="268" t="s">
        <v>51</v>
      </c>
      <c r="O416" s="92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190</v>
      </c>
      <c r="AT416" s="230" t="s">
        <v>238</v>
      </c>
      <c r="AU416" s="230" t="s">
        <v>21</v>
      </c>
      <c r="AY416" s="17" t="s">
        <v>167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7" t="s">
        <v>174</v>
      </c>
      <c r="BK416" s="231">
        <f>ROUND(I416*H416,2)</f>
        <v>0</v>
      </c>
      <c r="BL416" s="17" t="s">
        <v>174</v>
      </c>
      <c r="BM416" s="230" t="s">
        <v>918</v>
      </c>
    </row>
    <row r="417" s="2" customFormat="1">
      <c r="A417" s="39"/>
      <c r="B417" s="40"/>
      <c r="C417" s="41"/>
      <c r="D417" s="234" t="s">
        <v>185</v>
      </c>
      <c r="E417" s="41"/>
      <c r="F417" s="255" t="s">
        <v>919</v>
      </c>
      <c r="G417" s="41"/>
      <c r="H417" s="41"/>
      <c r="I417" s="256"/>
      <c r="J417" s="41"/>
      <c r="K417" s="41"/>
      <c r="L417" s="45"/>
      <c r="M417" s="257"/>
      <c r="N417" s="258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7" t="s">
        <v>185</v>
      </c>
      <c r="AU417" s="17" t="s">
        <v>21</v>
      </c>
    </row>
    <row r="418" s="2" customFormat="1" ht="24.15" customHeight="1">
      <c r="A418" s="39"/>
      <c r="B418" s="40"/>
      <c r="C418" s="259" t="s">
        <v>471</v>
      </c>
      <c r="D418" s="259" t="s">
        <v>238</v>
      </c>
      <c r="E418" s="260" t="s">
        <v>920</v>
      </c>
      <c r="F418" s="261" t="s">
        <v>921</v>
      </c>
      <c r="G418" s="262" t="s">
        <v>247</v>
      </c>
      <c r="H418" s="263">
        <v>1</v>
      </c>
      <c r="I418" s="264"/>
      <c r="J418" s="265">
        <f>ROUND(I418*H418,2)</f>
        <v>0</v>
      </c>
      <c r="K418" s="261" t="s">
        <v>1</v>
      </c>
      <c r="L418" s="266"/>
      <c r="M418" s="267" t="s">
        <v>1</v>
      </c>
      <c r="N418" s="268" t="s">
        <v>51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190</v>
      </c>
      <c r="AT418" s="230" t="s">
        <v>238</v>
      </c>
      <c r="AU418" s="230" t="s">
        <v>21</v>
      </c>
      <c r="AY418" s="17" t="s">
        <v>167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7" t="s">
        <v>174</v>
      </c>
      <c r="BK418" s="231">
        <f>ROUND(I418*H418,2)</f>
        <v>0</v>
      </c>
      <c r="BL418" s="17" t="s">
        <v>174</v>
      </c>
      <c r="BM418" s="230" t="s">
        <v>922</v>
      </c>
    </row>
    <row r="419" s="2" customFormat="1" ht="24.15" customHeight="1">
      <c r="A419" s="39"/>
      <c r="B419" s="40"/>
      <c r="C419" s="219" t="s">
        <v>923</v>
      </c>
      <c r="D419" s="219" t="s">
        <v>169</v>
      </c>
      <c r="E419" s="220" t="s">
        <v>924</v>
      </c>
      <c r="F419" s="221" t="s">
        <v>925</v>
      </c>
      <c r="G419" s="222" t="s">
        <v>247</v>
      </c>
      <c r="H419" s="223">
        <v>22</v>
      </c>
      <c r="I419" s="224"/>
      <c r="J419" s="225">
        <f>ROUND(I419*H419,2)</f>
        <v>0</v>
      </c>
      <c r="K419" s="221" t="s">
        <v>173</v>
      </c>
      <c r="L419" s="45"/>
      <c r="M419" s="226" t="s">
        <v>1</v>
      </c>
      <c r="N419" s="227" t="s">
        <v>51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174</v>
      </c>
      <c r="AT419" s="230" t="s">
        <v>169</v>
      </c>
      <c r="AU419" s="230" t="s">
        <v>21</v>
      </c>
      <c r="AY419" s="17" t="s">
        <v>167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7" t="s">
        <v>174</v>
      </c>
      <c r="BK419" s="231">
        <f>ROUND(I419*H419,2)</f>
        <v>0</v>
      </c>
      <c r="BL419" s="17" t="s">
        <v>174</v>
      </c>
      <c r="BM419" s="230" t="s">
        <v>926</v>
      </c>
    </row>
    <row r="420" s="2" customFormat="1">
      <c r="A420" s="39"/>
      <c r="B420" s="40"/>
      <c r="C420" s="41"/>
      <c r="D420" s="234" t="s">
        <v>185</v>
      </c>
      <c r="E420" s="41"/>
      <c r="F420" s="255" t="s">
        <v>810</v>
      </c>
      <c r="G420" s="41"/>
      <c r="H420" s="41"/>
      <c r="I420" s="256"/>
      <c r="J420" s="41"/>
      <c r="K420" s="41"/>
      <c r="L420" s="45"/>
      <c r="M420" s="257"/>
      <c r="N420" s="258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7" t="s">
        <v>185</v>
      </c>
      <c r="AU420" s="17" t="s">
        <v>21</v>
      </c>
    </row>
    <row r="421" s="2" customFormat="1" ht="24.15" customHeight="1">
      <c r="A421" s="39"/>
      <c r="B421" s="40"/>
      <c r="C421" s="259" t="s">
        <v>474</v>
      </c>
      <c r="D421" s="259" t="s">
        <v>238</v>
      </c>
      <c r="E421" s="260" t="s">
        <v>927</v>
      </c>
      <c r="F421" s="261" t="s">
        <v>928</v>
      </c>
      <c r="G421" s="262" t="s">
        <v>247</v>
      </c>
      <c r="H421" s="263">
        <v>11</v>
      </c>
      <c r="I421" s="264"/>
      <c r="J421" s="265">
        <f>ROUND(I421*H421,2)</f>
        <v>0</v>
      </c>
      <c r="K421" s="261" t="s">
        <v>1</v>
      </c>
      <c r="L421" s="266"/>
      <c r="M421" s="267" t="s">
        <v>1</v>
      </c>
      <c r="N421" s="268" t="s">
        <v>51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190</v>
      </c>
      <c r="AT421" s="230" t="s">
        <v>238</v>
      </c>
      <c r="AU421" s="230" t="s">
        <v>21</v>
      </c>
      <c r="AY421" s="17" t="s">
        <v>167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7" t="s">
        <v>174</v>
      </c>
      <c r="BK421" s="231">
        <f>ROUND(I421*H421,2)</f>
        <v>0</v>
      </c>
      <c r="BL421" s="17" t="s">
        <v>174</v>
      </c>
      <c r="BM421" s="230" t="s">
        <v>929</v>
      </c>
    </row>
    <row r="422" s="2" customFormat="1">
      <c r="A422" s="39"/>
      <c r="B422" s="40"/>
      <c r="C422" s="41"/>
      <c r="D422" s="234" t="s">
        <v>185</v>
      </c>
      <c r="E422" s="41"/>
      <c r="F422" s="255" t="s">
        <v>930</v>
      </c>
      <c r="G422" s="41"/>
      <c r="H422" s="41"/>
      <c r="I422" s="256"/>
      <c r="J422" s="41"/>
      <c r="K422" s="41"/>
      <c r="L422" s="45"/>
      <c r="M422" s="257"/>
      <c r="N422" s="258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7" t="s">
        <v>185</v>
      </c>
      <c r="AU422" s="17" t="s">
        <v>21</v>
      </c>
    </row>
    <row r="423" s="2" customFormat="1" ht="24.15" customHeight="1">
      <c r="A423" s="39"/>
      <c r="B423" s="40"/>
      <c r="C423" s="219" t="s">
        <v>931</v>
      </c>
      <c r="D423" s="219" t="s">
        <v>169</v>
      </c>
      <c r="E423" s="220" t="s">
        <v>932</v>
      </c>
      <c r="F423" s="221" t="s">
        <v>933</v>
      </c>
      <c r="G423" s="222" t="s">
        <v>247</v>
      </c>
      <c r="H423" s="223">
        <v>8</v>
      </c>
      <c r="I423" s="224"/>
      <c r="J423" s="225">
        <f>ROUND(I423*H423,2)</f>
        <v>0</v>
      </c>
      <c r="K423" s="221" t="s">
        <v>173</v>
      </c>
      <c r="L423" s="45"/>
      <c r="M423" s="226" t="s">
        <v>1</v>
      </c>
      <c r="N423" s="227" t="s">
        <v>51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174</v>
      </c>
      <c r="AT423" s="230" t="s">
        <v>169</v>
      </c>
      <c r="AU423" s="230" t="s">
        <v>21</v>
      </c>
      <c r="AY423" s="17" t="s">
        <v>167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7" t="s">
        <v>174</v>
      </c>
      <c r="BK423" s="231">
        <f>ROUND(I423*H423,2)</f>
        <v>0</v>
      </c>
      <c r="BL423" s="17" t="s">
        <v>174</v>
      </c>
      <c r="BM423" s="230" t="s">
        <v>934</v>
      </c>
    </row>
    <row r="424" s="2" customFormat="1">
      <c r="A424" s="39"/>
      <c r="B424" s="40"/>
      <c r="C424" s="41"/>
      <c r="D424" s="234" t="s">
        <v>185</v>
      </c>
      <c r="E424" s="41"/>
      <c r="F424" s="255" t="s">
        <v>935</v>
      </c>
      <c r="G424" s="41"/>
      <c r="H424" s="41"/>
      <c r="I424" s="256"/>
      <c r="J424" s="41"/>
      <c r="K424" s="41"/>
      <c r="L424" s="45"/>
      <c r="M424" s="257"/>
      <c r="N424" s="258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7" t="s">
        <v>185</v>
      </c>
      <c r="AU424" s="17" t="s">
        <v>21</v>
      </c>
    </row>
    <row r="425" s="2" customFormat="1" ht="16.5" customHeight="1">
      <c r="A425" s="39"/>
      <c r="B425" s="40"/>
      <c r="C425" s="259" t="s">
        <v>478</v>
      </c>
      <c r="D425" s="259" t="s">
        <v>238</v>
      </c>
      <c r="E425" s="260" t="s">
        <v>936</v>
      </c>
      <c r="F425" s="261" t="s">
        <v>937</v>
      </c>
      <c r="G425" s="262" t="s">
        <v>247</v>
      </c>
      <c r="H425" s="263">
        <v>4</v>
      </c>
      <c r="I425" s="264"/>
      <c r="J425" s="265">
        <f>ROUND(I425*H425,2)</f>
        <v>0</v>
      </c>
      <c r="K425" s="261" t="s">
        <v>173</v>
      </c>
      <c r="L425" s="266"/>
      <c r="M425" s="267" t="s">
        <v>1</v>
      </c>
      <c r="N425" s="268" t="s">
        <v>51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190</v>
      </c>
      <c r="AT425" s="230" t="s">
        <v>238</v>
      </c>
      <c r="AU425" s="230" t="s">
        <v>21</v>
      </c>
      <c r="AY425" s="17" t="s">
        <v>167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7" t="s">
        <v>174</v>
      </c>
      <c r="BK425" s="231">
        <f>ROUND(I425*H425,2)</f>
        <v>0</v>
      </c>
      <c r="BL425" s="17" t="s">
        <v>174</v>
      </c>
      <c r="BM425" s="230" t="s">
        <v>938</v>
      </c>
    </row>
    <row r="426" s="2" customFormat="1" ht="16.5" customHeight="1">
      <c r="A426" s="39"/>
      <c r="B426" s="40"/>
      <c r="C426" s="259" t="s">
        <v>939</v>
      </c>
      <c r="D426" s="259" t="s">
        <v>238</v>
      </c>
      <c r="E426" s="260" t="s">
        <v>940</v>
      </c>
      <c r="F426" s="261" t="s">
        <v>941</v>
      </c>
      <c r="G426" s="262" t="s">
        <v>247</v>
      </c>
      <c r="H426" s="263">
        <v>4</v>
      </c>
      <c r="I426" s="264"/>
      <c r="J426" s="265">
        <f>ROUND(I426*H426,2)</f>
        <v>0</v>
      </c>
      <c r="K426" s="261" t="s">
        <v>173</v>
      </c>
      <c r="L426" s="266"/>
      <c r="M426" s="267" t="s">
        <v>1</v>
      </c>
      <c r="N426" s="268" t="s">
        <v>51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190</v>
      </c>
      <c r="AT426" s="230" t="s">
        <v>238</v>
      </c>
      <c r="AU426" s="230" t="s">
        <v>21</v>
      </c>
      <c r="AY426" s="17" t="s">
        <v>167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7" t="s">
        <v>174</v>
      </c>
      <c r="BK426" s="231">
        <f>ROUND(I426*H426,2)</f>
        <v>0</v>
      </c>
      <c r="BL426" s="17" t="s">
        <v>174</v>
      </c>
      <c r="BM426" s="230" t="s">
        <v>942</v>
      </c>
    </row>
    <row r="427" s="2" customFormat="1" ht="24.15" customHeight="1">
      <c r="A427" s="39"/>
      <c r="B427" s="40"/>
      <c r="C427" s="219" t="s">
        <v>481</v>
      </c>
      <c r="D427" s="219" t="s">
        <v>169</v>
      </c>
      <c r="E427" s="220" t="s">
        <v>943</v>
      </c>
      <c r="F427" s="221" t="s">
        <v>944</v>
      </c>
      <c r="G427" s="222" t="s">
        <v>247</v>
      </c>
      <c r="H427" s="223">
        <v>2</v>
      </c>
      <c r="I427" s="224"/>
      <c r="J427" s="225">
        <f>ROUND(I427*H427,2)</f>
        <v>0</v>
      </c>
      <c r="K427" s="221" t="s">
        <v>173</v>
      </c>
      <c r="L427" s="45"/>
      <c r="M427" s="226" t="s">
        <v>1</v>
      </c>
      <c r="N427" s="227" t="s">
        <v>51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174</v>
      </c>
      <c r="AT427" s="230" t="s">
        <v>169</v>
      </c>
      <c r="AU427" s="230" t="s">
        <v>21</v>
      </c>
      <c r="AY427" s="17" t="s">
        <v>167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7" t="s">
        <v>174</v>
      </c>
      <c r="BK427" s="231">
        <f>ROUND(I427*H427,2)</f>
        <v>0</v>
      </c>
      <c r="BL427" s="17" t="s">
        <v>174</v>
      </c>
      <c r="BM427" s="230" t="s">
        <v>945</v>
      </c>
    </row>
    <row r="428" s="2" customFormat="1">
      <c r="A428" s="39"/>
      <c r="B428" s="40"/>
      <c r="C428" s="41"/>
      <c r="D428" s="234" t="s">
        <v>185</v>
      </c>
      <c r="E428" s="41"/>
      <c r="F428" s="255" t="s">
        <v>810</v>
      </c>
      <c r="G428" s="41"/>
      <c r="H428" s="41"/>
      <c r="I428" s="256"/>
      <c r="J428" s="41"/>
      <c r="K428" s="41"/>
      <c r="L428" s="45"/>
      <c r="M428" s="257"/>
      <c r="N428" s="258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7" t="s">
        <v>185</v>
      </c>
      <c r="AU428" s="17" t="s">
        <v>21</v>
      </c>
    </row>
    <row r="429" s="2" customFormat="1" ht="16.5" customHeight="1">
      <c r="A429" s="39"/>
      <c r="B429" s="40"/>
      <c r="C429" s="259" t="s">
        <v>946</v>
      </c>
      <c r="D429" s="259" t="s">
        <v>238</v>
      </c>
      <c r="E429" s="260" t="s">
        <v>947</v>
      </c>
      <c r="F429" s="261" t="s">
        <v>948</v>
      </c>
      <c r="G429" s="262" t="s">
        <v>247</v>
      </c>
      <c r="H429" s="263">
        <v>1</v>
      </c>
      <c r="I429" s="264"/>
      <c r="J429" s="265">
        <f>ROUND(I429*H429,2)</f>
        <v>0</v>
      </c>
      <c r="K429" s="261" t="s">
        <v>173</v>
      </c>
      <c r="L429" s="266"/>
      <c r="M429" s="267" t="s">
        <v>1</v>
      </c>
      <c r="N429" s="268" t="s">
        <v>51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190</v>
      </c>
      <c r="AT429" s="230" t="s">
        <v>238</v>
      </c>
      <c r="AU429" s="230" t="s">
        <v>21</v>
      </c>
      <c r="AY429" s="17" t="s">
        <v>167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7" t="s">
        <v>174</v>
      </c>
      <c r="BK429" s="231">
        <f>ROUND(I429*H429,2)</f>
        <v>0</v>
      </c>
      <c r="BL429" s="17" t="s">
        <v>174</v>
      </c>
      <c r="BM429" s="230" t="s">
        <v>949</v>
      </c>
    </row>
    <row r="430" s="2" customFormat="1" ht="24.15" customHeight="1">
      <c r="A430" s="39"/>
      <c r="B430" s="40"/>
      <c r="C430" s="259" t="s">
        <v>485</v>
      </c>
      <c r="D430" s="259" t="s">
        <v>238</v>
      </c>
      <c r="E430" s="260" t="s">
        <v>950</v>
      </c>
      <c r="F430" s="261" t="s">
        <v>951</v>
      </c>
      <c r="G430" s="262" t="s">
        <v>247</v>
      </c>
      <c r="H430" s="263">
        <v>1</v>
      </c>
      <c r="I430" s="264"/>
      <c r="J430" s="265">
        <f>ROUND(I430*H430,2)</f>
        <v>0</v>
      </c>
      <c r="K430" s="261" t="s">
        <v>173</v>
      </c>
      <c r="L430" s="266"/>
      <c r="M430" s="267" t="s">
        <v>1</v>
      </c>
      <c r="N430" s="268" t="s">
        <v>51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190</v>
      </c>
      <c r="AT430" s="230" t="s">
        <v>238</v>
      </c>
      <c r="AU430" s="230" t="s">
        <v>21</v>
      </c>
      <c r="AY430" s="17" t="s">
        <v>167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7" t="s">
        <v>174</v>
      </c>
      <c r="BK430" s="231">
        <f>ROUND(I430*H430,2)</f>
        <v>0</v>
      </c>
      <c r="BL430" s="17" t="s">
        <v>174</v>
      </c>
      <c r="BM430" s="230" t="s">
        <v>952</v>
      </c>
    </row>
    <row r="431" s="2" customFormat="1" ht="24.15" customHeight="1">
      <c r="A431" s="39"/>
      <c r="B431" s="40"/>
      <c r="C431" s="219" t="s">
        <v>953</v>
      </c>
      <c r="D431" s="219" t="s">
        <v>169</v>
      </c>
      <c r="E431" s="220" t="s">
        <v>954</v>
      </c>
      <c r="F431" s="221" t="s">
        <v>955</v>
      </c>
      <c r="G431" s="222" t="s">
        <v>247</v>
      </c>
      <c r="H431" s="223">
        <v>18</v>
      </c>
      <c r="I431" s="224"/>
      <c r="J431" s="225">
        <f>ROUND(I431*H431,2)</f>
        <v>0</v>
      </c>
      <c r="K431" s="221" t="s">
        <v>173</v>
      </c>
      <c r="L431" s="45"/>
      <c r="M431" s="226" t="s">
        <v>1</v>
      </c>
      <c r="N431" s="227" t="s">
        <v>51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174</v>
      </c>
      <c r="AT431" s="230" t="s">
        <v>169</v>
      </c>
      <c r="AU431" s="230" t="s">
        <v>21</v>
      </c>
      <c r="AY431" s="17" t="s">
        <v>167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7" t="s">
        <v>174</v>
      </c>
      <c r="BK431" s="231">
        <f>ROUND(I431*H431,2)</f>
        <v>0</v>
      </c>
      <c r="BL431" s="17" t="s">
        <v>174</v>
      </c>
      <c r="BM431" s="230" t="s">
        <v>956</v>
      </c>
    </row>
    <row r="432" s="2" customFormat="1">
      <c r="A432" s="39"/>
      <c r="B432" s="40"/>
      <c r="C432" s="41"/>
      <c r="D432" s="234" t="s">
        <v>185</v>
      </c>
      <c r="E432" s="41"/>
      <c r="F432" s="255" t="s">
        <v>810</v>
      </c>
      <c r="G432" s="41"/>
      <c r="H432" s="41"/>
      <c r="I432" s="256"/>
      <c r="J432" s="41"/>
      <c r="K432" s="41"/>
      <c r="L432" s="45"/>
      <c r="M432" s="257"/>
      <c r="N432" s="258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7" t="s">
        <v>185</v>
      </c>
      <c r="AU432" s="17" t="s">
        <v>21</v>
      </c>
    </row>
    <row r="433" s="2" customFormat="1" ht="16.5" customHeight="1">
      <c r="A433" s="39"/>
      <c r="B433" s="40"/>
      <c r="C433" s="259" t="s">
        <v>488</v>
      </c>
      <c r="D433" s="259" t="s">
        <v>238</v>
      </c>
      <c r="E433" s="260" t="s">
        <v>957</v>
      </c>
      <c r="F433" s="261" t="s">
        <v>958</v>
      </c>
      <c r="G433" s="262" t="s">
        <v>247</v>
      </c>
      <c r="H433" s="263">
        <v>7</v>
      </c>
      <c r="I433" s="264"/>
      <c r="J433" s="265">
        <f>ROUND(I433*H433,2)</f>
        <v>0</v>
      </c>
      <c r="K433" s="261" t="s">
        <v>173</v>
      </c>
      <c r="L433" s="266"/>
      <c r="M433" s="267" t="s">
        <v>1</v>
      </c>
      <c r="N433" s="268" t="s">
        <v>51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190</v>
      </c>
      <c r="AT433" s="230" t="s">
        <v>238</v>
      </c>
      <c r="AU433" s="230" t="s">
        <v>21</v>
      </c>
      <c r="AY433" s="17" t="s">
        <v>167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7" t="s">
        <v>174</v>
      </c>
      <c r="BK433" s="231">
        <f>ROUND(I433*H433,2)</f>
        <v>0</v>
      </c>
      <c r="BL433" s="17" t="s">
        <v>174</v>
      </c>
      <c r="BM433" s="230" t="s">
        <v>959</v>
      </c>
    </row>
    <row r="434" s="2" customFormat="1">
      <c r="A434" s="39"/>
      <c r="B434" s="40"/>
      <c r="C434" s="41"/>
      <c r="D434" s="234" t="s">
        <v>185</v>
      </c>
      <c r="E434" s="41"/>
      <c r="F434" s="255" t="s">
        <v>960</v>
      </c>
      <c r="G434" s="41"/>
      <c r="H434" s="41"/>
      <c r="I434" s="256"/>
      <c r="J434" s="41"/>
      <c r="K434" s="41"/>
      <c r="L434" s="45"/>
      <c r="M434" s="257"/>
      <c r="N434" s="258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7" t="s">
        <v>185</v>
      </c>
      <c r="AU434" s="17" t="s">
        <v>21</v>
      </c>
    </row>
    <row r="435" s="2" customFormat="1" ht="16.5" customHeight="1">
      <c r="A435" s="39"/>
      <c r="B435" s="40"/>
      <c r="C435" s="259" t="s">
        <v>961</v>
      </c>
      <c r="D435" s="259" t="s">
        <v>238</v>
      </c>
      <c r="E435" s="260" t="s">
        <v>957</v>
      </c>
      <c r="F435" s="261" t="s">
        <v>958</v>
      </c>
      <c r="G435" s="262" t="s">
        <v>247</v>
      </c>
      <c r="H435" s="263">
        <v>11</v>
      </c>
      <c r="I435" s="264"/>
      <c r="J435" s="265">
        <f>ROUND(I435*H435,2)</f>
        <v>0</v>
      </c>
      <c r="K435" s="261" t="s">
        <v>173</v>
      </c>
      <c r="L435" s="266"/>
      <c r="M435" s="267" t="s">
        <v>1</v>
      </c>
      <c r="N435" s="268" t="s">
        <v>51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190</v>
      </c>
      <c r="AT435" s="230" t="s">
        <v>238</v>
      </c>
      <c r="AU435" s="230" t="s">
        <v>21</v>
      </c>
      <c r="AY435" s="17" t="s">
        <v>167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7" t="s">
        <v>174</v>
      </c>
      <c r="BK435" s="231">
        <f>ROUND(I435*H435,2)</f>
        <v>0</v>
      </c>
      <c r="BL435" s="17" t="s">
        <v>174</v>
      </c>
      <c r="BM435" s="230" t="s">
        <v>962</v>
      </c>
    </row>
    <row r="436" s="2" customFormat="1">
      <c r="A436" s="39"/>
      <c r="B436" s="40"/>
      <c r="C436" s="41"/>
      <c r="D436" s="234" t="s">
        <v>185</v>
      </c>
      <c r="E436" s="41"/>
      <c r="F436" s="255" t="s">
        <v>963</v>
      </c>
      <c r="G436" s="41"/>
      <c r="H436" s="41"/>
      <c r="I436" s="256"/>
      <c r="J436" s="41"/>
      <c r="K436" s="41"/>
      <c r="L436" s="45"/>
      <c r="M436" s="257"/>
      <c r="N436" s="258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7" t="s">
        <v>185</v>
      </c>
      <c r="AU436" s="17" t="s">
        <v>21</v>
      </c>
    </row>
    <row r="437" s="2" customFormat="1" ht="24.15" customHeight="1">
      <c r="A437" s="39"/>
      <c r="B437" s="40"/>
      <c r="C437" s="219" t="s">
        <v>492</v>
      </c>
      <c r="D437" s="219" t="s">
        <v>169</v>
      </c>
      <c r="E437" s="220" t="s">
        <v>964</v>
      </c>
      <c r="F437" s="221" t="s">
        <v>965</v>
      </c>
      <c r="G437" s="222" t="s">
        <v>194</v>
      </c>
      <c r="H437" s="223">
        <v>54.700000000000003</v>
      </c>
      <c r="I437" s="224"/>
      <c r="J437" s="225">
        <f>ROUND(I437*H437,2)</f>
        <v>0</v>
      </c>
      <c r="K437" s="221" t="s">
        <v>173</v>
      </c>
      <c r="L437" s="45"/>
      <c r="M437" s="226" t="s">
        <v>1</v>
      </c>
      <c r="N437" s="227" t="s">
        <v>51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174</v>
      </c>
      <c r="AT437" s="230" t="s">
        <v>169</v>
      </c>
      <c r="AU437" s="230" t="s">
        <v>21</v>
      </c>
      <c r="AY437" s="17" t="s">
        <v>167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7" t="s">
        <v>174</v>
      </c>
      <c r="BK437" s="231">
        <f>ROUND(I437*H437,2)</f>
        <v>0</v>
      </c>
      <c r="BL437" s="17" t="s">
        <v>174</v>
      </c>
      <c r="BM437" s="230" t="s">
        <v>966</v>
      </c>
    </row>
    <row r="438" s="2" customFormat="1" ht="24.15" customHeight="1">
      <c r="A438" s="39"/>
      <c r="B438" s="40"/>
      <c r="C438" s="219" t="s">
        <v>967</v>
      </c>
      <c r="D438" s="219" t="s">
        <v>169</v>
      </c>
      <c r="E438" s="220" t="s">
        <v>968</v>
      </c>
      <c r="F438" s="221" t="s">
        <v>969</v>
      </c>
      <c r="G438" s="222" t="s">
        <v>194</v>
      </c>
      <c r="H438" s="223">
        <v>42</v>
      </c>
      <c r="I438" s="224"/>
      <c r="J438" s="225">
        <f>ROUND(I438*H438,2)</f>
        <v>0</v>
      </c>
      <c r="K438" s="221" t="s">
        <v>173</v>
      </c>
      <c r="L438" s="45"/>
      <c r="M438" s="226" t="s">
        <v>1</v>
      </c>
      <c r="N438" s="227" t="s">
        <v>51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174</v>
      </c>
      <c r="AT438" s="230" t="s">
        <v>169</v>
      </c>
      <c r="AU438" s="230" t="s">
        <v>21</v>
      </c>
      <c r="AY438" s="17" t="s">
        <v>167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7" t="s">
        <v>174</v>
      </c>
      <c r="BK438" s="231">
        <f>ROUND(I438*H438,2)</f>
        <v>0</v>
      </c>
      <c r="BL438" s="17" t="s">
        <v>174</v>
      </c>
      <c r="BM438" s="230" t="s">
        <v>970</v>
      </c>
    </row>
    <row r="439" s="2" customFormat="1">
      <c r="A439" s="39"/>
      <c r="B439" s="40"/>
      <c r="C439" s="41"/>
      <c r="D439" s="234" t="s">
        <v>185</v>
      </c>
      <c r="E439" s="41"/>
      <c r="F439" s="255" t="s">
        <v>971</v>
      </c>
      <c r="G439" s="41"/>
      <c r="H439" s="41"/>
      <c r="I439" s="256"/>
      <c r="J439" s="41"/>
      <c r="K439" s="41"/>
      <c r="L439" s="45"/>
      <c r="M439" s="257"/>
      <c r="N439" s="258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7" t="s">
        <v>185</v>
      </c>
      <c r="AU439" s="17" t="s">
        <v>21</v>
      </c>
    </row>
    <row r="440" s="2" customFormat="1" ht="37.8" customHeight="1">
      <c r="A440" s="39"/>
      <c r="B440" s="40"/>
      <c r="C440" s="219" t="s">
        <v>495</v>
      </c>
      <c r="D440" s="219" t="s">
        <v>169</v>
      </c>
      <c r="E440" s="220" t="s">
        <v>972</v>
      </c>
      <c r="F440" s="221" t="s">
        <v>973</v>
      </c>
      <c r="G440" s="222" t="s">
        <v>194</v>
      </c>
      <c r="H440" s="223">
        <v>42</v>
      </c>
      <c r="I440" s="224"/>
      <c r="J440" s="225">
        <f>ROUND(I440*H440,2)</f>
        <v>0</v>
      </c>
      <c r="K440" s="221" t="s">
        <v>173</v>
      </c>
      <c r="L440" s="45"/>
      <c r="M440" s="226" t="s">
        <v>1</v>
      </c>
      <c r="N440" s="227" t="s">
        <v>51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174</v>
      </c>
      <c r="AT440" s="230" t="s">
        <v>169</v>
      </c>
      <c r="AU440" s="230" t="s">
        <v>21</v>
      </c>
      <c r="AY440" s="17" t="s">
        <v>167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7" t="s">
        <v>174</v>
      </c>
      <c r="BK440" s="231">
        <f>ROUND(I440*H440,2)</f>
        <v>0</v>
      </c>
      <c r="BL440" s="17" t="s">
        <v>174</v>
      </c>
      <c r="BM440" s="230" t="s">
        <v>974</v>
      </c>
    </row>
    <row r="441" s="2" customFormat="1">
      <c r="A441" s="39"/>
      <c r="B441" s="40"/>
      <c r="C441" s="41"/>
      <c r="D441" s="234" t="s">
        <v>185</v>
      </c>
      <c r="E441" s="41"/>
      <c r="F441" s="255" t="s">
        <v>971</v>
      </c>
      <c r="G441" s="41"/>
      <c r="H441" s="41"/>
      <c r="I441" s="256"/>
      <c r="J441" s="41"/>
      <c r="K441" s="41"/>
      <c r="L441" s="45"/>
      <c r="M441" s="257"/>
      <c r="N441" s="258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7" t="s">
        <v>185</v>
      </c>
      <c r="AU441" s="17" t="s">
        <v>21</v>
      </c>
    </row>
    <row r="442" s="2" customFormat="1" ht="24.15" customHeight="1">
      <c r="A442" s="39"/>
      <c r="B442" s="40"/>
      <c r="C442" s="219" t="s">
        <v>975</v>
      </c>
      <c r="D442" s="219" t="s">
        <v>169</v>
      </c>
      <c r="E442" s="220" t="s">
        <v>976</v>
      </c>
      <c r="F442" s="221" t="s">
        <v>977</v>
      </c>
      <c r="G442" s="222" t="s">
        <v>247</v>
      </c>
      <c r="H442" s="223">
        <v>6</v>
      </c>
      <c r="I442" s="224"/>
      <c r="J442" s="225">
        <f>ROUND(I442*H442,2)</f>
        <v>0</v>
      </c>
      <c r="K442" s="221" t="s">
        <v>173</v>
      </c>
      <c r="L442" s="45"/>
      <c r="M442" s="226" t="s">
        <v>1</v>
      </c>
      <c r="N442" s="227" t="s">
        <v>51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174</v>
      </c>
      <c r="AT442" s="230" t="s">
        <v>169</v>
      </c>
      <c r="AU442" s="230" t="s">
        <v>21</v>
      </c>
      <c r="AY442" s="17" t="s">
        <v>167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7" t="s">
        <v>174</v>
      </c>
      <c r="BK442" s="231">
        <f>ROUND(I442*H442,2)</f>
        <v>0</v>
      </c>
      <c r="BL442" s="17" t="s">
        <v>174</v>
      </c>
      <c r="BM442" s="230" t="s">
        <v>978</v>
      </c>
    </row>
    <row r="443" s="2" customFormat="1" ht="24.15" customHeight="1">
      <c r="A443" s="39"/>
      <c r="B443" s="40"/>
      <c r="C443" s="219" t="s">
        <v>499</v>
      </c>
      <c r="D443" s="219" t="s">
        <v>169</v>
      </c>
      <c r="E443" s="220" t="s">
        <v>979</v>
      </c>
      <c r="F443" s="221" t="s">
        <v>980</v>
      </c>
      <c r="G443" s="222" t="s">
        <v>247</v>
      </c>
      <c r="H443" s="223">
        <v>6</v>
      </c>
      <c r="I443" s="224"/>
      <c r="J443" s="225">
        <f>ROUND(I443*H443,2)</f>
        <v>0</v>
      </c>
      <c r="K443" s="221" t="s">
        <v>173</v>
      </c>
      <c r="L443" s="45"/>
      <c r="M443" s="226" t="s">
        <v>1</v>
      </c>
      <c r="N443" s="227" t="s">
        <v>51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174</v>
      </c>
      <c r="AT443" s="230" t="s">
        <v>169</v>
      </c>
      <c r="AU443" s="230" t="s">
        <v>21</v>
      </c>
      <c r="AY443" s="17" t="s">
        <v>167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7" t="s">
        <v>174</v>
      </c>
      <c r="BK443" s="231">
        <f>ROUND(I443*H443,2)</f>
        <v>0</v>
      </c>
      <c r="BL443" s="17" t="s">
        <v>174</v>
      </c>
      <c r="BM443" s="230" t="s">
        <v>981</v>
      </c>
    </row>
    <row r="444" s="2" customFormat="1" ht="24.15" customHeight="1">
      <c r="A444" s="39"/>
      <c r="B444" s="40"/>
      <c r="C444" s="219" t="s">
        <v>982</v>
      </c>
      <c r="D444" s="219" t="s">
        <v>169</v>
      </c>
      <c r="E444" s="220" t="s">
        <v>983</v>
      </c>
      <c r="F444" s="221" t="s">
        <v>984</v>
      </c>
      <c r="G444" s="222" t="s">
        <v>247</v>
      </c>
      <c r="H444" s="223">
        <v>6</v>
      </c>
      <c r="I444" s="224"/>
      <c r="J444" s="225">
        <f>ROUND(I444*H444,2)</f>
        <v>0</v>
      </c>
      <c r="K444" s="221" t="s">
        <v>173</v>
      </c>
      <c r="L444" s="45"/>
      <c r="M444" s="226" t="s">
        <v>1</v>
      </c>
      <c r="N444" s="227" t="s">
        <v>51</v>
      </c>
      <c r="O444" s="92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174</v>
      </c>
      <c r="AT444" s="230" t="s">
        <v>169</v>
      </c>
      <c r="AU444" s="230" t="s">
        <v>21</v>
      </c>
      <c r="AY444" s="17" t="s">
        <v>167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7" t="s">
        <v>174</v>
      </c>
      <c r="BK444" s="231">
        <f>ROUND(I444*H444,2)</f>
        <v>0</v>
      </c>
      <c r="BL444" s="17" t="s">
        <v>174</v>
      </c>
      <c r="BM444" s="230" t="s">
        <v>985</v>
      </c>
    </row>
    <row r="445" s="2" customFormat="1" ht="16.5" customHeight="1">
      <c r="A445" s="39"/>
      <c r="B445" s="40"/>
      <c r="C445" s="219" t="s">
        <v>502</v>
      </c>
      <c r="D445" s="219" t="s">
        <v>169</v>
      </c>
      <c r="E445" s="220" t="s">
        <v>986</v>
      </c>
      <c r="F445" s="221" t="s">
        <v>987</v>
      </c>
      <c r="G445" s="222" t="s">
        <v>247</v>
      </c>
      <c r="H445" s="223">
        <v>91</v>
      </c>
      <c r="I445" s="224"/>
      <c r="J445" s="225">
        <f>ROUND(I445*H445,2)</f>
        <v>0</v>
      </c>
      <c r="K445" s="221" t="s">
        <v>173</v>
      </c>
      <c r="L445" s="45"/>
      <c r="M445" s="226" t="s">
        <v>1</v>
      </c>
      <c r="N445" s="227" t="s">
        <v>51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174</v>
      </c>
      <c r="AT445" s="230" t="s">
        <v>169</v>
      </c>
      <c r="AU445" s="230" t="s">
        <v>21</v>
      </c>
      <c r="AY445" s="17" t="s">
        <v>167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7" t="s">
        <v>174</v>
      </c>
      <c r="BK445" s="231">
        <f>ROUND(I445*H445,2)</f>
        <v>0</v>
      </c>
      <c r="BL445" s="17" t="s">
        <v>174</v>
      </c>
      <c r="BM445" s="230" t="s">
        <v>988</v>
      </c>
    </row>
    <row r="446" s="2" customFormat="1" ht="24.15" customHeight="1">
      <c r="A446" s="39"/>
      <c r="B446" s="40"/>
      <c r="C446" s="259" t="s">
        <v>989</v>
      </c>
      <c r="D446" s="259" t="s">
        <v>238</v>
      </c>
      <c r="E446" s="260" t="s">
        <v>990</v>
      </c>
      <c r="F446" s="261" t="s">
        <v>991</v>
      </c>
      <c r="G446" s="262" t="s">
        <v>247</v>
      </c>
      <c r="H446" s="263">
        <v>91</v>
      </c>
      <c r="I446" s="264"/>
      <c r="J446" s="265">
        <f>ROUND(I446*H446,2)</f>
        <v>0</v>
      </c>
      <c r="K446" s="261" t="s">
        <v>173</v>
      </c>
      <c r="L446" s="266"/>
      <c r="M446" s="267" t="s">
        <v>1</v>
      </c>
      <c r="N446" s="268" t="s">
        <v>51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190</v>
      </c>
      <c r="AT446" s="230" t="s">
        <v>238</v>
      </c>
      <c r="AU446" s="230" t="s">
        <v>21</v>
      </c>
      <c r="AY446" s="17" t="s">
        <v>167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7" t="s">
        <v>174</v>
      </c>
      <c r="BK446" s="231">
        <f>ROUND(I446*H446,2)</f>
        <v>0</v>
      </c>
      <c r="BL446" s="17" t="s">
        <v>174</v>
      </c>
      <c r="BM446" s="230" t="s">
        <v>992</v>
      </c>
    </row>
    <row r="447" s="2" customFormat="1" ht="24.15" customHeight="1">
      <c r="A447" s="39"/>
      <c r="B447" s="40"/>
      <c r="C447" s="259" t="s">
        <v>506</v>
      </c>
      <c r="D447" s="259" t="s">
        <v>238</v>
      </c>
      <c r="E447" s="260" t="s">
        <v>993</v>
      </c>
      <c r="F447" s="261" t="s">
        <v>994</v>
      </c>
      <c r="G447" s="262" t="s">
        <v>247</v>
      </c>
      <c r="H447" s="263">
        <v>91</v>
      </c>
      <c r="I447" s="264"/>
      <c r="J447" s="265">
        <f>ROUND(I447*H447,2)</f>
        <v>0</v>
      </c>
      <c r="K447" s="261" t="s">
        <v>173</v>
      </c>
      <c r="L447" s="266"/>
      <c r="M447" s="267" t="s">
        <v>1</v>
      </c>
      <c r="N447" s="268" t="s">
        <v>51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190</v>
      </c>
      <c r="AT447" s="230" t="s">
        <v>238</v>
      </c>
      <c r="AU447" s="230" t="s">
        <v>21</v>
      </c>
      <c r="AY447" s="17" t="s">
        <v>167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7" t="s">
        <v>174</v>
      </c>
      <c r="BK447" s="231">
        <f>ROUND(I447*H447,2)</f>
        <v>0</v>
      </c>
      <c r="BL447" s="17" t="s">
        <v>174</v>
      </c>
      <c r="BM447" s="230" t="s">
        <v>995</v>
      </c>
    </row>
    <row r="448" s="2" customFormat="1" ht="16.5" customHeight="1">
      <c r="A448" s="39"/>
      <c r="B448" s="40"/>
      <c r="C448" s="219" t="s">
        <v>996</v>
      </c>
      <c r="D448" s="219" t="s">
        <v>169</v>
      </c>
      <c r="E448" s="220" t="s">
        <v>997</v>
      </c>
      <c r="F448" s="221" t="s">
        <v>998</v>
      </c>
      <c r="G448" s="222" t="s">
        <v>247</v>
      </c>
      <c r="H448" s="223">
        <v>6</v>
      </c>
      <c r="I448" s="224"/>
      <c r="J448" s="225">
        <f>ROUND(I448*H448,2)</f>
        <v>0</v>
      </c>
      <c r="K448" s="221" t="s">
        <v>173</v>
      </c>
      <c r="L448" s="45"/>
      <c r="M448" s="226" t="s">
        <v>1</v>
      </c>
      <c r="N448" s="227" t="s">
        <v>51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174</v>
      </c>
      <c r="AT448" s="230" t="s">
        <v>169</v>
      </c>
      <c r="AU448" s="230" t="s">
        <v>21</v>
      </c>
      <c r="AY448" s="17" t="s">
        <v>167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7" t="s">
        <v>174</v>
      </c>
      <c r="BK448" s="231">
        <f>ROUND(I448*H448,2)</f>
        <v>0</v>
      </c>
      <c r="BL448" s="17" t="s">
        <v>174</v>
      </c>
      <c r="BM448" s="230" t="s">
        <v>999</v>
      </c>
    </row>
    <row r="449" s="2" customFormat="1" ht="24.15" customHeight="1">
      <c r="A449" s="39"/>
      <c r="B449" s="40"/>
      <c r="C449" s="259" t="s">
        <v>511</v>
      </c>
      <c r="D449" s="259" t="s">
        <v>238</v>
      </c>
      <c r="E449" s="260" t="s">
        <v>1000</v>
      </c>
      <c r="F449" s="261" t="s">
        <v>1001</v>
      </c>
      <c r="G449" s="262" t="s">
        <v>247</v>
      </c>
      <c r="H449" s="263">
        <v>6</v>
      </c>
      <c r="I449" s="264"/>
      <c r="J449" s="265">
        <f>ROUND(I449*H449,2)</f>
        <v>0</v>
      </c>
      <c r="K449" s="261" t="s">
        <v>173</v>
      </c>
      <c r="L449" s="266"/>
      <c r="M449" s="267" t="s">
        <v>1</v>
      </c>
      <c r="N449" s="268" t="s">
        <v>51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190</v>
      </c>
      <c r="AT449" s="230" t="s">
        <v>238</v>
      </c>
      <c r="AU449" s="230" t="s">
        <v>21</v>
      </c>
      <c r="AY449" s="17" t="s">
        <v>167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7" t="s">
        <v>174</v>
      </c>
      <c r="BK449" s="231">
        <f>ROUND(I449*H449,2)</f>
        <v>0</v>
      </c>
      <c r="BL449" s="17" t="s">
        <v>174</v>
      </c>
      <c r="BM449" s="230" t="s">
        <v>1002</v>
      </c>
    </row>
    <row r="450" s="2" customFormat="1" ht="24.15" customHeight="1">
      <c r="A450" s="39"/>
      <c r="B450" s="40"/>
      <c r="C450" s="259" t="s">
        <v>1003</v>
      </c>
      <c r="D450" s="259" t="s">
        <v>238</v>
      </c>
      <c r="E450" s="260" t="s">
        <v>1004</v>
      </c>
      <c r="F450" s="261" t="s">
        <v>1005</v>
      </c>
      <c r="G450" s="262" t="s">
        <v>247</v>
      </c>
      <c r="H450" s="263">
        <v>6</v>
      </c>
      <c r="I450" s="264"/>
      <c r="J450" s="265">
        <f>ROUND(I450*H450,2)</f>
        <v>0</v>
      </c>
      <c r="K450" s="261" t="s">
        <v>173</v>
      </c>
      <c r="L450" s="266"/>
      <c r="M450" s="267" t="s">
        <v>1</v>
      </c>
      <c r="N450" s="268" t="s">
        <v>51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190</v>
      </c>
      <c r="AT450" s="230" t="s">
        <v>238</v>
      </c>
      <c r="AU450" s="230" t="s">
        <v>21</v>
      </c>
      <c r="AY450" s="17" t="s">
        <v>167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7" t="s">
        <v>174</v>
      </c>
      <c r="BK450" s="231">
        <f>ROUND(I450*H450,2)</f>
        <v>0</v>
      </c>
      <c r="BL450" s="17" t="s">
        <v>174</v>
      </c>
      <c r="BM450" s="230" t="s">
        <v>1006</v>
      </c>
    </row>
    <row r="451" s="2" customFormat="1" ht="16.5" customHeight="1">
      <c r="A451" s="39"/>
      <c r="B451" s="40"/>
      <c r="C451" s="219" t="s">
        <v>516</v>
      </c>
      <c r="D451" s="219" t="s">
        <v>169</v>
      </c>
      <c r="E451" s="220" t="s">
        <v>1007</v>
      </c>
      <c r="F451" s="221" t="s">
        <v>1008</v>
      </c>
      <c r="G451" s="222" t="s">
        <v>194</v>
      </c>
      <c r="H451" s="223">
        <v>1298</v>
      </c>
      <c r="I451" s="224"/>
      <c r="J451" s="225">
        <f>ROUND(I451*H451,2)</f>
        <v>0</v>
      </c>
      <c r="K451" s="221" t="s">
        <v>173</v>
      </c>
      <c r="L451" s="45"/>
      <c r="M451" s="226" t="s">
        <v>1</v>
      </c>
      <c r="N451" s="227" t="s">
        <v>51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174</v>
      </c>
      <c r="AT451" s="230" t="s">
        <v>169</v>
      </c>
      <c r="AU451" s="230" t="s">
        <v>21</v>
      </c>
      <c r="AY451" s="17" t="s">
        <v>167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7" t="s">
        <v>174</v>
      </c>
      <c r="BK451" s="231">
        <f>ROUND(I451*H451,2)</f>
        <v>0</v>
      </c>
      <c r="BL451" s="17" t="s">
        <v>174</v>
      </c>
      <c r="BM451" s="230" t="s">
        <v>1009</v>
      </c>
    </row>
    <row r="452" s="2" customFormat="1" ht="21.75" customHeight="1">
      <c r="A452" s="39"/>
      <c r="B452" s="40"/>
      <c r="C452" s="219" t="s">
        <v>1010</v>
      </c>
      <c r="D452" s="219" t="s">
        <v>169</v>
      </c>
      <c r="E452" s="220" t="s">
        <v>504</v>
      </c>
      <c r="F452" s="221" t="s">
        <v>505</v>
      </c>
      <c r="G452" s="222" t="s">
        <v>194</v>
      </c>
      <c r="H452" s="223">
        <v>1366</v>
      </c>
      <c r="I452" s="224"/>
      <c r="J452" s="225">
        <f>ROUND(I452*H452,2)</f>
        <v>0</v>
      </c>
      <c r="K452" s="221" t="s">
        <v>173</v>
      </c>
      <c r="L452" s="45"/>
      <c r="M452" s="226" t="s">
        <v>1</v>
      </c>
      <c r="N452" s="227" t="s">
        <v>51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174</v>
      </c>
      <c r="AT452" s="230" t="s">
        <v>169</v>
      </c>
      <c r="AU452" s="230" t="s">
        <v>21</v>
      </c>
      <c r="AY452" s="17" t="s">
        <v>167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7" t="s">
        <v>174</v>
      </c>
      <c r="BK452" s="231">
        <f>ROUND(I452*H452,2)</f>
        <v>0</v>
      </c>
      <c r="BL452" s="17" t="s">
        <v>174</v>
      </c>
      <c r="BM452" s="230" t="s">
        <v>1011</v>
      </c>
    </row>
    <row r="453" s="2" customFormat="1">
      <c r="A453" s="39"/>
      <c r="B453" s="40"/>
      <c r="C453" s="41"/>
      <c r="D453" s="234" t="s">
        <v>185</v>
      </c>
      <c r="E453" s="41"/>
      <c r="F453" s="255" t="s">
        <v>507</v>
      </c>
      <c r="G453" s="41"/>
      <c r="H453" s="41"/>
      <c r="I453" s="256"/>
      <c r="J453" s="41"/>
      <c r="K453" s="41"/>
      <c r="L453" s="45"/>
      <c r="M453" s="257"/>
      <c r="N453" s="258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7" t="s">
        <v>185</v>
      </c>
      <c r="AU453" s="17" t="s">
        <v>21</v>
      </c>
    </row>
    <row r="454" s="2" customFormat="1" ht="16.5" customHeight="1">
      <c r="A454" s="39"/>
      <c r="B454" s="40"/>
      <c r="C454" s="219" t="s">
        <v>520</v>
      </c>
      <c r="D454" s="219" t="s">
        <v>169</v>
      </c>
      <c r="E454" s="220" t="s">
        <v>508</v>
      </c>
      <c r="F454" s="221" t="s">
        <v>509</v>
      </c>
      <c r="G454" s="222" t="s">
        <v>510</v>
      </c>
      <c r="H454" s="223">
        <v>1</v>
      </c>
      <c r="I454" s="224"/>
      <c r="J454" s="225">
        <f>ROUND(I454*H454,2)</f>
        <v>0</v>
      </c>
      <c r="K454" s="221" t="s">
        <v>1</v>
      </c>
      <c r="L454" s="45"/>
      <c r="M454" s="226" t="s">
        <v>1</v>
      </c>
      <c r="N454" s="227" t="s">
        <v>51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174</v>
      </c>
      <c r="AT454" s="230" t="s">
        <v>169</v>
      </c>
      <c r="AU454" s="230" t="s">
        <v>21</v>
      </c>
      <c r="AY454" s="17" t="s">
        <v>167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7" t="s">
        <v>174</v>
      </c>
      <c r="BK454" s="231">
        <f>ROUND(I454*H454,2)</f>
        <v>0</v>
      </c>
      <c r="BL454" s="17" t="s">
        <v>174</v>
      </c>
      <c r="BM454" s="230" t="s">
        <v>1012</v>
      </c>
    </row>
    <row r="455" s="12" customFormat="1" ht="22.8" customHeight="1">
      <c r="A455" s="12"/>
      <c r="B455" s="203"/>
      <c r="C455" s="204"/>
      <c r="D455" s="205" t="s">
        <v>83</v>
      </c>
      <c r="E455" s="217" t="s">
        <v>213</v>
      </c>
      <c r="F455" s="217" t="s">
        <v>512</v>
      </c>
      <c r="G455" s="204"/>
      <c r="H455" s="204"/>
      <c r="I455" s="207"/>
      <c r="J455" s="218">
        <f>BK455</f>
        <v>0</v>
      </c>
      <c r="K455" s="204"/>
      <c r="L455" s="209"/>
      <c r="M455" s="210"/>
      <c r="N455" s="211"/>
      <c r="O455" s="211"/>
      <c r="P455" s="212">
        <f>SUM(P456:P458)</f>
        <v>0</v>
      </c>
      <c r="Q455" s="211"/>
      <c r="R455" s="212">
        <f>SUM(R456:R458)</f>
        <v>0</v>
      </c>
      <c r="S455" s="211"/>
      <c r="T455" s="213">
        <f>SUM(T456:T458)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4" t="s">
        <v>92</v>
      </c>
      <c r="AT455" s="215" t="s">
        <v>83</v>
      </c>
      <c r="AU455" s="215" t="s">
        <v>92</v>
      </c>
      <c r="AY455" s="214" t="s">
        <v>167</v>
      </c>
      <c r="BK455" s="216">
        <f>SUM(BK456:BK458)</f>
        <v>0</v>
      </c>
    </row>
    <row r="456" s="2" customFormat="1" ht="33" customHeight="1">
      <c r="A456" s="39"/>
      <c r="B456" s="40"/>
      <c r="C456" s="219" t="s">
        <v>1013</v>
      </c>
      <c r="D456" s="219" t="s">
        <v>169</v>
      </c>
      <c r="E456" s="220" t="s">
        <v>1014</v>
      </c>
      <c r="F456" s="221" t="s">
        <v>1015</v>
      </c>
      <c r="G456" s="222" t="s">
        <v>194</v>
      </c>
      <c r="H456" s="223">
        <v>8</v>
      </c>
      <c r="I456" s="224"/>
      <c r="J456" s="225">
        <f>ROUND(I456*H456,2)</f>
        <v>0</v>
      </c>
      <c r="K456" s="221" t="s">
        <v>173</v>
      </c>
      <c r="L456" s="45"/>
      <c r="M456" s="226" t="s">
        <v>1</v>
      </c>
      <c r="N456" s="227" t="s">
        <v>51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174</v>
      </c>
      <c r="AT456" s="230" t="s">
        <v>169</v>
      </c>
      <c r="AU456" s="230" t="s">
        <v>21</v>
      </c>
      <c r="AY456" s="17" t="s">
        <v>167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7" t="s">
        <v>174</v>
      </c>
      <c r="BK456" s="231">
        <f>ROUND(I456*H456,2)</f>
        <v>0</v>
      </c>
      <c r="BL456" s="17" t="s">
        <v>174</v>
      </c>
      <c r="BM456" s="230" t="s">
        <v>1016</v>
      </c>
    </row>
    <row r="457" s="2" customFormat="1" ht="16.5" customHeight="1">
      <c r="A457" s="39"/>
      <c r="B457" s="40"/>
      <c r="C457" s="219" t="s">
        <v>525</v>
      </c>
      <c r="D457" s="219" t="s">
        <v>169</v>
      </c>
      <c r="E457" s="220" t="s">
        <v>1017</v>
      </c>
      <c r="F457" s="221" t="s">
        <v>1018</v>
      </c>
      <c r="G457" s="222" t="s">
        <v>194</v>
      </c>
      <c r="H457" s="223">
        <v>35.200000000000003</v>
      </c>
      <c r="I457" s="224"/>
      <c r="J457" s="225">
        <f>ROUND(I457*H457,2)</f>
        <v>0</v>
      </c>
      <c r="K457" s="221" t="s">
        <v>173</v>
      </c>
      <c r="L457" s="45"/>
      <c r="M457" s="226" t="s">
        <v>1</v>
      </c>
      <c r="N457" s="227" t="s">
        <v>51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174</v>
      </c>
      <c r="AT457" s="230" t="s">
        <v>169</v>
      </c>
      <c r="AU457" s="230" t="s">
        <v>21</v>
      </c>
      <c r="AY457" s="17" t="s">
        <v>167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7" t="s">
        <v>174</v>
      </c>
      <c r="BK457" s="231">
        <f>ROUND(I457*H457,2)</f>
        <v>0</v>
      </c>
      <c r="BL457" s="17" t="s">
        <v>174</v>
      </c>
      <c r="BM457" s="230" t="s">
        <v>1019</v>
      </c>
    </row>
    <row r="458" s="2" customFormat="1" ht="24.15" customHeight="1">
      <c r="A458" s="39"/>
      <c r="B458" s="40"/>
      <c r="C458" s="219" t="s">
        <v>1020</v>
      </c>
      <c r="D458" s="219" t="s">
        <v>169</v>
      </c>
      <c r="E458" s="220" t="s">
        <v>1021</v>
      </c>
      <c r="F458" s="221" t="s">
        <v>1022</v>
      </c>
      <c r="G458" s="222" t="s">
        <v>194</v>
      </c>
      <c r="H458" s="223">
        <v>8</v>
      </c>
      <c r="I458" s="224"/>
      <c r="J458" s="225">
        <f>ROUND(I458*H458,2)</f>
        <v>0</v>
      </c>
      <c r="K458" s="221" t="s">
        <v>173</v>
      </c>
      <c r="L458" s="45"/>
      <c r="M458" s="226" t="s">
        <v>1</v>
      </c>
      <c r="N458" s="227" t="s">
        <v>51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174</v>
      </c>
      <c r="AT458" s="230" t="s">
        <v>169</v>
      </c>
      <c r="AU458" s="230" t="s">
        <v>21</v>
      </c>
      <c r="AY458" s="17" t="s">
        <v>167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7" t="s">
        <v>174</v>
      </c>
      <c r="BK458" s="231">
        <f>ROUND(I458*H458,2)</f>
        <v>0</v>
      </c>
      <c r="BL458" s="17" t="s">
        <v>174</v>
      </c>
      <c r="BM458" s="230" t="s">
        <v>1023</v>
      </c>
    </row>
    <row r="459" s="12" customFormat="1" ht="22.8" customHeight="1">
      <c r="A459" s="12"/>
      <c r="B459" s="203"/>
      <c r="C459" s="204"/>
      <c r="D459" s="205" t="s">
        <v>83</v>
      </c>
      <c r="E459" s="217" t="s">
        <v>545</v>
      </c>
      <c r="F459" s="217" t="s">
        <v>546</v>
      </c>
      <c r="G459" s="204"/>
      <c r="H459" s="204"/>
      <c r="I459" s="207"/>
      <c r="J459" s="218">
        <f>BK459</f>
        <v>0</v>
      </c>
      <c r="K459" s="204"/>
      <c r="L459" s="209"/>
      <c r="M459" s="210"/>
      <c r="N459" s="211"/>
      <c r="O459" s="211"/>
      <c r="P459" s="212">
        <f>SUM(P460:P468)</f>
        <v>0</v>
      </c>
      <c r="Q459" s="211"/>
      <c r="R459" s="212">
        <f>SUM(R460:R468)</f>
        <v>0</v>
      </c>
      <c r="S459" s="211"/>
      <c r="T459" s="213">
        <f>SUM(T460:T468)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4" t="s">
        <v>92</v>
      </c>
      <c r="AT459" s="215" t="s">
        <v>83</v>
      </c>
      <c r="AU459" s="215" t="s">
        <v>92</v>
      </c>
      <c r="AY459" s="214" t="s">
        <v>167</v>
      </c>
      <c r="BK459" s="216">
        <f>SUM(BK460:BK468)</f>
        <v>0</v>
      </c>
    </row>
    <row r="460" s="2" customFormat="1" ht="24.15" customHeight="1">
      <c r="A460" s="39"/>
      <c r="B460" s="40"/>
      <c r="C460" s="219" t="s">
        <v>529</v>
      </c>
      <c r="D460" s="219" t="s">
        <v>169</v>
      </c>
      <c r="E460" s="220" t="s">
        <v>548</v>
      </c>
      <c r="F460" s="221" t="s">
        <v>549</v>
      </c>
      <c r="G460" s="222" t="s">
        <v>277</v>
      </c>
      <c r="H460" s="223">
        <v>120.892</v>
      </c>
      <c r="I460" s="224"/>
      <c r="J460" s="225">
        <f>ROUND(I460*H460,2)</f>
        <v>0</v>
      </c>
      <c r="K460" s="221" t="s">
        <v>173</v>
      </c>
      <c r="L460" s="45"/>
      <c r="M460" s="226" t="s">
        <v>1</v>
      </c>
      <c r="N460" s="227" t="s">
        <v>51</v>
      </c>
      <c r="O460" s="92"/>
      <c r="P460" s="228">
        <f>O460*H460</f>
        <v>0</v>
      </c>
      <c r="Q460" s="228">
        <v>0</v>
      </c>
      <c r="R460" s="228">
        <f>Q460*H460</f>
        <v>0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174</v>
      </c>
      <c r="AT460" s="230" t="s">
        <v>169</v>
      </c>
      <c r="AU460" s="230" t="s">
        <v>21</v>
      </c>
      <c r="AY460" s="17" t="s">
        <v>167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7" t="s">
        <v>174</v>
      </c>
      <c r="BK460" s="231">
        <f>ROUND(I460*H460,2)</f>
        <v>0</v>
      </c>
      <c r="BL460" s="17" t="s">
        <v>174</v>
      </c>
      <c r="BM460" s="230" t="s">
        <v>1024</v>
      </c>
    </row>
    <row r="461" s="2" customFormat="1" ht="24.15" customHeight="1">
      <c r="A461" s="39"/>
      <c r="B461" s="40"/>
      <c r="C461" s="219" t="s">
        <v>1025</v>
      </c>
      <c r="D461" s="219" t="s">
        <v>169</v>
      </c>
      <c r="E461" s="220" t="s">
        <v>551</v>
      </c>
      <c r="F461" s="221" t="s">
        <v>552</v>
      </c>
      <c r="G461" s="222" t="s">
        <v>277</v>
      </c>
      <c r="H461" s="223">
        <v>120.892</v>
      </c>
      <c r="I461" s="224"/>
      <c r="J461" s="225">
        <f>ROUND(I461*H461,2)</f>
        <v>0</v>
      </c>
      <c r="K461" s="221" t="s">
        <v>173</v>
      </c>
      <c r="L461" s="45"/>
      <c r="M461" s="226" t="s">
        <v>1</v>
      </c>
      <c r="N461" s="227" t="s">
        <v>51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174</v>
      </c>
      <c r="AT461" s="230" t="s">
        <v>169</v>
      </c>
      <c r="AU461" s="230" t="s">
        <v>21</v>
      </c>
      <c r="AY461" s="17" t="s">
        <v>167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7" t="s">
        <v>174</v>
      </c>
      <c r="BK461" s="231">
        <f>ROUND(I461*H461,2)</f>
        <v>0</v>
      </c>
      <c r="BL461" s="17" t="s">
        <v>174</v>
      </c>
      <c r="BM461" s="230" t="s">
        <v>1026</v>
      </c>
    </row>
    <row r="462" s="2" customFormat="1" ht="24.15" customHeight="1">
      <c r="A462" s="39"/>
      <c r="B462" s="40"/>
      <c r="C462" s="219" t="s">
        <v>534</v>
      </c>
      <c r="D462" s="219" t="s">
        <v>169</v>
      </c>
      <c r="E462" s="220" t="s">
        <v>555</v>
      </c>
      <c r="F462" s="221" t="s">
        <v>556</v>
      </c>
      <c r="G462" s="222" t="s">
        <v>277</v>
      </c>
      <c r="H462" s="223">
        <v>604.46000000000004</v>
      </c>
      <c r="I462" s="224"/>
      <c r="J462" s="225">
        <f>ROUND(I462*H462,2)</f>
        <v>0</v>
      </c>
      <c r="K462" s="221" t="s">
        <v>173</v>
      </c>
      <c r="L462" s="45"/>
      <c r="M462" s="226" t="s">
        <v>1</v>
      </c>
      <c r="N462" s="227" t="s">
        <v>51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174</v>
      </c>
      <c r="AT462" s="230" t="s">
        <v>169</v>
      </c>
      <c r="AU462" s="230" t="s">
        <v>21</v>
      </c>
      <c r="AY462" s="17" t="s">
        <v>167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7" t="s">
        <v>174</v>
      </c>
      <c r="BK462" s="231">
        <f>ROUND(I462*H462,2)</f>
        <v>0</v>
      </c>
      <c r="BL462" s="17" t="s">
        <v>174</v>
      </c>
      <c r="BM462" s="230" t="s">
        <v>1027</v>
      </c>
    </row>
    <row r="463" s="13" customFormat="1">
      <c r="A463" s="13"/>
      <c r="B463" s="232"/>
      <c r="C463" s="233"/>
      <c r="D463" s="234" t="s">
        <v>175</v>
      </c>
      <c r="E463" s="235" t="s">
        <v>1</v>
      </c>
      <c r="F463" s="236" t="s">
        <v>1028</v>
      </c>
      <c r="G463" s="233"/>
      <c r="H463" s="237">
        <v>604.46000000000004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175</v>
      </c>
      <c r="AU463" s="243" t="s">
        <v>21</v>
      </c>
      <c r="AV463" s="13" t="s">
        <v>21</v>
      </c>
      <c r="AW463" s="13" t="s">
        <v>40</v>
      </c>
      <c r="AX463" s="13" t="s">
        <v>84</v>
      </c>
      <c r="AY463" s="243" t="s">
        <v>167</v>
      </c>
    </row>
    <row r="464" s="14" customFormat="1">
      <c r="A464" s="14"/>
      <c r="B464" s="244"/>
      <c r="C464" s="245"/>
      <c r="D464" s="234" t="s">
        <v>175</v>
      </c>
      <c r="E464" s="246" t="s">
        <v>1</v>
      </c>
      <c r="F464" s="247" t="s">
        <v>177</v>
      </c>
      <c r="G464" s="245"/>
      <c r="H464" s="248">
        <v>604.46000000000004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175</v>
      </c>
      <c r="AU464" s="254" t="s">
        <v>21</v>
      </c>
      <c r="AV464" s="14" t="s">
        <v>174</v>
      </c>
      <c r="AW464" s="14" t="s">
        <v>40</v>
      </c>
      <c r="AX464" s="14" t="s">
        <v>92</v>
      </c>
      <c r="AY464" s="254" t="s">
        <v>167</v>
      </c>
    </row>
    <row r="465" s="2" customFormat="1" ht="33" customHeight="1">
      <c r="A465" s="39"/>
      <c r="B465" s="40"/>
      <c r="C465" s="219" t="s">
        <v>1029</v>
      </c>
      <c r="D465" s="219" t="s">
        <v>169</v>
      </c>
      <c r="E465" s="220" t="s">
        <v>1030</v>
      </c>
      <c r="F465" s="221" t="s">
        <v>1031</v>
      </c>
      <c r="G465" s="222" t="s">
        <v>277</v>
      </c>
      <c r="H465" s="223">
        <v>65.272000000000006</v>
      </c>
      <c r="I465" s="224"/>
      <c r="J465" s="225">
        <f>ROUND(I465*H465,2)</f>
        <v>0</v>
      </c>
      <c r="K465" s="221" t="s">
        <v>173</v>
      </c>
      <c r="L465" s="45"/>
      <c r="M465" s="226" t="s">
        <v>1</v>
      </c>
      <c r="N465" s="227" t="s">
        <v>51</v>
      </c>
      <c r="O465" s="92"/>
      <c r="P465" s="228">
        <f>O465*H465</f>
        <v>0</v>
      </c>
      <c r="Q465" s="228">
        <v>0</v>
      </c>
      <c r="R465" s="228">
        <f>Q465*H465</f>
        <v>0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174</v>
      </c>
      <c r="AT465" s="230" t="s">
        <v>169</v>
      </c>
      <c r="AU465" s="230" t="s">
        <v>21</v>
      </c>
      <c r="AY465" s="17" t="s">
        <v>167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7" t="s">
        <v>174</v>
      </c>
      <c r="BK465" s="231">
        <f>ROUND(I465*H465,2)</f>
        <v>0</v>
      </c>
      <c r="BL465" s="17" t="s">
        <v>174</v>
      </c>
      <c r="BM465" s="230" t="s">
        <v>1032</v>
      </c>
    </row>
    <row r="466" s="2" customFormat="1" ht="33" customHeight="1">
      <c r="A466" s="39"/>
      <c r="B466" s="40"/>
      <c r="C466" s="219" t="s">
        <v>537</v>
      </c>
      <c r="D466" s="219" t="s">
        <v>169</v>
      </c>
      <c r="E466" s="220" t="s">
        <v>1033</v>
      </c>
      <c r="F466" s="221" t="s">
        <v>1034</v>
      </c>
      <c r="G466" s="222" t="s">
        <v>277</v>
      </c>
      <c r="H466" s="223">
        <v>20.699999999999999</v>
      </c>
      <c r="I466" s="224"/>
      <c r="J466" s="225">
        <f>ROUND(I466*H466,2)</f>
        <v>0</v>
      </c>
      <c r="K466" s="221" t="s">
        <v>173</v>
      </c>
      <c r="L466" s="45"/>
      <c r="M466" s="226" t="s">
        <v>1</v>
      </c>
      <c r="N466" s="227" t="s">
        <v>51</v>
      </c>
      <c r="O466" s="92"/>
      <c r="P466" s="228">
        <f>O466*H466</f>
        <v>0</v>
      </c>
      <c r="Q466" s="228">
        <v>0</v>
      </c>
      <c r="R466" s="228">
        <f>Q466*H466</f>
        <v>0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174</v>
      </c>
      <c r="AT466" s="230" t="s">
        <v>169</v>
      </c>
      <c r="AU466" s="230" t="s">
        <v>21</v>
      </c>
      <c r="AY466" s="17" t="s">
        <v>167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7" t="s">
        <v>174</v>
      </c>
      <c r="BK466" s="231">
        <f>ROUND(I466*H466,2)</f>
        <v>0</v>
      </c>
      <c r="BL466" s="17" t="s">
        <v>174</v>
      </c>
      <c r="BM466" s="230" t="s">
        <v>1035</v>
      </c>
    </row>
    <row r="467" s="2" customFormat="1" ht="24.15" customHeight="1">
      <c r="A467" s="39"/>
      <c r="B467" s="40"/>
      <c r="C467" s="219" t="s">
        <v>1036</v>
      </c>
      <c r="D467" s="219" t="s">
        <v>169</v>
      </c>
      <c r="E467" s="220" t="s">
        <v>559</v>
      </c>
      <c r="F467" s="221" t="s">
        <v>276</v>
      </c>
      <c r="G467" s="222" t="s">
        <v>277</v>
      </c>
      <c r="H467" s="223">
        <v>30.52</v>
      </c>
      <c r="I467" s="224"/>
      <c r="J467" s="225">
        <f>ROUND(I467*H467,2)</f>
        <v>0</v>
      </c>
      <c r="K467" s="221" t="s">
        <v>173</v>
      </c>
      <c r="L467" s="45"/>
      <c r="M467" s="226" t="s">
        <v>1</v>
      </c>
      <c r="N467" s="227" t="s">
        <v>51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174</v>
      </c>
      <c r="AT467" s="230" t="s">
        <v>169</v>
      </c>
      <c r="AU467" s="230" t="s">
        <v>21</v>
      </c>
      <c r="AY467" s="17" t="s">
        <v>167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7" t="s">
        <v>174</v>
      </c>
      <c r="BK467" s="231">
        <f>ROUND(I467*H467,2)</f>
        <v>0</v>
      </c>
      <c r="BL467" s="17" t="s">
        <v>174</v>
      </c>
      <c r="BM467" s="230" t="s">
        <v>1037</v>
      </c>
    </row>
    <row r="468" s="2" customFormat="1" ht="33" customHeight="1">
      <c r="A468" s="39"/>
      <c r="B468" s="40"/>
      <c r="C468" s="219" t="s">
        <v>541</v>
      </c>
      <c r="D468" s="219" t="s">
        <v>169</v>
      </c>
      <c r="E468" s="220" t="s">
        <v>562</v>
      </c>
      <c r="F468" s="221" t="s">
        <v>563</v>
      </c>
      <c r="G468" s="222" t="s">
        <v>277</v>
      </c>
      <c r="H468" s="223">
        <v>2.3199999999999998</v>
      </c>
      <c r="I468" s="224"/>
      <c r="J468" s="225">
        <f>ROUND(I468*H468,2)</f>
        <v>0</v>
      </c>
      <c r="K468" s="221" t="s">
        <v>173</v>
      </c>
      <c r="L468" s="45"/>
      <c r="M468" s="226" t="s">
        <v>1</v>
      </c>
      <c r="N468" s="227" t="s">
        <v>51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174</v>
      </c>
      <c r="AT468" s="230" t="s">
        <v>169</v>
      </c>
      <c r="AU468" s="230" t="s">
        <v>21</v>
      </c>
      <c r="AY468" s="17" t="s">
        <v>167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7" t="s">
        <v>174</v>
      </c>
      <c r="BK468" s="231">
        <f>ROUND(I468*H468,2)</f>
        <v>0</v>
      </c>
      <c r="BL468" s="17" t="s">
        <v>174</v>
      </c>
      <c r="BM468" s="230" t="s">
        <v>1038</v>
      </c>
    </row>
    <row r="469" s="12" customFormat="1" ht="22.8" customHeight="1">
      <c r="A469" s="12"/>
      <c r="B469" s="203"/>
      <c r="C469" s="204"/>
      <c r="D469" s="205" t="s">
        <v>83</v>
      </c>
      <c r="E469" s="217" t="s">
        <v>565</v>
      </c>
      <c r="F469" s="217" t="s">
        <v>566</v>
      </c>
      <c r="G469" s="204"/>
      <c r="H469" s="204"/>
      <c r="I469" s="207"/>
      <c r="J469" s="218">
        <f>BK469</f>
        <v>0</v>
      </c>
      <c r="K469" s="204"/>
      <c r="L469" s="209"/>
      <c r="M469" s="210"/>
      <c r="N469" s="211"/>
      <c r="O469" s="211"/>
      <c r="P469" s="212">
        <f>SUM(P470:P471)</f>
        <v>0</v>
      </c>
      <c r="Q469" s="211"/>
      <c r="R469" s="212">
        <f>SUM(R470:R471)</f>
        <v>0</v>
      </c>
      <c r="S469" s="211"/>
      <c r="T469" s="213">
        <f>SUM(T470:T471)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14" t="s">
        <v>92</v>
      </c>
      <c r="AT469" s="215" t="s">
        <v>83</v>
      </c>
      <c r="AU469" s="215" t="s">
        <v>92</v>
      </c>
      <c r="AY469" s="214" t="s">
        <v>167</v>
      </c>
      <c r="BK469" s="216">
        <f>SUM(BK470:BK471)</f>
        <v>0</v>
      </c>
    </row>
    <row r="470" s="2" customFormat="1" ht="24.15" customHeight="1">
      <c r="A470" s="39"/>
      <c r="B470" s="40"/>
      <c r="C470" s="219" t="s">
        <v>1039</v>
      </c>
      <c r="D470" s="219" t="s">
        <v>169</v>
      </c>
      <c r="E470" s="220" t="s">
        <v>567</v>
      </c>
      <c r="F470" s="221" t="s">
        <v>568</v>
      </c>
      <c r="G470" s="222" t="s">
        <v>277</v>
      </c>
      <c r="H470" s="223">
        <v>1165.1389999999999</v>
      </c>
      <c r="I470" s="224"/>
      <c r="J470" s="225">
        <f>ROUND(I470*H470,2)</f>
        <v>0</v>
      </c>
      <c r="K470" s="221" t="s">
        <v>173</v>
      </c>
      <c r="L470" s="45"/>
      <c r="M470" s="226" t="s">
        <v>1</v>
      </c>
      <c r="N470" s="227" t="s">
        <v>51</v>
      </c>
      <c r="O470" s="92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174</v>
      </c>
      <c r="AT470" s="230" t="s">
        <v>169</v>
      </c>
      <c r="AU470" s="230" t="s">
        <v>21</v>
      </c>
      <c r="AY470" s="17" t="s">
        <v>167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7" t="s">
        <v>174</v>
      </c>
      <c r="BK470" s="231">
        <f>ROUND(I470*H470,2)</f>
        <v>0</v>
      </c>
      <c r="BL470" s="17" t="s">
        <v>174</v>
      </c>
      <c r="BM470" s="230" t="s">
        <v>1040</v>
      </c>
    </row>
    <row r="471" s="2" customFormat="1" ht="33" customHeight="1">
      <c r="A471" s="39"/>
      <c r="B471" s="40"/>
      <c r="C471" s="219" t="s">
        <v>544</v>
      </c>
      <c r="D471" s="219" t="s">
        <v>169</v>
      </c>
      <c r="E471" s="220" t="s">
        <v>571</v>
      </c>
      <c r="F471" s="221" t="s">
        <v>572</v>
      </c>
      <c r="G471" s="222" t="s">
        <v>277</v>
      </c>
      <c r="H471" s="223">
        <v>1165.1389999999999</v>
      </c>
      <c r="I471" s="224"/>
      <c r="J471" s="225">
        <f>ROUND(I471*H471,2)</f>
        <v>0</v>
      </c>
      <c r="K471" s="221" t="s">
        <v>173</v>
      </c>
      <c r="L471" s="45"/>
      <c r="M471" s="226" t="s">
        <v>1</v>
      </c>
      <c r="N471" s="227" t="s">
        <v>51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174</v>
      </c>
      <c r="AT471" s="230" t="s">
        <v>169</v>
      </c>
      <c r="AU471" s="230" t="s">
        <v>21</v>
      </c>
      <c r="AY471" s="17" t="s">
        <v>167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7" t="s">
        <v>174</v>
      </c>
      <c r="BK471" s="231">
        <f>ROUND(I471*H471,2)</f>
        <v>0</v>
      </c>
      <c r="BL471" s="17" t="s">
        <v>174</v>
      </c>
      <c r="BM471" s="230" t="s">
        <v>1041</v>
      </c>
    </row>
    <row r="472" s="12" customFormat="1" ht="25.92" customHeight="1">
      <c r="A472" s="12"/>
      <c r="B472" s="203"/>
      <c r="C472" s="204"/>
      <c r="D472" s="205" t="s">
        <v>83</v>
      </c>
      <c r="E472" s="206" t="s">
        <v>574</v>
      </c>
      <c r="F472" s="206" t="s">
        <v>575</v>
      </c>
      <c r="G472" s="204"/>
      <c r="H472" s="204"/>
      <c r="I472" s="207"/>
      <c r="J472" s="208">
        <f>BK472</f>
        <v>0</v>
      </c>
      <c r="K472" s="204"/>
      <c r="L472" s="209"/>
      <c r="M472" s="210"/>
      <c r="N472" s="211"/>
      <c r="O472" s="211"/>
      <c r="P472" s="212">
        <f>P473+P478</f>
        <v>0</v>
      </c>
      <c r="Q472" s="211"/>
      <c r="R472" s="212">
        <f>R473+R478</f>
        <v>0</v>
      </c>
      <c r="S472" s="211"/>
      <c r="T472" s="213">
        <f>T473+T478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4" t="s">
        <v>21</v>
      </c>
      <c r="AT472" s="215" t="s">
        <v>83</v>
      </c>
      <c r="AU472" s="215" t="s">
        <v>84</v>
      </c>
      <c r="AY472" s="214" t="s">
        <v>167</v>
      </c>
      <c r="BK472" s="216">
        <f>BK473+BK478</f>
        <v>0</v>
      </c>
    </row>
    <row r="473" s="12" customFormat="1" ht="22.8" customHeight="1">
      <c r="A473" s="12"/>
      <c r="B473" s="203"/>
      <c r="C473" s="204"/>
      <c r="D473" s="205" t="s">
        <v>83</v>
      </c>
      <c r="E473" s="217" t="s">
        <v>1042</v>
      </c>
      <c r="F473" s="217" t="s">
        <v>1043</v>
      </c>
      <c r="G473" s="204"/>
      <c r="H473" s="204"/>
      <c r="I473" s="207"/>
      <c r="J473" s="218">
        <f>BK473</f>
        <v>0</v>
      </c>
      <c r="K473" s="204"/>
      <c r="L473" s="209"/>
      <c r="M473" s="210"/>
      <c r="N473" s="211"/>
      <c r="O473" s="211"/>
      <c r="P473" s="212">
        <f>SUM(P474:P477)</f>
        <v>0</v>
      </c>
      <c r="Q473" s="211"/>
      <c r="R473" s="212">
        <f>SUM(R474:R477)</f>
        <v>0</v>
      </c>
      <c r="S473" s="211"/>
      <c r="T473" s="213">
        <f>SUM(T474:T477)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14" t="s">
        <v>21</v>
      </c>
      <c r="AT473" s="215" t="s">
        <v>83</v>
      </c>
      <c r="AU473" s="215" t="s">
        <v>92</v>
      </c>
      <c r="AY473" s="214" t="s">
        <v>167</v>
      </c>
      <c r="BK473" s="216">
        <f>SUM(BK474:BK477)</f>
        <v>0</v>
      </c>
    </row>
    <row r="474" s="2" customFormat="1" ht="21.75" customHeight="1">
      <c r="A474" s="39"/>
      <c r="B474" s="40"/>
      <c r="C474" s="219" t="s">
        <v>1044</v>
      </c>
      <c r="D474" s="219" t="s">
        <v>169</v>
      </c>
      <c r="E474" s="220" t="s">
        <v>1045</v>
      </c>
      <c r="F474" s="221" t="s">
        <v>1046</v>
      </c>
      <c r="G474" s="222" t="s">
        <v>194</v>
      </c>
      <c r="H474" s="223">
        <v>2595</v>
      </c>
      <c r="I474" s="224"/>
      <c r="J474" s="225">
        <f>ROUND(I474*H474,2)</f>
        <v>0</v>
      </c>
      <c r="K474" s="221" t="s">
        <v>173</v>
      </c>
      <c r="L474" s="45"/>
      <c r="M474" s="226" t="s">
        <v>1</v>
      </c>
      <c r="N474" s="227" t="s">
        <v>51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207</v>
      </c>
      <c r="AT474" s="230" t="s">
        <v>169</v>
      </c>
      <c r="AU474" s="230" t="s">
        <v>21</v>
      </c>
      <c r="AY474" s="17" t="s">
        <v>167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7" t="s">
        <v>174</v>
      </c>
      <c r="BK474" s="231">
        <f>ROUND(I474*H474,2)</f>
        <v>0</v>
      </c>
      <c r="BL474" s="17" t="s">
        <v>207</v>
      </c>
      <c r="BM474" s="230" t="s">
        <v>1047</v>
      </c>
    </row>
    <row r="475" s="2" customFormat="1">
      <c r="A475" s="39"/>
      <c r="B475" s="40"/>
      <c r="C475" s="41"/>
      <c r="D475" s="234" t="s">
        <v>185</v>
      </c>
      <c r="E475" s="41"/>
      <c r="F475" s="255" t="s">
        <v>1048</v>
      </c>
      <c r="G475" s="41"/>
      <c r="H475" s="41"/>
      <c r="I475" s="256"/>
      <c r="J475" s="41"/>
      <c r="K475" s="41"/>
      <c r="L475" s="45"/>
      <c r="M475" s="257"/>
      <c r="N475" s="258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7" t="s">
        <v>185</v>
      </c>
      <c r="AU475" s="17" t="s">
        <v>21</v>
      </c>
    </row>
    <row r="476" s="13" customFormat="1">
      <c r="A476" s="13"/>
      <c r="B476" s="232"/>
      <c r="C476" s="233"/>
      <c r="D476" s="234" t="s">
        <v>175</v>
      </c>
      <c r="E476" s="235" t="s">
        <v>1</v>
      </c>
      <c r="F476" s="236" t="s">
        <v>1049</v>
      </c>
      <c r="G476" s="233"/>
      <c r="H476" s="237">
        <v>2595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175</v>
      </c>
      <c r="AU476" s="243" t="s">
        <v>21</v>
      </c>
      <c r="AV476" s="13" t="s">
        <v>21</v>
      </c>
      <c r="AW476" s="13" t="s">
        <v>40</v>
      </c>
      <c r="AX476" s="13" t="s">
        <v>84</v>
      </c>
      <c r="AY476" s="243" t="s">
        <v>167</v>
      </c>
    </row>
    <row r="477" s="14" customFormat="1">
      <c r="A477" s="14"/>
      <c r="B477" s="244"/>
      <c r="C477" s="245"/>
      <c r="D477" s="234" t="s">
        <v>175</v>
      </c>
      <c r="E477" s="246" t="s">
        <v>1</v>
      </c>
      <c r="F477" s="247" t="s">
        <v>177</v>
      </c>
      <c r="G477" s="245"/>
      <c r="H477" s="248">
        <v>2595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175</v>
      </c>
      <c r="AU477" s="254" t="s">
        <v>21</v>
      </c>
      <c r="AV477" s="14" t="s">
        <v>174</v>
      </c>
      <c r="AW477" s="14" t="s">
        <v>40</v>
      </c>
      <c r="AX477" s="14" t="s">
        <v>92</v>
      </c>
      <c r="AY477" s="254" t="s">
        <v>167</v>
      </c>
    </row>
    <row r="478" s="12" customFormat="1" ht="22.8" customHeight="1">
      <c r="A478" s="12"/>
      <c r="B478" s="203"/>
      <c r="C478" s="204"/>
      <c r="D478" s="205" t="s">
        <v>83</v>
      </c>
      <c r="E478" s="217" t="s">
        <v>1050</v>
      </c>
      <c r="F478" s="217" t="s">
        <v>1051</v>
      </c>
      <c r="G478" s="204"/>
      <c r="H478" s="204"/>
      <c r="I478" s="207"/>
      <c r="J478" s="218">
        <f>BK478</f>
        <v>0</v>
      </c>
      <c r="K478" s="204"/>
      <c r="L478" s="209"/>
      <c r="M478" s="210"/>
      <c r="N478" s="211"/>
      <c r="O478" s="211"/>
      <c r="P478" s="212">
        <f>SUM(P479:P483)</f>
        <v>0</v>
      </c>
      <c r="Q478" s="211"/>
      <c r="R478" s="212">
        <f>SUM(R479:R483)</f>
        <v>0</v>
      </c>
      <c r="S478" s="211"/>
      <c r="T478" s="213">
        <f>SUM(T479:T483)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4" t="s">
        <v>21</v>
      </c>
      <c r="AT478" s="215" t="s">
        <v>83</v>
      </c>
      <c r="AU478" s="215" t="s">
        <v>92</v>
      </c>
      <c r="AY478" s="214" t="s">
        <v>167</v>
      </c>
      <c r="BK478" s="216">
        <f>SUM(BK479:BK483)</f>
        <v>0</v>
      </c>
    </row>
    <row r="479" s="2" customFormat="1" ht="24.15" customHeight="1">
      <c r="A479" s="39"/>
      <c r="B479" s="40"/>
      <c r="C479" s="219" t="s">
        <v>550</v>
      </c>
      <c r="D479" s="219" t="s">
        <v>169</v>
      </c>
      <c r="E479" s="220" t="s">
        <v>1052</v>
      </c>
      <c r="F479" s="221" t="s">
        <v>1053</v>
      </c>
      <c r="G479" s="222" t="s">
        <v>194</v>
      </c>
      <c r="H479" s="223">
        <v>1424</v>
      </c>
      <c r="I479" s="224"/>
      <c r="J479" s="225">
        <f>ROUND(I479*H479,2)</f>
        <v>0</v>
      </c>
      <c r="K479" s="221" t="s">
        <v>173</v>
      </c>
      <c r="L479" s="45"/>
      <c r="M479" s="226" t="s">
        <v>1</v>
      </c>
      <c r="N479" s="227" t="s">
        <v>51</v>
      </c>
      <c r="O479" s="92"/>
      <c r="P479" s="228">
        <f>O479*H479</f>
        <v>0</v>
      </c>
      <c r="Q479" s="228">
        <v>0</v>
      </c>
      <c r="R479" s="228">
        <f>Q479*H479</f>
        <v>0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207</v>
      </c>
      <c r="AT479" s="230" t="s">
        <v>169</v>
      </c>
      <c r="AU479" s="230" t="s">
        <v>21</v>
      </c>
      <c r="AY479" s="17" t="s">
        <v>167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7" t="s">
        <v>174</v>
      </c>
      <c r="BK479" s="231">
        <f>ROUND(I479*H479,2)</f>
        <v>0</v>
      </c>
      <c r="BL479" s="17" t="s">
        <v>207</v>
      </c>
      <c r="BM479" s="230" t="s">
        <v>1054</v>
      </c>
    </row>
    <row r="480" s="2" customFormat="1" ht="16.5" customHeight="1">
      <c r="A480" s="39"/>
      <c r="B480" s="40"/>
      <c r="C480" s="259" t="s">
        <v>1055</v>
      </c>
      <c r="D480" s="259" t="s">
        <v>238</v>
      </c>
      <c r="E480" s="260" t="s">
        <v>1056</v>
      </c>
      <c r="F480" s="261" t="s">
        <v>1057</v>
      </c>
      <c r="G480" s="262" t="s">
        <v>194</v>
      </c>
      <c r="H480" s="263">
        <v>1566.4000000000001</v>
      </c>
      <c r="I480" s="264"/>
      <c r="J480" s="265">
        <f>ROUND(I480*H480,2)</f>
        <v>0</v>
      </c>
      <c r="K480" s="261" t="s">
        <v>173</v>
      </c>
      <c r="L480" s="266"/>
      <c r="M480" s="267" t="s">
        <v>1</v>
      </c>
      <c r="N480" s="268" t="s">
        <v>51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248</v>
      </c>
      <c r="AT480" s="230" t="s">
        <v>238</v>
      </c>
      <c r="AU480" s="230" t="s">
        <v>21</v>
      </c>
      <c r="AY480" s="17" t="s">
        <v>167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7" t="s">
        <v>174</v>
      </c>
      <c r="BK480" s="231">
        <f>ROUND(I480*H480,2)</f>
        <v>0</v>
      </c>
      <c r="BL480" s="17" t="s">
        <v>207</v>
      </c>
      <c r="BM480" s="230" t="s">
        <v>1058</v>
      </c>
    </row>
    <row r="481" s="13" customFormat="1">
      <c r="A481" s="13"/>
      <c r="B481" s="232"/>
      <c r="C481" s="233"/>
      <c r="D481" s="234" t="s">
        <v>175</v>
      </c>
      <c r="E481" s="235" t="s">
        <v>1</v>
      </c>
      <c r="F481" s="236" t="s">
        <v>1059</v>
      </c>
      <c r="G481" s="233"/>
      <c r="H481" s="237">
        <v>1566.4000000000001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175</v>
      </c>
      <c r="AU481" s="243" t="s">
        <v>21</v>
      </c>
      <c r="AV481" s="13" t="s">
        <v>21</v>
      </c>
      <c r="AW481" s="13" t="s">
        <v>40</v>
      </c>
      <c r="AX481" s="13" t="s">
        <v>84</v>
      </c>
      <c r="AY481" s="243" t="s">
        <v>167</v>
      </c>
    </row>
    <row r="482" s="14" customFormat="1">
      <c r="A482" s="14"/>
      <c r="B482" s="244"/>
      <c r="C482" s="245"/>
      <c r="D482" s="234" t="s">
        <v>175</v>
      </c>
      <c r="E482" s="246" t="s">
        <v>1</v>
      </c>
      <c r="F482" s="247" t="s">
        <v>177</v>
      </c>
      <c r="G482" s="245"/>
      <c r="H482" s="248">
        <v>1566.4000000000001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175</v>
      </c>
      <c r="AU482" s="254" t="s">
        <v>21</v>
      </c>
      <c r="AV482" s="14" t="s">
        <v>174</v>
      </c>
      <c r="AW482" s="14" t="s">
        <v>40</v>
      </c>
      <c r="AX482" s="14" t="s">
        <v>92</v>
      </c>
      <c r="AY482" s="254" t="s">
        <v>167</v>
      </c>
    </row>
    <row r="483" s="2" customFormat="1" ht="24.15" customHeight="1">
      <c r="A483" s="39"/>
      <c r="B483" s="40"/>
      <c r="C483" s="219" t="s">
        <v>553</v>
      </c>
      <c r="D483" s="219" t="s">
        <v>169</v>
      </c>
      <c r="E483" s="220" t="s">
        <v>1060</v>
      </c>
      <c r="F483" s="221" t="s">
        <v>1061</v>
      </c>
      <c r="G483" s="222" t="s">
        <v>277</v>
      </c>
      <c r="H483" s="223">
        <v>0.11</v>
      </c>
      <c r="I483" s="224"/>
      <c r="J483" s="225">
        <f>ROUND(I483*H483,2)</f>
        <v>0</v>
      </c>
      <c r="K483" s="221" t="s">
        <v>173</v>
      </c>
      <c r="L483" s="45"/>
      <c r="M483" s="226" t="s">
        <v>1</v>
      </c>
      <c r="N483" s="227" t="s">
        <v>51</v>
      </c>
      <c r="O483" s="92"/>
      <c r="P483" s="228">
        <f>O483*H483</f>
        <v>0</v>
      </c>
      <c r="Q483" s="228">
        <v>0</v>
      </c>
      <c r="R483" s="228">
        <f>Q483*H483</f>
        <v>0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207</v>
      </c>
      <c r="AT483" s="230" t="s">
        <v>169</v>
      </c>
      <c r="AU483" s="230" t="s">
        <v>21</v>
      </c>
      <c r="AY483" s="17" t="s">
        <v>167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7" t="s">
        <v>174</v>
      </c>
      <c r="BK483" s="231">
        <f>ROUND(I483*H483,2)</f>
        <v>0</v>
      </c>
      <c r="BL483" s="17" t="s">
        <v>207</v>
      </c>
      <c r="BM483" s="230" t="s">
        <v>1062</v>
      </c>
    </row>
    <row r="484" s="12" customFormat="1" ht="25.92" customHeight="1">
      <c r="A484" s="12"/>
      <c r="B484" s="203"/>
      <c r="C484" s="204"/>
      <c r="D484" s="205" t="s">
        <v>83</v>
      </c>
      <c r="E484" s="206" t="s">
        <v>581</v>
      </c>
      <c r="F484" s="206" t="s">
        <v>582</v>
      </c>
      <c r="G484" s="204"/>
      <c r="H484" s="204"/>
      <c r="I484" s="207"/>
      <c r="J484" s="208">
        <f>BK484</f>
        <v>0</v>
      </c>
      <c r="K484" s="204"/>
      <c r="L484" s="209"/>
      <c r="M484" s="210"/>
      <c r="N484" s="211"/>
      <c r="O484" s="211"/>
      <c r="P484" s="212">
        <f>P485</f>
        <v>0</v>
      </c>
      <c r="Q484" s="211"/>
      <c r="R484" s="212">
        <f>R485</f>
        <v>0</v>
      </c>
      <c r="S484" s="211"/>
      <c r="T484" s="213">
        <f>T485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4" t="s">
        <v>191</v>
      </c>
      <c r="AT484" s="215" t="s">
        <v>83</v>
      </c>
      <c r="AU484" s="215" t="s">
        <v>84</v>
      </c>
      <c r="AY484" s="214" t="s">
        <v>167</v>
      </c>
      <c r="BK484" s="216">
        <f>BK485</f>
        <v>0</v>
      </c>
    </row>
    <row r="485" s="12" customFormat="1" ht="22.8" customHeight="1">
      <c r="A485" s="12"/>
      <c r="B485" s="203"/>
      <c r="C485" s="204"/>
      <c r="D485" s="205" t="s">
        <v>83</v>
      </c>
      <c r="E485" s="217" t="s">
        <v>583</v>
      </c>
      <c r="F485" s="217" t="s">
        <v>584</v>
      </c>
      <c r="G485" s="204"/>
      <c r="H485" s="204"/>
      <c r="I485" s="207"/>
      <c r="J485" s="218">
        <f>BK485</f>
        <v>0</v>
      </c>
      <c r="K485" s="204"/>
      <c r="L485" s="209"/>
      <c r="M485" s="210"/>
      <c r="N485" s="211"/>
      <c r="O485" s="211"/>
      <c r="P485" s="212">
        <f>SUM(P486:P491)</f>
        <v>0</v>
      </c>
      <c r="Q485" s="211"/>
      <c r="R485" s="212">
        <f>SUM(R486:R491)</f>
        <v>0</v>
      </c>
      <c r="S485" s="211"/>
      <c r="T485" s="213">
        <f>SUM(T486:T491)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4" t="s">
        <v>191</v>
      </c>
      <c r="AT485" s="215" t="s">
        <v>83</v>
      </c>
      <c r="AU485" s="215" t="s">
        <v>92</v>
      </c>
      <c r="AY485" s="214" t="s">
        <v>167</v>
      </c>
      <c r="BK485" s="216">
        <f>SUM(BK486:BK491)</f>
        <v>0</v>
      </c>
    </row>
    <row r="486" s="2" customFormat="1" ht="16.5" customHeight="1">
      <c r="A486" s="39"/>
      <c r="B486" s="40"/>
      <c r="C486" s="219" t="s">
        <v>1063</v>
      </c>
      <c r="D486" s="219" t="s">
        <v>169</v>
      </c>
      <c r="E486" s="220" t="s">
        <v>1064</v>
      </c>
      <c r="F486" s="221" t="s">
        <v>1065</v>
      </c>
      <c r="G486" s="222" t="s">
        <v>510</v>
      </c>
      <c r="H486" s="223">
        <v>1</v>
      </c>
      <c r="I486" s="224"/>
      <c r="J486" s="225">
        <f>ROUND(I486*H486,2)</f>
        <v>0</v>
      </c>
      <c r="K486" s="221" t="s">
        <v>173</v>
      </c>
      <c r="L486" s="45"/>
      <c r="M486" s="226" t="s">
        <v>1</v>
      </c>
      <c r="N486" s="227" t="s">
        <v>51</v>
      </c>
      <c r="O486" s="92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174</v>
      </c>
      <c r="AT486" s="230" t="s">
        <v>169</v>
      </c>
      <c r="AU486" s="230" t="s">
        <v>21</v>
      </c>
      <c r="AY486" s="17" t="s">
        <v>167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7" t="s">
        <v>174</v>
      </c>
      <c r="BK486" s="231">
        <f>ROUND(I486*H486,2)</f>
        <v>0</v>
      </c>
      <c r="BL486" s="17" t="s">
        <v>174</v>
      </c>
      <c r="BM486" s="230" t="s">
        <v>1066</v>
      </c>
    </row>
    <row r="487" s="2" customFormat="1">
      <c r="A487" s="39"/>
      <c r="B487" s="40"/>
      <c r="C487" s="41"/>
      <c r="D487" s="234" t="s">
        <v>185</v>
      </c>
      <c r="E487" s="41"/>
      <c r="F487" s="255" t="s">
        <v>1048</v>
      </c>
      <c r="G487" s="41"/>
      <c r="H487" s="41"/>
      <c r="I487" s="256"/>
      <c r="J487" s="41"/>
      <c r="K487" s="41"/>
      <c r="L487" s="45"/>
      <c r="M487" s="257"/>
      <c r="N487" s="258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7" t="s">
        <v>185</v>
      </c>
      <c r="AU487" s="17" t="s">
        <v>21</v>
      </c>
    </row>
    <row r="488" s="2" customFormat="1" ht="16.5" customHeight="1">
      <c r="A488" s="39"/>
      <c r="B488" s="40"/>
      <c r="C488" s="219" t="s">
        <v>557</v>
      </c>
      <c r="D488" s="219" t="s">
        <v>169</v>
      </c>
      <c r="E488" s="220" t="s">
        <v>1067</v>
      </c>
      <c r="F488" s="221" t="s">
        <v>1068</v>
      </c>
      <c r="G488" s="222" t="s">
        <v>510</v>
      </c>
      <c r="H488" s="223">
        <v>1</v>
      </c>
      <c r="I488" s="224"/>
      <c r="J488" s="225">
        <f>ROUND(I488*H488,2)</f>
        <v>0</v>
      </c>
      <c r="K488" s="221" t="s">
        <v>173</v>
      </c>
      <c r="L488" s="45"/>
      <c r="M488" s="226" t="s">
        <v>1</v>
      </c>
      <c r="N488" s="227" t="s">
        <v>51</v>
      </c>
      <c r="O488" s="92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174</v>
      </c>
      <c r="AT488" s="230" t="s">
        <v>169</v>
      </c>
      <c r="AU488" s="230" t="s">
        <v>21</v>
      </c>
      <c r="AY488" s="17" t="s">
        <v>167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7" t="s">
        <v>174</v>
      </c>
      <c r="BK488" s="231">
        <f>ROUND(I488*H488,2)</f>
        <v>0</v>
      </c>
      <c r="BL488" s="17" t="s">
        <v>174</v>
      </c>
      <c r="BM488" s="230" t="s">
        <v>1069</v>
      </c>
    </row>
    <row r="489" s="2" customFormat="1">
      <c r="A489" s="39"/>
      <c r="B489" s="40"/>
      <c r="C489" s="41"/>
      <c r="D489" s="234" t="s">
        <v>185</v>
      </c>
      <c r="E489" s="41"/>
      <c r="F489" s="255" t="s">
        <v>1048</v>
      </c>
      <c r="G489" s="41"/>
      <c r="H489" s="41"/>
      <c r="I489" s="256"/>
      <c r="J489" s="41"/>
      <c r="K489" s="41"/>
      <c r="L489" s="45"/>
      <c r="M489" s="257"/>
      <c r="N489" s="258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7" t="s">
        <v>185</v>
      </c>
      <c r="AU489" s="17" t="s">
        <v>21</v>
      </c>
    </row>
    <row r="490" s="2" customFormat="1" ht="16.5" customHeight="1">
      <c r="A490" s="39"/>
      <c r="B490" s="40"/>
      <c r="C490" s="219" t="s">
        <v>1070</v>
      </c>
      <c r="D490" s="219" t="s">
        <v>169</v>
      </c>
      <c r="E490" s="220" t="s">
        <v>1071</v>
      </c>
      <c r="F490" s="221" t="s">
        <v>1072</v>
      </c>
      <c r="G490" s="222" t="s">
        <v>510</v>
      </c>
      <c r="H490" s="223">
        <v>1</v>
      </c>
      <c r="I490" s="224"/>
      <c r="J490" s="225">
        <f>ROUND(I490*H490,2)</f>
        <v>0</v>
      </c>
      <c r="K490" s="221" t="s">
        <v>173</v>
      </c>
      <c r="L490" s="45"/>
      <c r="M490" s="226" t="s">
        <v>1</v>
      </c>
      <c r="N490" s="227" t="s">
        <v>51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174</v>
      </c>
      <c r="AT490" s="230" t="s">
        <v>169</v>
      </c>
      <c r="AU490" s="230" t="s">
        <v>21</v>
      </c>
      <c r="AY490" s="17" t="s">
        <v>167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7" t="s">
        <v>174</v>
      </c>
      <c r="BK490" s="231">
        <f>ROUND(I490*H490,2)</f>
        <v>0</v>
      </c>
      <c r="BL490" s="17" t="s">
        <v>174</v>
      </c>
      <c r="BM490" s="230" t="s">
        <v>1073</v>
      </c>
    </row>
    <row r="491" s="2" customFormat="1">
      <c r="A491" s="39"/>
      <c r="B491" s="40"/>
      <c r="C491" s="41"/>
      <c r="D491" s="234" t="s">
        <v>185</v>
      </c>
      <c r="E491" s="41"/>
      <c r="F491" s="255" t="s">
        <v>1074</v>
      </c>
      <c r="G491" s="41"/>
      <c r="H491" s="41"/>
      <c r="I491" s="256"/>
      <c r="J491" s="41"/>
      <c r="K491" s="41"/>
      <c r="L491" s="45"/>
      <c r="M491" s="269"/>
      <c r="N491" s="270"/>
      <c r="O491" s="271"/>
      <c r="P491" s="271"/>
      <c r="Q491" s="271"/>
      <c r="R491" s="271"/>
      <c r="S491" s="271"/>
      <c r="T491" s="272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7" t="s">
        <v>185</v>
      </c>
      <c r="AU491" s="17" t="s">
        <v>21</v>
      </c>
    </row>
    <row r="492" s="2" customFormat="1" ht="6.96" customHeight="1">
      <c r="A492" s="39"/>
      <c r="B492" s="67"/>
      <c r="C492" s="68"/>
      <c r="D492" s="68"/>
      <c r="E492" s="68"/>
      <c r="F492" s="68"/>
      <c r="G492" s="68"/>
      <c r="H492" s="68"/>
      <c r="I492" s="68"/>
      <c r="J492" s="68"/>
      <c r="K492" s="68"/>
      <c r="L492" s="45"/>
      <c r="M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</row>
  </sheetData>
  <sheetProtection sheet="1" autoFilter="0" formatColumns="0" formatRows="0" objects="1" scenarios="1" spinCount="100000" saltValue="pMgU7KkjPEkeuwhDdS+Nw3hJPYy6chkJ1uTtWdFV4wylT4NOIsP70fxn9XE91NikSLmBBM4rPCKHpT+GIteusA==" hashValue="qJmf5gSrvzueX8tVhem95/A1nUv2ZsVAbflrgKP676Nx7qpc+rAQEdMJ6gFXs1SOguOZxwy1vzLf897/dZDtiw==" algorithmName="SHA-512" password="CC35"/>
  <autoFilter ref="C128:K49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1075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ROUND((SUM(BE127:BE212)),  2)</f>
        <v>0</v>
      </c>
      <c r="G33" s="39"/>
      <c r="H33" s="39"/>
      <c r="I33" s="156">
        <v>0.20999999999999999</v>
      </c>
      <c r="J33" s="155">
        <f>ROUND(((SUM(BE127:BE212))*I33),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ROUND((SUM(BF127:BF212)),  2)</f>
        <v>0</v>
      </c>
      <c r="G34" s="39"/>
      <c r="H34" s="39"/>
      <c r="I34" s="156">
        <v>0.14999999999999999</v>
      </c>
      <c r="J34" s="155">
        <f>ROUND(((SUM(BF127:BF212))*I34),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ROUND((SUM(BG127:BG212)),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ROUND((SUM(BH127:BH212)),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ROUND((SUM(BI127:BI212)),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304 - Přípojky vodovodu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142</v>
      </c>
      <c r="E99" s="189"/>
      <c r="F99" s="189"/>
      <c r="G99" s="189"/>
      <c r="H99" s="189"/>
      <c r="I99" s="189"/>
      <c r="J99" s="190">
        <f>J164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144</v>
      </c>
      <c r="E100" s="189"/>
      <c r="F100" s="189"/>
      <c r="G100" s="189"/>
      <c r="H100" s="189"/>
      <c r="I100" s="189"/>
      <c r="J100" s="190">
        <f>J168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146</v>
      </c>
      <c r="E101" s="189"/>
      <c r="F101" s="189"/>
      <c r="G101" s="189"/>
      <c r="H101" s="189"/>
      <c r="I101" s="189"/>
      <c r="J101" s="190">
        <f>J187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147</v>
      </c>
      <c r="E102" s="189"/>
      <c r="F102" s="189"/>
      <c r="G102" s="189"/>
      <c r="H102" s="189"/>
      <c r="I102" s="189"/>
      <c r="J102" s="190">
        <f>J194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148</v>
      </c>
      <c r="E103" s="183"/>
      <c r="F103" s="183"/>
      <c r="G103" s="183"/>
      <c r="H103" s="183"/>
      <c r="I103" s="183"/>
      <c r="J103" s="184">
        <f>J197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595</v>
      </c>
      <c r="E104" s="189"/>
      <c r="F104" s="189"/>
      <c r="G104" s="189"/>
      <c r="H104" s="189"/>
      <c r="I104" s="189"/>
      <c r="J104" s="190">
        <f>J198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596</v>
      </c>
      <c r="E105" s="189"/>
      <c r="F105" s="189"/>
      <c r="G105" s="189"/>
      <c r="H105" s="189"/>
      <c r="I105" s="189"/>
      <c r="J105" s="190">
        <f>J200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150</v>
      </c>
      <c r="E106" s="183"/>
      <c r="F106" s="183"/>
      <c r="G106" s="183"/>
      <c r="H106" s="183"/>
      <c r="I106" s="183"/>
      <c r="J106" s="184">
        <f>J206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151</v>
      </c>
      <c r="E107" s="189"/>
      <c r="F107" s="189"/>
      <c r="G107" s="189"/>
      <c r="H107" s="189"/>
      <c r="I107" s="189"/>
      <c r="J107" s="190">
        <f>J207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3" t="s">
        <v>152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6.25" customHeight="1">
      <c r="A117" s="39"/>
      <c r="B117" s="40"/>
      <c r="C117" s="41"/>
      <c r="D117" s="41"/>
      <c r="E117" s="175" t="str">
        <f>E7</f>
        <v>Rekonstrukce místních komunikací v sídlišti K Hradišťku v Dačicích - I. Etapa (zadání)</v>
      </c>
      <c r="F117" s="32"/>
      <c r="G117" s="32"/>
      <c r="H117" s="32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131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SO 304 - Přípojky vodovodu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2" t="s">
        <v>22</v>
      </c>
      <c r="D121" s="41"/>
      <c r="E121" s="41"/>
      <c r="F121" s="27" t="str">
        <f>F12</f>
        <v xml:space="preserve"> </v>
      </c>
      <c r="G121" s="41"/>
      <c r="H121" s="41"/>
      <c r="I121" s="32" t="s">
        <v>24</v>
      </c>
      <c r="J121" s="80" t="str">
        <f>IF(J12="","",J12)</f>
        <v>21. 10. 2021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2" t="s">
        <v>30</v>
      </c>
      <c r="D123" s="41"/>
      <c r="E123" s="41"/>
      <c r="F123" s="27" t="str">
        <f>E15</f>
        <v>Město Dačice, Krajířova 27, 380 13 Dačice</v>
      </c>
      <c r="G123" s="41"/>
      <c r="H123" s="41"/>
      <c r="I123" s="32" t="s">
        <v>37</v>
      </c>
      <c r="J123" s="37" t="str">
        <f>E21</f>
        <v>Ing. arch. Martin Jirovský Ph.D., MBA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2" t="s">
        <v>35</v>
      </c>
      <c r="D124" s="41"/>
      <c r="E124" s="41"/>
      <c r="F124" s="27" t="str">
        <f>IF(E18="","",E18)</f>
        <v>Vyplň údaj</v>
      </c>
      <c r="G124" s="41"/>
      <c r="H124" s="41"/>
      <c r="I124" s="32" t="s">
        <v>41</v>
      </c>
      <c r="J124" s="37" t="str">
        <f>E24</f>
        <v>Centrum služeb Staré město; Petra Stejskalová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153</v>
      </c>
      <c r="D126" s="195" t="s">
        <v>69</v>
      </c>
      <c r="E126" s="195" t="s">
        <v>65</v>
      </c>
      <c r="F126" s="195" t="s">
        <v>66</v>
      </c>
      <c r="G126" s="195" t="s">
        <v>154</v>
      </c>
      <c r="H126" s="195" t="s">
        <v>155</v>
      </c>
      <c r="I126" s="195" t="s">
        <v>156</v>
      </c>
      <c r="J126" s="195" t="s">
        <v>136</v>
      </c>
      <c r="K126" s="196" t="s">
        <v>157</v>
      </c>
      <c r="L126" s="197"/>
      <c r="M126" s="101" t="s">
        <v>1</v>
      </c>
      <c r="N126" s="102" t="s">
        <v>48</v>
      </c>
      <c r="O126" s="102" t="s">
        <v>158</v>
      </c>
      <c r="P126" s="102" t="s">
        <v>159</v>
      </c>
      <c r="Q126" s="102" t="s">
        <v>160</v>
      </c>
      <c r="R126" s="102" t="s">
        <v>161</v>
      </c>
      <c r="S126" s="102" t="s">
        <v>162</v>
      </c>
      <c r="T126" s="103" t="s">
        <v>163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164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P128+P197+P206</f>
        <v>0</v>
      </c>
      <c r="Q127" s="105"/>
      <c r="R127" s="200">
        <f>R128+R197+R206</f>
        <v>0</v>
      </c>
      <c r="S127" s="105"/>
      <c r="T127" s="201">
        <f>T128+T197+T206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7" t="s">
        <v>83</v>
      </c>
      <c r="AU127" s="17" t="s">
        <v>138</v>
      </c>
      <c r="BK127" s="202">
        <f>BK128+BK197+BK206</f>
        <v>0</v>
      </c>
    </row>
    <row r="128" s="12" customFormat="1" ht="25.92" customHeight="1">
      <c r="A128" s="12"/>
      <c r="B128" s="203"/>
      <c r="C128" s="204"/>
      <c r="D128" s="205" t="s">
        <v>83</v>
      </c>
      <c r="E128" s="206" t="s">
        <v>165</v>
      </c>
      <c r="F128" s="206" t="s">
        <v>166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P129+P164+P168+P187+P194</f>
        <v>0</v>
      </c>
      <c r="Q128" s="211"/>
      <c r="R128" s="212">
        <f>R129+R164+R168+R187+R194</f>
        <v>0</v>
      </c>
      <c r="S128" s="211"/>
      <c r="T128" s="213">
        <f>T129+T164+T168+T187+T194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92</v>
      </c>
      <c r="AT128" s="215" t="s">
        <v>83</v>
      </c>
      <c r="AU128" s="215" t="s">
        <v>84</v>
      </c>
      <c r="AY128" s="214" t="s">
        <v>167</v>
      </c>
      <c r="BK128" s="216">
        <f>BK129+BK164+BK168+BK187+BK194</f>
        <v>0</v>
      </c>
    </row>
    <row r="129" s="12" customFormat="1" ht="22.8" customHeight="1">
      <c r="A129" s="12"/>
      <c r="B129" s="203"/>
      <c r="C129" s="204"/>
      <c r="D129" s="205" t="s">
        <v>83</v>
      </c>
      <c r="E129" s="217" t="s">
        <v>92</v>
      </c>
      <c r="F129" s="217" t="s">
        <v>168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SUM(P130:P163)</f>
        <v>0</v>
      </c>
      <c r="Q129" s="211"/>
      <c r="R129" s="212">
        <f>SUM(R130:R163)</f>
        <v>0</v>
      </c>
      <c r="S129" s="211"/>
      <c r="T129" s="213">
        <f>SUM(T130:T163)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92</v>
      </c>
      <c r="AT129" s="215" t="s">
        <v>83</v>
      </c>
      <c r="AU129" s="215" t="s">
        <v>92</v>
      </c>
      <c r="AY129" s="214" t="s">
        <v>167</v>
      </c>
      <c r="BK129" s="216">
        <f>SUM(BK130:BK163)</f>
        <v>0</v>
      </c>
    </row>
    <row r="130" s="2" customFormat="1" ht="16.5" customHeight="1">
      <c r="A130" s="39"/>
      <c r="B130" s="40"/>
      <c r="C130" s="219" t="s">
        <v>92</v>
      </c>
      <c r="D130" s="219" t="s">
        <v>169</v>
      </c>
      <c r="E130" s="220" t="s">
        <v>192</v>
      </c>
      <c r="F130" s="221" t="s">
        <v>193</v>
      </c>
      <c r="G130" s="222" t="s">
        <v>194</v>
      </c>
      <c r="H130" s="223">
        <v>26.100000000000001</v>
      </c>
      <c r="I130" s="224"/>
      <c r="J130" s="225">
        <f>ROUND(I130*H130,2)</f>
        <v>0</v>
      </c>
      <c r="K130" s="221" t="s">
        <v>173</v>
      </c>
      <c r="L130" s="45"/>
      <c r="M130" s="226" t="s">
        <v>1</v>
      </c>
      <c r="N130" s="227" t="s">
        <v>51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174</v>
      </c>
      <c r="AT130" s="230" t="s">
        <v>169</v>
      </c>
      <c r="AU130" s="230" t="s">
        <v>21</v>
      </c>
      <c r="AY130" s="17" t="s">
        <v>167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174</v>
      </c>
      <c r="BK130" s="231">
        <f>ROUND(I130*H130,2)</f>
        <v>0</v>
      </c>
      <c r="BL130" s="17" t="s">
        <v>174</v>
      </c>
      <c r="BM130" s="230" t="s">
        <v>21</v>
      </c>
    </row>
    <row r="131" s="2" customFormat="1" ht="24.15" customHeight="1">
      <c r="A131" s="39"/>
      <c r="B131" s="40"/>
      <c r="C131" s="219" t="s">
        <v>21</v>
      </c>
      <c r="D131" s="219" t="s">
        <v>169</v>
      </c>
      <c r="E131" s="220" t="s">
        <v>196</v>
      </c>
      <c r="F131" s="221" t="s">
        <v>197</v>
      </c>
      <c r="G131" s="222" t="s">
        <v>194</v>
      </c>
      <c r="H131" s="223">
        <v>76.5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51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174</v>
      </c>
      <c r="AT131" s="230" t="s">
        <v>169</v>
      </c>
      <c r="AU131" s="230" t="s">
        <v>21</v>
      </c>
      <c r="AY131" s="17" t="s">
        <v>167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174</v>
      </c>
      <c r="BK131" s="231">
        <f>ROUND(I131*H131,2)</f>
        <v>0</v>
      </c>
      <c r="BL131" s="17" t="s">
        <v>174</v>
      </c>
      <c r="BM131" s="230" t="s">
        <v>174</v>
      </c>
    </row>
    <row r="132" s="2" customFormat="1" ht="33" customHeight="1">
      <c r="A132" s="39"/>
      <c r="B132" s="40"/>
      <c r="C132" s="219" t="s">
        <v>180</v>
      </c>
      <c r="D132" s="219" t="s">
        <v>169</v>
      </c>
      <c r="E132" s="220" t="s">
        <v>1076</v>
      </c>
      <c r="F132" s="221" t="s">
        <v>1077</v>
      </c>
      <c r="G132" s="222" t="s">
        <v>206</v>
      </c>
      <c r="H132" s="223">
        <v>165.10499999999999</v>
      </c>
      <c r="I132" s="224"/>
      <c r="J132" s="225">
        <f>ROUND(I132*H132,2)</f>
        <v>0</v>
      </c>
      <c r="K132" s="221" t="s">
        <v>173</v>
      </c>
      <c r="L132" s="45"/>
      <c r="M132" s="226" t="s">
        <v>1</v>
      </c>
      <c r="N132" s="227" t="s">
        <v>51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174</v>
      </c>
      <c r="AT132" s="230" t="s">
        <v>169</v>
      </c>
      <c r="AU132" s="230" t="s">
        <v>21</v>
      </c>
      <c r="AY132" s="17" t="s">
        <v>167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174</v>
      </c>
      <c r="BK132" s="231">
        <f>ROUND(I132*H132,2)</f>
        <v>0</v>
      </c>
      <c r="BL132" s="17" t="s">
        <v>174</v>
      </c>
      <c r="BM132" s="230" t="s">
        <v>184</v>
      </c>
    </row>
    <row r="133" s="13" customFormat="1">
      <c r="A133" s="13"/>
      <c r="B133" s="232"/>
      <c r="C133" s="233"/>
      <c r="D133" s="234" t="s">
        <v>175</v>
      </c>
      <c r="E133" s="235" t="s">
        <v>1</v>
      </c>
      <c r="F133" s="236" t="s">
        <v>1078</v>
      </c>
      <c r="G133" s="233"/>
      <c r="H133" s="237">
        <v>165.10499999999999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175</v>
      </c>
      <c r="AU133" s="243" t="s">
        <v>21</v>
      </c>
      <c r="AV133" s="13" t="s">
        <v>21</v>
      </c>
      <c r="AW133" s="13" t="s">
        <v>40</v>
      </c>
      <c r="AX133" s="13" t="s">
        <v>84</v>
      </c>
      <c r="AY133" s="243" t="s">
        <v>167</v>
      </c>
    </row>
    <row r="134" s="14" customFormat="1">
      <c r="A134" s="14"/>
      <c r="B134" s="244"/>
      <c r="C134" s="245"/>
      <c r="D134" s="234" t="s">
        <v>175</v>
      </c>
      <c r="E134" s="246" t="s">
        <v>1</v>
      </c>
      <c r="F134" s="247" t="s">
        <v>177</v>
      </c>
      <c r="G134" s="245"/>
      <c r="H134" s="248">
        <v>165.10499999999999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175</v>
      </c>
      <c r="AU134" s="254" t="s">
        <v>21</v>
      </c>
      <c r="AV134" s="14" t="s">
        <v>174</v>
      </c>
      <c r="AW134" s="14" t="s">
        <v>40</v>
      </c>
      <c r="AX134" s="14" t="s">
        <v>92</v>
      </c>
      <c r="AY134" s="254" t="s">
        <v>167</v>
      </c>
    </row>
    <row r="135" s="2" customFormat="1" ht="33" customHeight="1">
      <c r="A135" s="39"/>
      <c r="B135" s="40"/>
      <c r="C135" s="219" t="s">
        <v>174</v>
      </c>
      <c r="D135" s="219" t="s">
        <v>169</v>
      </c>
      <c r="E135" s="220" t="s">
        <v>1079</v>
      </c>
      <c r="F135" s="221" t="s">
        <v>1080</v>
      </c>
      <c r="G135" s="222" t="s">
        <v>206</v>
      </c>
      <c r="H135" s="223">
        <v>82.552999999999997</v>
      </c>
      <c r="I135" s="224"/>
      <c r="J135" s="225">
        <f>ROUND(I135*H135,2)</f>
        <v>0</v>
      </c>
      <c r="K135" s="221" t="s">
        <v>173</v>
      </c>
      <c r="L135" s="45"/>
      <c r="M135" s="226" t="s">
        <v>1</v>
      </c>
      <c r="N135" s="227" t="s">
        <v>51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174</v>
      </c>
      <c r="AT135" s="230" t="s">
        <v>169</v>
      </c>
      <c r="AU135" s="230" t="s">
        <v>21</v>
      </c>
      <c r="AY135" s="17" t="s">
        <v>167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174</v>
      </c>
      <c r="BK135" s="231">
        <f>ROUND(I135*H135,2)</f>
        <v>0</v>
      </c>
      <c r="BL135" s="17" t="s">
        <v>174</v>
      </c>
      <c r="BM135" s="230" t="s">
        <v>190</v>
      </c>
    </row>
    <row r="136" s="13" customFormat="1">
      <c r="A136" s="13"/>
      <c r="B136" s="232"/>
      <c r="C136" s="233"/>
      <c r="D136" s="234" t="s">
        <v>175</v>
      </c>
      <c r="E136" s="235" t="s">
        <v>1</v>
      </c>
      <c r="F136" s="236" t="s">
        <v>1081</v>
      </c>
      <c r="G136" s="233"/>
      <c r="H136" s="237">
        <v>82.552999999999997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175</v>
      </c>
      <c r="AU136" s="243" t="s">
        <v>21</v>
      </c>
      <c r="AV136" s="13" t="s">
        <v>21</v>
      </c>
      <c r="AW136" s="13" t="s">
        <v>40</v>
      </c>
      <c r="AX136" s="13" t="s">
        <v>84</v>
      </c>
      <c r="AY136" s="243" t="s">
        <v>167</v>
      </c>
    </row>
    <row r="137" s="14" customFormat="1">
      <c r="A137" s="14"/>
      <c r="B137" s="244"/>
      <c r="C137" s="245"/>
      <c r="D137" s="234" t="s">
        <v>175</v>
      </c>
      <c r="E137" s="246" t="s">
        <v>1</v>
      </c>
      <c r="F137" s="247" t="s">
        <v>177</v>
      </c>
      <c r="G137" s="245"/>
      <c r="H137" s="248">
        <v>82.552999999999997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175</v>
      </c>
      <c r="AU137" s="254" t="s">
        <v>21</v>
      </c>
      <c r="AV137" s="14" t="s">
        <v>174</v>
      </c>
      <c r="AW137" s="14" t="s">
        <v>40</v>
      </c>
      <c r="AX137" s="14" t="s">
        <v>92</v>
      </c>
      <c r="AY137" s="254" t="s">
        <v>167</v>
      </c>
    </row>
    <row r="138" s="2" customFormat="1" ht="33" customHeight="1">
      <c r="A138" s="39"/>
      <c r="B138" s="40"/>
      <c r="C138" s="219" t="s">
        <v>191</v>
      </c>
      <c r="D138" s="219" t="s">
        <v>169</v>
      </c>
      <c r="E138" s="220" t="s">
        <v>1082</v>
      </c>
      <c r="F138" s="221" t="s">
        <v>1083</v>
      </c>
      <c r="G138" s="222" t="s">
        <v>206</v>
      </c>
      <c r="H138" s="223">
        <v>82.552999999999997</v>
      </c>
      <c r="I138" s="224"/>
      <c r="J138" s="225">
        <f>ROUND(I138*H138,2)</f>
        <v>0</v>
      </c>
      <c r="K138" s="221" t="s">
        <v>173</v>
      </c>
      <c r="L138" s="45"/>
      <c r="M138" s="226" t="s">
        <v>1</v>
      </c>
      <c r="N138" s="227" t="s">
        <v>51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174</v>
      </c>
      <c r="AT138" s="230" t="s">
        <v>169</v>
      </c>
      <c r="AU138" s="230" t="s">
        <v>21</v>
      </c>
      <c r="AY138" s="17" t="s">
        <v>167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174</v>
      </c>
      <c r="BK138" s="231">
        <f>ROUND(I138*H138,2)</f>
        <v>0</v>
      </c>
      <c r="BL138" s="17" t="s">
        <v>174</v>
      </c>
      <c r="BM138" s="230" t="s">
        <v>195</v>
      </c>
    </row>
    <row r="139" s="13" customFormat="1">
      <c r="A139" s="13"/>
      <c r="B139" s="232"/>
      <c r="C139" s="233"/>
      <c r="D139" s="234" t="s">
        <v>175</v>
      </c>
      <c r="E139" s="235" t="s">
        <v>1</v>
      </c>
      <c r="F139" s="236" t="s">
        <v>1081</v>
      </c>
      <c r="G139" s="233"/>
      <c r="H139" s="237">
        <v>82.552999999999997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175</v>
      </c>
      <c r="AU139" s="243" t="s">
        <v>21</v>
      </c>
      <c r="AV139" s="13" t="s">
        <v>21</v>
      </c>
      <c r="AW139" s="13" t="s">
        <v>40</v>
      </c>
      <c r="AX139" s="13" t="s">
        <v>84</v>
      </c>
      <c r="AY139" s="243" t="s">
        <v>167</v>
      </c>
    </row>
    <row r="140" s="14" customFormat="1">
      <c r="A140" s="14"/>
      <c r="B140" s="244"/>
      <c r="C140" s="245"/>
      <c r="D140" s="234" t="s">
        <v>175</v>
      </c>
      <c r="E140" s="246" t="s">
        <v>1</v>
      </c>
      <c r="F140" s="247" t="s">
        <v>177</v>
      </c>
      <c r="G140" s="245"/>
      <c r="H140" s="248">
        <v>82.552999999999997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175</v>
      </c>
      <c r="AU140" s="254" t="s">
        <v>21</v>
      </c>
      <c r="AV140" s="14" t="s">
        <v>174</v>
      </c>
      <c r="AW140" s="14" t="s">
        <v>40</v>
      </c>
      <c r="AX140" s="14" t="s">
        <v>92</v>
      </c>
      <c r="AY140" s="254" t="s">
        <v>167</v>
      </c>
    </row>
    <row r="141" s="2" customFormat="1" ht="24.15" customHeight="1">
      <c r="A141" s="39"/>
      <c r="B141" s="40"/>
      <c r="C141" s="219" t="s">
        <v>184</v>
      </c>
      <c r="D141" s="219" t="s">
        <v>169</v>
      </c>
      <c r="E141" s="220" t="s">
        <v>230</v>
      </c>
      <c r="F141" s="221" t="s">
        <v>231</v>
      </c>
      <c r="G141" s="222" t="s">
        <v>206</v>
      </c>
      <c r="H141" s="223">
        <v>54.5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51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174</v>
      </c>
      <c r="AT141" s="230" t="s">
        <v>169</v>
      </c>
      <c r="AU141" s="230" t="s">
        <v>21</v>
      </c>
      <c r="AY141" s="17" t="s">
        <v>167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174</v>
      </c>
      <c r="BK141" s="231">
        <f>ROUND(I141*H141,2)</f>
        <v>0</v>
      </c>
      <c r="BL141" s="17" t="s">
        <v>174</v>
      </c>
      <c r="BM141" s="230" t="s">
        <v>198</v>
      </c>
    </row>
    <row r="142" s="13" customFormat="1">
      <c r="A142" s="13"/>
      <c r="B142" s="232"/>
      <c r="C142" s="233"/>
      <c r="D142" s="234" t="s">
        <v>175</v>
      </c>
      <c r="E142" s="235" t="s">
        <v>1</v>
      </c>
      <c r="F142" s="236" t="s">
        <v>1084</v>
      </c>
      <c r="G142" s="233"/>
      <c r="H142" s="237">
        <v>54.5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175</v>
      </c>
      <c r="AU142" s="243" t="s">
        <v>21</v>
      </c>
      <c r="AV142" s="13" t="s">
        <v>21</v>
      </c>
      <c r="AW142" s="13" t="s">
        <v>40</v>
      </c>
      <c r="AX142" s="13" t="s">
        <v>84</v>
      </c>
      <c r="AY142" s="243" t="s">
        <v>167</v>
      </c>
    </row>
    <row r="143" s="14" customFormat="1">
      <c r="A143" s="14"/>
      <c r="B143" s="244"/>
      <c r="C143" s="245"/>
      <c r="D143" s="234" t="s">
        <v>175</v>
      </c>
      <c r="E143" s="246" t="s">
        <v>1</v>
      </c>
      <c r="F143" s="247" t="s">
        <v>177</v>
      </c>
      <c r="G143" s="245"/>
      <c r="H143" s="248">
        <v>54.5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175</v>
      </c>
      <c r="AU143" s="254" t="s">
        <v>21</v>
      </c>
      <c r="AV143" s="14" t="s">
        <v>174</v>
      </c>
      <c r="AW143" s="14" t="s">
        <v>40</v>
      </c>
      <c r="AX143" s="14" t="s">
        <v>92</v>
      </c>
      <c r="AY143" s="254" t="s">
        <v>167</v>
      </c>
    </row>
    <row r="144" s="2" customFormat="1" ht="21.75" customHeight="1">
      <c r="A144" s="39"/>
      <c r="B144" s="40"/>
      <c r="C144" s="219" t="s">
        <v>199</v>
      </c>
      <c r="D144" s="219" t="s">
        <v>169</v>
      </c>
      <c r="E144" s="220" t="s">
        <v>617</v>
      </c>
      <c r="F144" s="221" t="s">
        <v>618</v>
      </c>
      <c r="G144" s="222" t="s">
        <v>172</v>
      </c>
      <c r="H144" s="223">
        <v>892.79999999999995</v>
      </c>
      <c r="I144" s="224"/>
      <c r="J144" s="225">
        <f>ROUND(I144*H144,2)</f>
        <v>0</v>
      </c>
      <c r="K144" s="221" t="s">
        <v>173</v>
      </c>
      <c r="L144" s="45"/>
      <c r="M144" s="226" t="s">
        <v>1</v>
      </c>
      <c r="N144" s="227" t="s">
        <v>51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174</v>
      </c>
      <c r="AT144" s="230" t="s">
        <v>169</v>
      </c>
      <c r="AU144" s="230" t="s">
        <v>21</v>
      </c>
      <c r="AY144" s="17" t="s">
        <v>167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174</v>
      </c>
      <c r="BK144" s="231">
        <f>ROUND(I144*H144,2)</f>
        <v>0</v>
      </c>
      <c r="BL144" s="17" t="s">
        <v>174</v>
      </c>
      <c r="BM144" s="230" t="s">
        <v>202</v>
      </c>
    </row>
    <row r="145" s="13" customFormat="1">
      <c r="A145" s="13"/>
      <c r="B145" s="232"/>
      <c r="C145" s="233"/>
      <c r="D145" s="234" t="s">
        <v>175</v>
      </c>
      <c r="E145" s="235" t="s">
        <v>1</v>
      </c>
      <c r="F145" s="236" t="s">
        <v>1085</v>
      </c>
      <c r="G145" s="233"/>
      <c r="H145" s="237">
        <v>892.79999999999995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175</v>
      </c>
      <c r="AU145" s="243" t="s">
        <v>21</v>
      </c>
      <c r="AV145" s="13" t="s">
        <v>21</v>
      </c>
      <c r="AW145" s="13" t="s">
        <v>40</v>
      </c>
      <c r="AX145" s="13" t="s">
        <v>84</v>
      </c>
      <c r="AY145" s="243" t="s">
        <v>167</v>
      </c>
    </row>
    <row r="146" s="14" customFormat="1">
      <c r="A146" s="14"/>
      <c r="B146" s="244"/>
      <c r="C146" s="245"/>
      <c r="D146" s="234" t="s">
        <v>175</v>
      </c>
      <c r="E146" s="246" t="s">
        <v>1</v>
      </c>
      <c r="F146" s="247" t="s">
        <v>177</v>
      </c>
      <c r="G146" s="245"/>
      <c r="H146" s="248">
        <v>892.79999999999995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175</v>
      </c>
      <c r="AU146" s="254" t="s">
        <v>21</v>
      </c>
      <c r="AV146" s="14" t="s">
        <v>174</v>
      </c>
      <c r="AW146" s="14" t="s">
        <v>40</v>
      </c>
      <c r="AX146" s="14" t="s">
        <v>92</v>
      </c>
      <c r="AY146" s="254" t="s">
        <v>167</v>
      </c>
    </row>
    <row r="147" s="2" customFormat="1" ht="24.15" customHeight="1">
      <c r="A147" s="39"/>
      <c r="B147" s="40"/>
      <c r="C147" s="219" t="s">
        <v>190</v>
      </c>
      <c r="D147" s="219" t="s">
        <v>169</v>
      </c>
      <c r="E147" s="220" t="s">
        <v>622</v>
      </c>
      <c r="F147" s="221" t="s">
        <v>623</v>
      </c>
      <c r="G147" s="222" t="s">
        <v>172</v>
      </c>
      <c r="H147" s="223">
        <v>892.79999999999995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51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174</v>
      </c>
      <c r="AT147" s="230" t="s">
        <v>169</v>
      </c>
      <c r="AU147" s="230" t="s">
        <v>21</v>
      </c>
      <c r="AY147" s="17" t="s">
        <v>167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174</v>
      </c>
      <c r="BK147" s="231">
        <f>ROUND(I147*H147,2)</f>
        <v>0</v>
      </c>
      <c r="BL147" s="17" t="s">
        <v>174</v>
      </c>
      <c r="BM147" s="230" t="s">
        <v>207</v>
      </c>
    </row>
    <row r="148" s="2" customFormat="1" ht="33" customHeight="1">
      <c r="A148" s="39"/>
      <c r="B148" s="40"/>
      <c r="C148" s="219" t="s">
        <v>213</v>
      </c>
      <c r="D148" s="219" t="s">
        <v>169</v>
      </c>
      <c r="E148" s="220" t="s">
        <v>270</v>
      </c>
      <c r="F148" s="221" t="s">
        <v>271</v>
      </c>
      <c r="G148" s="222" t="s">
        <v>206</v>
      </c>
      <c r="H148" s="223">
        <v>95.100999999999999</v>
      </c>
      <c r="I148" s="224"/>
      <c r="J148" s="225">
        <f>ROUND(I148*H148,2)</f>
        <v>0</v>
      </c>
      <c r="K148" s="221" t="s">
        <v>173</v>
      </c>
      <c r="L148" s="45"/>
      <c r="M148" s="226" t="s">
        <v>1</v>
      </c>
      <c r="N148" s="227" t="s">
        <v>51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174</v>
      </c>
      <c r="AT148" s="230" t="s">
        <v>169</v>
      </c>
      <c r="AU148" s="230" t="s">
        <v>21</v>
      </c>
      <c r="AY148" s="17" t="s">
        <v>167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174</v>
      </c>
      <c r="BK148" s="231">
        <f>ROUND(I148*H148,2)</f>
        <v>0</v>
      </c>
      <c r="BL148" s="17" t="s">
        <v>174</v>
      </c>
      <c r="BM148" s="230" t="s">
        <v>216</v>
      </c>
    </row>
    <row r="149" s="13" customFormat="1">
      <c r="A149" s="13"/>
      <c r="B149" s="232"/>
      <c r="C149" s="233"/>
      <c r="D149" s="234" t="s">
        <v>175</v>
      </c>
      <c r="E149" s="235" t="s">
        <v>1</v>
      </c>
      <c r="F149" s="236" t="s">
        <v>1086</v>
      </c>
      <c r="G149" s="233"/>
      <c r="H149" s="237">
        <v>95.100999999999999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175</v>
      </c>
      <c r="AU149" s="243" t="s">
        <v>21</v>
      </c>
      <c r="AV149" s="13" t="s">
        <v>21</v>
      </c>
      <c r="AW149" s="13" t="s">
        <v>40</v>
      </c>
      <c r="AX149" s="13" t="s">
        <v>84</v>
      </c>
      <c r="AY149" s="243" t="s">
        <v>167</v>
      </c>
    </row>
    <row r="150" s="14" customFormat="1">
      <c r="A150" s="14"/>
      <c r="B150" s="244"/>
      <c r="C150" s="245"/>
      <c r="D150" s="234" t="s">
        <v>175</v>
      </c>
      <c r="E150" s="246" t="s">
        <v>1</v>
      </c>
      <c r="F150" s="247" t="s">
        <v>177</v>
      </c>
      <c r="G150" s="245"/>
      <c r="H150" s="248">
        <v>95.100999999999999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175</v>
      </c>
      <c r="AU150" s="254" t="s">
        <v>21</v>
      </c>
      <c r="AV150" s="14" t="s">
        <v>174</v>
      </c>
      <c r="AW150" s="14" t="s">
        <v>40</v>
      </c>
      <c r="AX150" s="14" t="s">
        <v>92</v>
      </c>
      <c r="AY150" s="254" t="s">
        <v>167</v>
      </c>
    </row>
    <row r="151" s="2" customFormat="1" ht="24.15" customHeight="1">
      <c r="A151" s="39"/>
      <c r="B151" s="40"/>
      <c r="C151" s="219" t="s">
        <v>195</v>
      </c>
      <c r="D151" s="219" t="s">
        <v>169</v>
      </c>
      <c r="E151" s="220" t="s">
        <v>275</v>
      </c>
      <c r="F151" s="221" t="s">
        <v>276</v>
      </c>
      <c r="G151" s="222" t="s">
        <v>277</v>
      </c>
      <c r="H151" s="223">
        <v>190.202</v>
      </c>
      <c r="I151" s="224"/>
      <c r="J151" s="225">
        <f>ROUND(I151*H151,2)</f>
        <v>0</v>
      </c>
      <c r="K151" s="221" t="s">
        <v>173</v>
      </c>
      <c r="L151" s="45"/>
      <c r="M151" s="226" t="s">
        <v>1</v>
      </c>
      <c r="N151" s="227" t="s">
        <v>51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174</v>
      </c>
      <c r="AT151" s="230" t="s">
        <v>169</v>
      </c>
      <c r="AU151" s="230" t="s">
        <v>21</v>
      </c>
      <c r="AY151" s="17" t="s">
        <v>167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174</v>
      </c>
      <c r="BK151" s="231">
        <f>ROUND(I151*H151,2)</f>
        <v>0</v>
      </c>
      <c r="BL151" s="17" t="s">
        <v>174</v>
      </c>
      <c r="BM151" s="230" t="s">
        <v>223</v>
      </c>
    </row>
    <row r="152" s="2" customFormat="1" ht="24.15" customHeight="1">
      <c r="A152" s="39"/>
      <c r="B152" s="40"/>
      <c r="C152" s="219" t="s">
        <v>224</v>
      </c>
      <c r="D152" s="219" t="s">
        <v>169</v>
      </c>
      <c r="E152" s="220" t="s">
        <v>279</v>
      </c>
      <c r="F152" s="221" t="s">
        <v>280</v>
      </c>
      <c r="G152" s="222" t="s">
        <v>206</v>
      </c>
      <c r="H152" s="223">
        <v>235.11099999999999</v>
      </c>
      <c r="I152" s="224"/>
      <c r="J152" s="225">
        <f>ROUND(I152*H152,2)</f>
        <v>0</v>
      </c>
      <c r="K152" s="221" t="s">
        <v>173</v>
      </c>
      <c r="L152" s="45"/>
      <c r="M152" s="226" t="s">
        <v>1</v>
      </c>
      <c r="N152" s="227" t="s">
        <v>51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174</v>
      </c>
      <c r="AT152" s="230" t="s">
        <v>169</v>
      </c>
      <c r="AU152" s="230" t="s">
        <v>21</v>
      </c>
      <c r="AY152" s="17" t="s">
        <v>167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174</v>
      </c>
      <c r="BK152" s="231">
        <f>ROUND(I152*H152,2)</f>
        <v>0</v>
      </c>
      <c r="BL152" s="17" t="s">
        <v>174</v>
      </c>
      <c r="BM152" s="230" t="s">
        <v>227</v>
      </c>
    </row>
    <row r="153" s="13" customFormat="1">
      <c r="A153" s="13"/>
      <c r="B153" s="232"/>
      <c r="C153" s="233"/>
      <c r="D153" s="234" t="s">
        <v>175</v>
      </c>
      <c r="E153" s="235" t="s">
        <v>1</v>
      </c>
      <c r="F153" s="236" t="s">
        <v>1087</v>
      </c>
      <c r="G153" s="233"/>
      <c r="H153" s="237">
        <v>235.11099999999999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175</v>
      </c>
      <c r="AU153" s="243" t="s">
        <v>21</v>
      </c>
      <c r="AV153" s="13" t="s">
        <v>21</v>
      </c>
      <c r="AW153" s="13" t="s">
        <v>40</v>
      </c>
      <c r="AX153" s="13" t="s">
        <v>84</v>
      </c>
      <c r="AY153" s="243" t="s">
        <v>167</v>
      </c>
    </row>
    <row r="154" s="14" customFormat="1">
      <c r="A154" s="14"/>
      <c r="B154" s="244"/>
      <c r="C154" s="245"/>
      <c r="D154" s="234" t="s">
        <v>175</v>
      </c>
      <c r="E154" s="246" t="s">
        <v>1</v>
      </c>
      <c r="F154" s="247" t="s">
        <v>177</v>
      </c>
      <c r="G154" s="245"/>
      <c r="H154" s="248">
        <v>235.11099999999999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175</v>
      </c>
      <c r="AU154" s="254" t="s">
        <v>21</v>
      </c>
      <c r="AV154" s="14" t="s">
        <v>174</v>
      </c>
      <c r="AW154" s="14" t="s">
        <v>40</v>
      </c>
      <c r="AX154" s="14" t="s">
        <v>92</v>
      </c>
      <c r="AY154" s="254" t="s">
        <v>167</v>
      </c>
    </row>
    <row r="155" s="2" customFormat="1" ht="24.15" customHeight="1">
      <c r="A155" s="39"/>
      <c r="B155" s="40"/>
      <c r="C155" s="219" t="s">
        <v>198</v>
      </c>
      <c r="D155" s="219" t="s">
        <v>169</v>
      </c>
      <c r="E155" s="220" t="s">
        <v>1088</v>
      </c>
      <c r="F155" s="221" t="s">
        <v>1089</v>
      </c>
      <c r="G155" s="222" t="s">
        <v>206</v>
      </c>
      <c r="H155" s="223">
        <v>70.004999999999995</v>
      </c>
      <c r="I155" s="224"/>
      <c r="J155" s="225">
        <f>ROUND(I155*H155,2)</f>
        <v>0</v>
      </c>
      <c r="K155" s="221" t="s">
        <v>173</v>
      </c>
      <c r="L155" s="45"/>
      <c r="M155" s="226" t="s">
        <v>1</v>
      </c>
      <c r="N155" s="227" t="s">
        <v>51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174</v>
      </c>
      <c r="AT155" s="230" t="s">
        <v>169</v>
      </c>
      <c r="AU155" s="230" t="s">
        <v>21</v>
      </c>
      <c r="AY155" s="17" t="s">
        <v>167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174</v>
      </c>
      <c r="BK155" s="231">
        <f>ROUND(I155*H155,2)</f>
        <v>0</v>
      </c>
      <c r="BL155" s="17" t="s">
        <v>174</v>
      </c>
      <c r="BM155" s="230" t="s">
        <v>232</v>
      </c>
    </row>
    <row r="156" s="13" customFormat="1">
      <c r="A156" s="13"/>
      <c r="B156" s="232"/>
      <c r="C156" s="233"/>
      <c r="D156" s="234" t="s">
        <v>175</v>
      </c>
      <c r="E156" s="235" t="s">
        <v>1</v>
      </c>
      <c r="F156" s="236" t="s">
        <v>1090</v>
      </c>
      <c r="G156" s="233"/>
      <c r="H156" s="237">
        <v>70.004999999999995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175</v>
      </c>
      <c r="AU156" s="243" t="s">
        <v>21</v>
      </c>
      <c r="AV156" s="13" t="s">
        <v>21</v>
      </c>
      <c r="AW156" s="13" t="s">
        <v>40</v>
      </c>
      <c r="AX156" s="13" t="s">
        <v>84</v>
      </c>
      <c r="AY156" s="243" t="s">
        <v>167</v>
      </c>
    </row>
    <row r="157" s="14" customFormat="1">
      <c r="A157" s="14"/>
      <c r="B157" s="244"/>
      <c r="C157" s="245"/>
      <c r="D157" s="234" t="s">
        <v>175</v>
      </c>
      <c r="E157" s="246" t="s">
        <v>1</v>
      </c>
      <c r="F157" s="247" t="s">
        <v>177</v>
      </c>
      <c r="G157" s="245"/>
      <c r="H157" s="248">
        <v>70.004999999999995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175</v>
      </c>
      <c r="AU157" s="254" t="s">
        <v>21</v>
      </c>
      <c r="AV157" s="14" t="s">
        <v>174</v>
      </c>
      <c r="AW157" s="14" t="s">
        <v>40</v>
      </c>
      <c r="AX157" s="14" t="s">
        <v>92</v>
      </c>
      <c r="AY157" s="254" t="s">
        <v>167</v>
      </c>
    </row>
    <row r="158" s="2" customFormat="1" ht="24.15" customHeight="1">
      <c r="A158" s="39"/>
      <c r="B158" s="40"/>
      <c r="C158" s="219" t="s">
        <v>234</v>
      </c>
      <c r="D158" s="219" t="s">
        <v>169</v>
      </c>
      <c r="E158" s="220" t="s">
        <v>293</v>
      </c>
      <c r="F158" s="221" t="s">
        <v>294</v>
      </c>
      <c r="G158" s="222" t="s">
        <v>206</v>
      </c>
      <c r="H158" s="223">
        <v>73.085999999999999</v>
      </c>
      <c r="I158" s="224"/>
      <c r="J158" s="225">
        <f>ROUND(I158*H158,2)</f>
        <v>0</v>
      </c>
      <c r="K158" s="221" t="s">
        <v>173</v>
      </c>
      <c r="L158" s="45"/>
      <c r="M158" s="226" t="s">
        <v>1</v>
      </c>
      <c r="N158" s="227" t="s">
        <v>51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174</v>
      </c>
      <c r="AT158" s="230" t="s">
        <v>169</v>
      </c>
      <c r="AU158" s="230" t="s">
        <v>21</v>
      </c>
      <c r="AY158" s="17" t="s">
        <v>167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174</v>
      </c>
      <c r="BK158" s="231">
        <f>ROUND(I158*H158,2)</f>
        <v>0</v>
      </c>
      <c r="BL158" s="17" t="s">
        <v>174</v>
      </c>
      <c r="BM158" s="230" t="s">
        <v>237</v>
      </c>
    </row>
    <row r="159" s="13" customFormat="1">
      <c r="A159" s="13"/>
      <c r="B159" s="232"/>
      <c r="C159" s="233"/>
      <c r="D159" s="234" t="s">
        <v>175</v>
      </c>
      <c r="E159" s="235" t="s">
        <v>1</v>
      </c>
      <c r="F159" s="236" t="s">
        <v>1091</v>
      </c>
      <c r="G159" s="233"/>
      <c r="H159" s="237">
        <v>73.085999999999999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175</v>
      </c>
      <c r="AU159" s="243" t="s">
        <v>21</v>
      </c>
      <c r="AV159" s="13" t="s">
        <v>21</v>
      </c>
      <c r="AW159" s="13" t="s">
        <v>40</v>
      </c>
      <c r="AX159" s="13" t="s">
        <v>84</v>
      </c>
      <c r="AY159" s="243" t="s">
        <v>167</v>
      </c>
    </row>
    <row r="160" s="14" customFormat="1">
      <c r="A160" s="14"/>
      <c r="B160" s="244"/>
      <c r="C160" s="245"/>
      <c r="D160" s="234" t="s">
        <v>175</v>
      </c>
      <c r="E160" s="246" t="s">
        <v>1</v>
      </c>
      <c r="F160" s="247" t="s">
        <v>177</v>
      </c>
      <c r="G160" s="245"/>
      <c r="H160" s="248">
        <v>73.085999999999999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175</v>
      </c>
      <c r="AU160" s="254" t="s">
        <v>21</v>
      </c>
      <c r="AV160" s="14" t="s">
        <v>174</v>
      </c>
      <c r="AW160" s="14" t="s">
        <v>40</v>
      </c>
      <c r="AX160" s="14" t="s">
        <v>92</v>
      </c>
      <c r="AY160" s="254" t="s">
        <v>167</v>
      </c>
    </row>
    <row r="161" s="2" customFormat="1" ht="16.5" customHeight="1">
      <c r="A161" s="39"/>
      <c r="B161" s="40"/>
      <c r="C161" s="259" t="s">
        <v>202</v>
      </c>
      <c r="D161" s="259" t="s">
        <v>238</v>
      </c>
      <c r="E161" s="260" t="s">
        <v>299</v>
      </c>
      <c r="F161" s="261" t="s">
        <v>300</v>
      </c>
      <c r="G161" s="262" t="s">
        <v>277</v>
      </c>
      <c r="H161" s="263">
        <v>131.55500000000001</v>
      </c>
      <c r="I161" s="264"/>
      <c r="J161" s="265">
        <f>ROUND(I161*H161,2)</f>
        <v>0</v>
      </c>
      <c r="K161" s="261" t="s">
        <v>173</v>
      </c>
      <c r="L161" s="266"/>
      <c r="M161" s="267" t="s">
        <v>1</v>
      </c>
      <c r="N161" s="268" t="s">
        <v>51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190</v>
      </c>
      <c r="AT161" s="230" t="s">
        <v>238</v>
      </c>
      <c r="AU161" s="230" t="s">
        <v>21</v>
      </c>
      <c r="AY161" s="17" t="s">
        <v>167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174</v>
      </c>
      <c r="BK161" s="231">
        <f>ROUND(I161*H161,2)</f>
        <v>0</v>
      </c>
      <c r="BL161" s="17" t="s">
        <v>174</v>
      </c>
      <c r="BM161" s="230" t="s">
        <v>241</v>
      </c>
    </row>
    <row r="162" s="13" customFormat="1">
      <c r="A162" s="13"/>
      <c r="B162" s="232"/>
      <c r="C162" s="233"/>
      <c r="D162" s="234" t="s">
        <v>175</v>
      </c>
      <c r="E162" s="235" t="s">
        <v>1</v>
      </c>
      <c r="F162" s="236" t="s">
        <v>1092</v>
      </c>
      <c r="G162" s="233"/>
      <c r="H162" s="237">
        <v>131.55500000000001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175</v>
      </c>
      <c r="AU162" s="243" t="s">
        <v>21</v>
      </c>
      <c r="AV162" s="13" t="s">
        <v>21</v>
      </c>
      <c r="AW162" s="13" t="s">
        <v>40</v>
      </c>
      <c r="AX162" s="13" t="s">
        <v>84</v>
      </c>
      <c r="AY162" s="243" t="s">
        <v>167</v>
      </c>
    </row>
    <row r="163" s="14" customFormat="1">
      <c r="A163" s="14"/>
      <c r="B163" s="244"/>
      <c r="C163" s="245"/>
      <c r="D163" s="234" t="s">
        <v>175</v>
      </c>
      <c r="E163" s="246" t="s">
        <v>1</v>
      </c>
      <c r="F163" s="247" t="s">
        <v>177</v>
      </c>
      <c r="G163" s="245"/>
      <c r="H163" s="248">
        <v>131.55500000000001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175</v>
      </c>
      <c r="AU163" s="254" t="s">
        <v>21</v>
      </c>
      <c r="AV163" s="14" t="s">
        <v>174</v>
      </c>
      <c r="AW163" s="14" t="s">
        <v>40</v>
      </c>
      <c r="AX163" s="14" t="s">
        <v>92</v>
      </c>
      <c r="AY163" s="254" t="s">
        <v>167</v>
      </c>
    </row>
    <row r="164" s="12" customFormat="1" ht="22.8" customHeight="1">
      <c r="A164" s="12"/>
      <c r="B164" s="203"/>
      <c r="C164" s="204"/>
      <c r="D164" s="205" t="s">
        <v>83</v>
      </c>
      <c r="E164" s="217" t="s">
        <v>174</v>
      </c>
      <c r="F164" s="217" t="s">
        <v>337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SUM(P165:P167)</f>
        <v>0</v>
      </c>
      <c r="Q164" s="211"/>
      <c r="R164" s="212">
        <f>SUM(R165:R167)</f>
        <v>0</v>
      </c>
      <c r="S164" s="211"/>
      <c r="T164" s="213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92</v>
      </c>
      <c r="AT164" s="215" t="s">
        <v>83</v>
      </c>
      <c r="AU164" s="215" t="s">
        <v>92</v>
      </c>
      <c r="AY164" s="214" t="s">
        <v>167</v>
      </c>
      <c r="BK164" s="216">
        <f>SUM(BK165:BK167)</f>
        <v>0</v>
      </c>
    </row>
    <row r="165" s="2" customFormat="1" ht="24.15" customHeight="1">
      <c r="A165" s="39"/>
      <c r="B165" s="40"/>
      <c r="C165" s="219" t="s">
        <v>8</v>
      </c>
      <c r="D165" s="219" t="s">
        <v>169</v>
      </c>
      <c r="E165" s="220" t="s">
        <v>339</v>
      </c>
      <c r="F165" s="221" t="s">
        <v>340</v>
      </c>
      <c r="G165" s="222" t="s">
        <v>206</v>
      </c>
      <c r="H165" s="223">
        <v>22.013999999999999</v>
      </c>
      <c r="I165" s="224"/>
      <c r="J165" s="225">
        <f>ROUND(I165*H165,2)</f>
        <v>0</v>
      </c>
      <c r="K165" s="221" t="s">
        <v>173</v>
      </c>
      <c r="L165" s="45"/>
      <c r="M165" s="226" t="s">
        <v>1</v>
      </c>
      <c r="N165" s="227" t="s">
        <v>51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174</v>
      </c>
      <c r="AT165" s="230" t="s">
        <v>169</v>
      </c>
      <c r="AU165" s="230" t="s">
        <v>21</v>
      </c>
      <c r="AY165" s="17" t="s">
        <v>167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174</v>
      </c>
      <c r="BK165" s="231">
        <f>ROUND(I165*H165,2)</f>
        <v>0</v>
      </c>
      <c r="BL165" s="17" t="s">
        <v>174</v>
      </c>
      <c r="BM165" s="230" t="s">
        <v>244</v>
      </c>
    </row>
    <row r="166" s="13" customFormat="1">
      <c r="A166" s="13"/>
      <c r="B166" s="232"/>
      <c r="C166" s="233"/>
      <c r="D166" s="234" t="s">
        <v>175</v>
      </c>
      <c r="E166" s="235" t="s">
        <v>1</v>
      </c>
      <c r="F166" s="236" t="s">
        <v>1093</v>
      </c>
      <c r="G166" s="233"/>
      <c r="H166" s="237">
        <v>22.013999999999999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175</v>
      </c>
      <c r="AU166" s="243" t="s">
        <v>21</v>
      </c>
      <c r="AV166" s="13" t="s">
        <v>21</v>
      </c>
      <c r="AW166" s="13" t="s">
        <v>40</v>
      </c>
      <c r="AX166" s="13" t="s">
        <v>84</v>
      </c>
      <c r="AY166" s="243" t="s">
        <v>167</v>
      </c>
    </row>
    <row r="167" s="14" customFormat="1">
      <c r="A167" s="14"/>
      <c r="B167" s="244"/>
      <c r="C167" s="245"/>
      <c r="D167" s="234" t="s">
        <v>175</v>
      </c>
      <c r="E167" s="246" t="s">
        <v>1</v>
      </c>
      <c r="F167" s="247" t="s">
        <v>177</v>
      </c>
      <c r="G167" s="245"/>
      <c r="H167" s="248">
        <v>22.013999999999999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175</v>
      </c>
      <c r="AU167" s="254" t="s">
        <v>21</v>
      </c>
      <c r="AV167" s="14" t="s">
        <v>174</v>
      </c>
      <c r="AW167" s="14" t="s">
        <v>40</v>
      </c>
      <c r="AX167" s="14" t="s">
        <v>92</v>
      </c>
      <c r="AY167" s="254" t="s">
        <v>167</v>
      </c>
    </row>
    <row r="168" s="12" customFormat="1" ht="22.8" customHeight="1">
      <c r="A168" s="12"/>
      <c r="B168" s="203"/>
      <c r="C168" s="204"/>
      <c r="D168" s="205" t="s">
        <v>83</v>
      </c>
      <c r="E168" s="217" t="s">
        <v>190</v>
      </c>
      <c r="F168" s="217" t="s">
        <v>381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SUM(P169:P186)</f>
        <v>0</v>
      </c>
      <c r="Q168" s="211"/>
      <c r="R168" s="212">
        <f>SUM(R169:R186)</f>
        <v>0</v>
      </c>
      <c r="S168" s="211"/>
      <c r="T168" s="213">
        <f>SUM(T169:T186)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92</v>
      </c>
      <c r="AT168" s="215" t="s">
        <v>83</v>
      </c>
      <c r="AU168" s="215" t="s">
        <v>92</v>
      </c>
      <c r="AY168" s="214" t="s">
        <v>167</v>
      </c>
      <c r="BK168" s="216">
        <f>SUM(BK169:BK186)</f>
        <v>0</v>
      </c>
    </row>
    <row r="169" s="2" customFormat="1" ht="24.15" customHeight="1">
      <c r="A169" s="39"/>
      <c r="B169" s="40"/>
      <c r="C169" s="219" t="s">
        <v>207</v>
      </c>
      <c r="D169" s="219" t="s">
        <v>169</v>
      </c>
      <c r="E169" s="220" t="s">
        <v>1094</v>
      </c>
      <c r="F169" s="221" t="s">
        <v>1095</v>
      </c>
      <c r="G169" s="222" t="s">
        <v>194</v>
      </c>
      <c r="H169" s="223">
        <v>244.59999999999999</v>
      </c>
      <c r="I169" s="224"/>
      <c r="J169" s="225">
        <f>ROUND(I169*H169,2)</f>
        <v>0</v>
      </c>
      <c r="K169" s="221" t="s">
        <v>173</v>
      </c>
      <c r="L169" s="45"/>
      <c r="M169" s="226" t="s">
        <v>1</v>
      </c>
      <c r="N169" s="227" t="s">
        <v>51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174</v>
      </c>
      <c r="AT169" s="230" t="s">
        <v>169</v>
      </c>
      <c r="AU169" s="230" t="s">
        <v>21</v>
      </c>
      <c r="AY169" s="17" t="s">
        <v>167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174</v>
      </c>
      <c r="BK169" s="231">
        <f>ROUND(I169*H169,2)</f>
        <v>0</v>
      </c>
      <c r="BL169" s="17" t="s">
        <v>174</v>
      </c>
      <c r="BM169" s="230" t="s">
        <v>248</v>
      </c>
    </row>
    <row r="170" s="13" customFormat="1">
      <c r="A170" s="13"/>
      <c r="B170" s="232"/>
      <c r="C170" s="233"/>
      <c r="D170" s="234" t="s">
        <v>175</v>
      </c>
      <c r="E170" s="235" t="s">
        <v>1</v>
      </c>
      <c r="F170" s="236" t="s">
        <v>1096</v>
      </c>
      <c r="G170" s="233"/>
      <c r="H170" s="237">
        <v>94.5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175</v>
      </c>
      <c r="AU170" s="243" t="s">
        <v>21</v>
      </c>
      <c r="AV170" s="13" t="s">
        <v>21</v>
      </c>
      <c r="AW170" s="13" t="s">
        <v>40</v>
      </c>
      <c r="AX170" s="13" t="s">
        <v>84</v>
      </c>
      <c r="AY170" s="243" t="s">
        <v>167</v>
      </c>
    </row>
    <row r="171" s="13" customFormat="1">
      <c r="A171" s="13"/>
      <c r="B171" s="232"/>
      <c r="C171" s="233"/>
      <c r="D171" s="234" t="s">
        <v>175</v>
      </c>
      <c r="E171" s="235" t="s">
        <v>1</v>
      </c>
      <c r="F171" s="236" t="s">
        <v>1097</v>
      </c>
      <c r="G171" s="233"/>
      <c r="H171" s="237">
        <v>50.399999999999999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175</v>
      </c>
      <c r="AU171" s="243" t="s">
        <v>21</v>
      </c>
      <c r="AV171" s="13" t="s">
        <v>21</v>
      </c>
      <c r="AW171" s="13" t="s">
        <v>40</v>
      </c>
      <c r="AX171" s="13" t="s">
        <v>84</v>
      </c>
      <c r="AY171" s="243" t="s">
        <v>167</v>
      </c>
    </row>
    <row r="172" s="13" customFormat="1">
      <c r="A172" s="13"/>
      <c r="B172" s="232"/>
      <c r="C172" s="233"/>
      <c r="D172" s="234" t="s">
        <v>175</v>
      </c>
      <c r="E172" s="235" t="s">
        <v>1</v>
      </c>
      <c r="F172" s="236" t="s">
        <v>1098</v>
      </c>
      <c r="G172" s="233"/>
      <c r="H172" s="237">
        <v>99.700000000000003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175</v>
      </c>
      <c r="AU172" s="243" t="s">
        <v>21</v>
      </c>
      <c r="AV172" s="13" t="s">
        <v>21</v>
      </c>
      <c r="AW172" s="13" t="s">
        <v>40</v>
      </c>
      <c r="AX172" s="13" t="s">
        <v>84</v>
      </c>
      <c r="AY172" s="243" t="s">
        <v>167</v>
      </c>
    </row>
    <row r="173" s="14" customFormat="1">
      <c r="A173" s="14"/>
      <c r="B173" s="244"/>
      <c r="C173" s="245"/>
      <c r="D173" s="234" t="s">
        <v>175</v>
      </c>
      <c r="E173" s="246" t="s">
        <v>1</v>
      </c>
      <c r="F173" s="247" t="s">
        <v>177</v>
      </c>
      <c r="G173" s="245"/>
      <c r="H173" s="248">
        <v>244.60000000000002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175</v>
      </c>
      <c r="AU173" s="254" t="s">
        <v>21</v>
      </c>
      <c r="AV173" s="14" t="s">
        <v>174</v>
      </c>
      <c r="AW173" s="14" t="s">
        <v>40</v>
      </c>
      <c r="AX173" s="14" t="s">
        <v>92</v>
      </c>
      <c r="AY173" s="254" t="s">
        <v>167</v>
      </c>
    </row>
    <row r="174" s="2" customFormat="1" ht="24.15" customHeight="1">
      <c r="A174" s="39"/>
      <c r="B174" s="40"/>
      <c r="C174" s="259" t="s">
        <v>249</v>
      </c>
      <c r="D174" s="259" t="s">
        <v>238</v>
      </c>
      <c r="E174" s="260" t="s">
        <v>825</v>
      </c>
      <c r="F174" s="261" t="s">
        <v>826</v>
      </c>
      <c r="G174" s="262" t="s">
        <v>194</v>
      </c>
      <c r="H174" s="263">
        <v>248.26900000000001</v>
      </c>
      <c r="I174" s="264"/>
      <c r="J174" s="265">
        <f>ROUND(I174*H174,2)</f>
        <v>0</v>
      </c>
      <c r="K174" s="261" t="s">
        <v>173</v>
      </c>
      <c r="L174" s="266"/>
      <c r="M174" s="267" t="s">
        <v>1</v>
      </c>
      <c r="N174" s="268" t="s">
        <v>51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190</v>
      </c>
      <c r="AT174" s="230" t="s">
        <v>238</v>
      </c>
      <c r="AU174" s="230" t="s">
        <v>21</v>
      </c>
      <c r="AY174" s="17" t="s">
        <v>167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174</v>
      </c>
      <c r="BK174" s="231">
        <f>ROUND(I174*H174,2)</f>
        <v>0</v>
      </c>
      <c r="BL174" s="17" t="s">
        <v>174</v>
      </c>
      <c r="BM174" s="230" t="s">
        <v>252</v>
      </c>
    </row>
    <row r="175" s="2" customFormat="1">
      <c r="A175" s="39"/>
      <c r="B175" s="40"/>
      <c r="C175" s="41"/>
      <c r="D175" s="234" t="s">
        <v>185</v>
      </c>
      <c r="E175" s="41"/>
      <c r="F175" s="255" t="s">
        <v>1099</v>
      </c>
      <c r="G175" s="41"/>
      <c r="H175" s="41"/>
      <c r="I175" s="256"/>
      <c r="J175" s="41"/>
      <c r="K175" s="41"/>
      <c r="L175" s="45"/>
      <c r="M175" s="257"/>
      <c r="N175" s="25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7" t="s">
        <v>185</v>
      </c>
      <c r="AU175" s="17" t="s">
        <v>21</v>
      </c>
    </row>
    <row r="176" s="13" customFormat="1">
      <c r="A176" s="13"/>
      <c r="B176" s="232"/>
      <c r="C176" s="233"/>
      <c r="D176" s="234" t="s">
        <v>175</v>
      </c>
      <c r="E176" s="235" t="s">
        <v>1</v>
      </c>
      <c r="F176" s="236" t="s">
        <v>1100</v>
      </c>
      <c r="G176" s="233"/>
      <c r="H176" s="237">
        <v>248.26900000000001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175</v>
      </c>
      <c r="AU176" s="243" t="s">
        <v>21</v>
      </c>
      <c r="AV176" s="13" t="s">
        <v>21</v>
      </c>
      <c r="AW176" s="13" t="s">
        <v>40</v>
      </c>
      <c r="AX176" s="13" t="s">
        <v>84</v>
      </c>
      <c r="AY176" s="243" t="s">
        <v>167</v>
      </c>
    </row>
    <row r="177" s="14" customFormat="1">
      <c r="A177" s="14"/>
      <c r="B177" s="244"/>
      <c r="C177" s="245"/>
      <c r="D177" s="234" t="s">
        <v>175</v>
      </c>
      <c r="E177" s="246" t="s">
        <v>1</v>
      </c>
      <c r="F177" s="247" t="s">
        <v>177</v>
      </c>
      <c r="G177" s="245"/>
      <c r="H177" s="248">
        <v>248.26900000000001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175</v>
      </c>
      <c r="AU177" s="254" t="s">
        <v>21</v>
      </c>
      <c r="AV177" s="14" t="s">
        <v>174</v>
      </c>
      <c r="AW177" s="14" t="s">
        <v>40</v>
      </c>
      <c r="AX177" s="14" t="s">
        <v>92</v>
      </c>
      <c r="AY177" s="254" t="s">
        <v>167</v>
      </c>
    </row>
    <row r="178" s="2" customFormat="1" ht="21.75" customHeight="1">
      <c r="A178" s="39"/>
      <c r="B178" s="40"/>
      <c r="C178" s="219" t="s">
        <v>216</v>
      </c>
      <c r="D178" s="219" t="s">
        <v>169</v>
      </c>
      <c r="E178" s="220" t="s">
        <v>1101</v>
      </c>
      <c r="F178" s="221" t="s">
        <v>1102</v>
      </c>
      <c r="G178" s="222" t="s">
        <v>194</v>
      </c>
      <c r="H178" s="223">
        <v>244.59999999999999</v>
      </c>
      <c r="I178" s="224"/>
      <c r="J178" s="225">
        <f>ROUND(I178*H178,2)</f>
        <v>0</v>
      </c>
      <c r="K178" s="221" t="s">
        <v>173</v>
      </c>
      <c r="L178" s="45"/>
      <c r="M178" s="226" t="s">
        <v>1</v>
      </c>
      <c r="N178" s="227" t="s">
        <v>51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174</v>
      </c>
      <c r="AT178" s="230" t="s">
        <v>169</v>
      </c>
      <c r="AU178" s="230" t="s">
        <v>21</v>
      </c>
      <c r="AY178" s="17" t="s">
        <v>167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174</v>
      </c>
      <c r="BK178" s="231">
        <f>ROUND(I178*H178,2)</f>
        <v>0</v>
      </c>
      <c r="BL178" s="17" t="s">
        <v>174</v>
      </c>
      <c r="BM178" s="230" t="s">
        <v>255</v>
      </c>
    </row>
    <row r="179" s="2" customFormat="1">
      <c r="A179" s="39"/>
      <c r="B179" s="40"/>
      <c r="C179" s="41"/>
      <c r="D179" s="234" t="s">
        <v>185</v>
      </c>
      <c r="E179" s="41"/>
      <c r="F179" s="255" t="s">
        <v>1103</v>
      </c>
      <c r="G179" s="41"/>
      <c r="H179" s="41"/>
      <c r="I179" s="256"/>
      <c r="J179" s="41"/>
      <c r="K179" s="41"/>
      <c r="L179" s="45"/>
      <c r="M179" s="257"/>
      <c r="N179" s="258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7" t="s">
        <v>185</v>
      </c>
      <c r="AU179" s="17" t="s">
        <v>21</v>
      </c>
    </row>
    <row r="180" s="2" customFormat="1" ht="16.5" customHeight="1">
      <c r="A180" s="39"/>
      <c r="B180" s="40"/>
      <c r="C180" s="219" t="s">
        <v>256</v>
      </c>
      <c r="D180" s="219" t="s">
        <v>169</v>
      </c>
      <c r="E180" s="220" t="s">
        <v>1104</v>
      </c>
      <c r="F180" s="221" t="s">
        <v>1105</v>
      </c>
      <c r="G180" s="222" t="s">
        <v>247</v>
      </c>
      <c r="H180" s="223">
        <v>53</v>
      </c>
      <c r="I180" s="224"/>
      <c r="J180" s="225">
        <f>ROUND(I180*H180,2)</f>
        <v>0</v>
      </c>
      <c r="K180" s="221" t="s">
        <v>173</v>
      </c>
      <c r="L180" s="45"/>
      <c r="M180" s="226" t="s">
        <v>1</v>
      </c>
      <c r="N180" s="227" t="s">
        <v>51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174</v>
      </c>
      <c r="AT180" s="230" t="s">
        <v>169</v>
      </c>
      <c r="AU180" s="230" t="s">
        <v>21</v>
      </c>
      <c r="AY180" s="17" t="s">
        <v>167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174</v>
      </c>
      <c r="BK180" s="231">
        <f>ROUND(I180*H180,2)</f>
        <v>0</v>
      </c>
      <c r="BL180" s="17" t="s">
        <v>174</v>
      </c>
      <c r="BM180" s="230" t="s">
        <v>259</v>
      </c>
    </row>
    <row r="181" s="2" customFormat="1" ht="24.15" customHeight="1">
      <c r="A181" s="39"/>
      <c r="B181" s="40"/>
      <c r="C181" s="219" t="s">
        <v>223</v>
      </c>
      <c r="D181" s="219" t="s">
        <v>169</v>
      </c>
      <c r="E181" s="220" t="s">
        <v>1106</v>
      </c>
      <c r="F181" s="221" t="s">
        <v>1107</v>
      </c>
      <c r="G181" s="222" t="s">
        <v>194</v>
      </c>
      <c r="H181" s="223">
        <v>53</v>
      </c>
      <c r="I181" s="224"/>
      <c r="J181" s="225">
        <f>ROUND(I181*H181,2)</f>
        <v>0</v>
      </c>
      <c r="K181" s="221" t="s">
        <v>173</v>
      </c>
      <c r="L181" s="45"/>
      <c r="M181" s="226" t="s">
        <v>1</v>
      </c>
      <c r="N181" s="227" t="s">
        <v>51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174</v>
      </c>
      <c r="AT181" s="230" t="s">
        <v>169</v>
      </c>
      <c r="AU181" s="230" t="s">
        <v>21</v>
      </c>
      <c r="AY181" s="17" t="s">
        <v>167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174</v>
      </c>
      <c r="BK181" s="231">
        <f>ROUND(I181*H181,2)</f>
        <v>0</v>
      </c>
      <c r="BL181" s="17" t="s">
        <v>174</v>
      </c>
      <c r="BM181" s="230" t="s">
        <v>266</v>
      </c>
    </row>
    <row r="182" s="2" customFormat="1" ht="24.15" customHeight="1">
      <c r="A182" s="39"/>
      <c r="B182" s="40"/>
      <c r="C182" s="259" t="s">
        <v>7</v>
      </c>
      <c r="D182" s="259" t="s">
        <v>238</v>
      </c>
      <c r="E182" s="260" t="s">
        <v>1108</v>
      </c>
      <c r="F182" s="261" t="s">
        <v>1109</v>
      </c>
      <c r="G182" s="262" t="s">
        <v>247</v>
      </c>
      <c r="H182" s="263">
        <v>53</v>
      </c>
      <c r="I182" s="264"/>
      <c r="J182" s="265">
        <f>ROUND(I182*H182,2)</f>
        <v>0</v>
      </c>
      <c r="K182" s="261" t="s">
        <v>1</v>
      </c>
      <c r="L182" s="266"/>
      <c r="M182" s="267" t="s">
        <v>1</v>
      </c>
      <c r="N182" s="268" t="s">
        <v>51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190</v>
      </c>
      <c r="AT182" s="230" t="s">
        <v>238</v>
      </c>
      <c r="AU182" s="230" t="s">
        <v>21</v>
      </c>
      <c r="AY182" s="17" t="s">
        <v>167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174</v>
      </c>
      <c r="BK182" s="231">
        <f>ROUND(I182*H182,2)</f>
        <v>0</v>
      </c>
      <c r="BL182" s="17" t="s">
        <v>174</v>
      </c>
      <c r="BM182" s="230" t="s">
        <v>29</v>
      </c>
    </row>
    <row r="183" s="2" customFormat="1" ht="16.5" customHeight="1">
      <c r="A183" s="39"/>
      <c r="B183" s="40"/>
      <c r="C183" s="219" t="s">
        <v>227</v>
      </c>
      <c r="D183" s="219" t="s">
        <v>169</v>
      </c>
      <c r="E183" s="220" t="s">
        <v>1007</v>
      </c>
      <c r="F183" s="221" t="s">
        <v>1008</v>
      </c>
      <c r="G183" s="222" t="s">
        <v>194</v>
      </c>
      <c r="H183" s="223">
        <v>244.59999999999999</v>
      </c>
      <c r="I183" s="224"/>
      <c r="J183" s="225">
        <f>ROUND(I183*H183,2)</f>
        <v>0</v>
      </c>
      <c r="K183" s="221" t="s">
        <v>173</v>
      </c>
      <c r="L183" s="45"/>
      <c r="M183" s="226" t="s">
        <v>1</v>
      </c>
      <c r="N183" s="227" t="s">
        <v>51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174</v>
      </c>
      <c r="AT183" s="230" t="s">
        <v>169</v>
      </c>
      <c r="AU183" s="230" t="s">
        <v>21</v>
      </c>
      <c r="AY183" s="17" t="s">
        <v>167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174</v>
      </c>
      <c r="BK183" s="231">
        <f>ROUND(I183*H183,2)</f>
        <v>0</v>
      </c>
      <c r="BL183" s="17" t="s">
        <v>174</v>
      </c>
      <c r="BM183" s="230" t="s">
        <v>272</v>
      </c>
    </row>
    <row r="184" s="2" customFormat="1" ht="21.75" customHeight="1">
      <c r="A184" s="39"/>
      <c r="B184" s="40"/>
      <c r="C184" s="219" t="s">
        <v>274</v>
      </c>
      <c r="D184" s="219" t="s">
        <v>169</v>
      </c>
      <c r="E184" s="220" t="s">
        <v>504</v>
      </c>
      <c r="F184" s="221" t="s">
        <v>505</v>
      </c>
      <c r="G184" s="222" t="s">
        <v>194</v>
      </c>
      <c r="H184" s="223">
        <v>256.80000000000001</v>
      </c>
      <c r="I184" s="224"/>
      <c r="J184" s="225">
        <f>ROUND(I184*H184,2)</f>
        <v>0</v>
      </c>
      <c r="K184" s="221" t="s">
        <v>173</v>
      </c>
      <c r="L184" s="45"/>
      <c r="M184" s="226" t="s">
        <v>1</v>
      </c>
      <c r="N184" s="227" t="s">
        <v>51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174</v>
      </c>
      <c r="AT184" s="230" t="s">
        <v>169</v>
      </c>
      <c r="AU184" s="230" t="s">
        <v>21</v>
      </c>
      <c r="AY184" s="17" t="s">
        <v>167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174</v>
      </c>
      <c r="BK184" s="231">
        <f>ROUND(I184*H184,2)</f>
        <v>0</v>
      </c>
      <c r="BL184" s="17" t="s">
        <v>174</v>
      </c>
      <c r="BM184" s="230" t="s">
        <v>278</v>
      </c>
    </row>
    <row r="185" s="2" customFormat="1">
      <c r="A185" s="39"/>
      <c r="B185" s="40"/>
      <c r="C185" s="41"/>
      <c r="D185" s="234" t="s">
        <v>185</v>
      </c>
      <c r="E185" s="41"/>
      <c r="F185" s="255" t="s">
        <v>507</v>
      </c>
      <c r="G185" s="41"/>
      <c r="H185" s="41"/>
      <c r="I185" s="256"/>
      <c r="J185" s="41"/>
      <c r="K185" s="41"/>
      <c r="L185" s="45"/>
      <c r="M185" s="257"/>
      <c r="N185" s="258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185</v>
      </c>
      <c r="AU185" s="17" t="s">
        <v>21</v>
      </c>
    </row>
    <row r="186" s="2" customFormat="1" ht="16.5" customHeight="1">
      <c r="A186" s="39"/>
      <c r="B186" s="40"/>
      <c r="C186" s="219" t="s">
        <v>232</v>
      </c>
      <c r="D186" s="219" t="s">
        <v>169</v>
      </c>
      <c r="E186" s="220" t="s">
        <v>508</v>
      </c>
      <c r="F186" s="221" t="s">
        <v>509</v>
      </c>
      <c r="G186" s="222" t="s">
        <v>510</v>
      </c>
      <c r="H186" s="223">
        <v>1</v>
      </c>
      <c r="I186" s="224"/>
      <c r="J186" s="225">
        <f>ROUND(I186*H186,2)</f>
        <v>0</v>
      </c>
      <c r="K186" s="221" t="s">
        <v>1</v>
      </c>
      <c r="L186" s="45"/>
      <c r="M186" s="226" t="s">
        <v>1</v>
      </c>
      <c r="N186" s="227" t="s">
        <v>51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174</v>
      </c>
      <c r="AT186" s="230" t="s">
        <v>169</v>
      </c>
      <c r="AU186" s="230" t="s">
        <v>21</v>
      </c>
      <c r="AY186" s="17" t="s">
        <v>167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174</v>
      </c>
      <c r="BK186" s="231">
        <f>ROUND(I186*H186,2)</f>
        <v>0</v>
      </c>
      <c r="BL186" s="17" t="s">
        <v>174</v>
      </c>
      <c r="BM186" s="230" t="s">
        <v>281</v>
      </c>
    </row>
    <row r="187" s="12" customFormat="1" ht="22.8" customHeight="1">
      <c r="A187" s="12"/>
      <c r="B187" s="203"/>
      <c r="C187" s="204"/>
      <c r="D187" s="205" t="s">
        <v>83</v>
      </c>
      <c r="E187" s="217" t="s">
        <v>545</v>
      </c>
      <c r="F187" s="217" t="s">
        <v>546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SUM(P188:P193)</f>
        <v>0</v>
      </c>
      <c r="Q187" s="211"/>
      <c r="R187" s="212">
        <f>SUM(R188:R193)</f>
        <v>0</v>
      </c>
      <c r="S187" s="211"/>
      <c r="T187" s="213">
        <f>SUM(T188:T193)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4" t="s">
        <v>92</v>
      </c>
      <c r="AT187" s="215" t="s">
        <v>83</v>
      </c>
      <c r="AU187" s="215" t="s">
        <v>92</v>
      </c>
      <c r="AY187" s="214" t="s">
        <v>167</v>
      </c>
      <c r="BK187" s="216">
        <f>SUM(BK188:BK193)</f>
        <v>0</v>
      </c>
    </row>
    <row r="188" s="2" customFormat="1" ht="24.15" customHeight="1">
      <c r="A188" s="39"/>
      <c r="B188" s="40"/>
      <c r="C188" s="219" t="s">
        <v>292</v>
      </c>
      <c r="D188" s="219" t="s">
        <v>169</v>
      </c>
      <c r="E188" s="220" t="s">
        <v>548</v>
      </c>
      <c r="F188" s="221" t="s">
        <v>549</v>
      </c>
      <c r="G188" s="222" t="s">
        <v>277</v>
      </c>
      <c r="H188" s="223">
        <v>1.2230000000000001</v>
      </c>
      <c r="I188" s="224"/>
      <c r="J188" s="225">
        <f>ROUND(I188*H188,2)</f>
        <v>0</v>
      </c>
      <c r="K188" s="221" t="s">
        <v>173</v>
      </c>
      <c r="L188" s="45"/>
      <c r="M188" s="226" t="s">
        <v>1</v>
      </c>
      <c r="N188" s="227" t="s">
        <v>51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174</v>
      </c>
      <c r="AT188" s="230" t="s">
        <v>169</v>
      </c>
      <c r="AU188" s="230" t="s">
        <v>21</v>
      </c>
      <c r="AY188" s="17" t="s">
        <v>167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174</v>
      </c>
      <c r="BK188" s="231">
        <f>ROUND(I188*H188,2)</f>
        <v>0</v>
      </c>
      <c r="BL188" s="17" t="s">
        <v>174</v>
      </c>
      <c r="BM188" s="230" t="s">
        <v>295</v>
      </c>
    </row>
    <row r="189" s="2" customFormat="1" ht="24.15" customHeight="1">
      <c r="A189" s="39"/>
      <c r="B189" s="40"/>
      <c r="C189" s="219" t="s">
        <v>237</v>
      </c>
      <c r="D189" s="219" t="s">
        <v>169</v>
      </c>
      <c r="E189" s="220" t="s">
        <v>551</v>
      </c>
      <c r="F189" s="221" t="s">
        <v>552</v>
      </c>
      <c r="G189" s="222" t="s">
        <v>277</v>
      </c>
      <c r="H189" s="223">
        <v>1.2230000000000001</v>
      </c>
      <c r="I189" s="224"/>
      <c r="J189" s="225">
        <f>ROUND(I189*H189,2)</f>
        <v>0</v>
      </c>
      <c r="K189" s="221" t="s">
        <v>173</v>
      </c>
      <c r="L189" s="45"/>
      <c r="M189" s="226" t="s">
        <v>1</v>
      </c>
      <c r="N189" s="227" t="s">
        <v>51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174</v>
      </c>
      <c r="AT189" s="230" t="s">
        <v>169</v>
      </c>
      <c r="AU189" s="230" t="s">
        <v>21</v>
      </c>
      <c r="AY189" s="17" t="s">
        <v>167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174</v>
      </c>
      <c r="BK189" s="231">
        <f>ROUND(I189*H189,2)</f>
        <v>0</v>
      </c>
      <c r="BL189" s="17" t="s">
        <v>174</v>
      </c>
      <c r="BM189" s="230" t="s">
        <v>301</v>
      </c>
    </row>
    <row r="190" s="2" customFormat="1" ht="24.15" customHeight="1">
      <c r="A190" s="39"/>
      <c r="B190" s="40"/>
      <c r="C190" s="219" t="s">
        <v>303</v>
      </c>
      <c r="D190" s="219" t="s">
        <v>169</v>
      </c>
      <c r="E190" s="220" t="s">
        <v>555</v>
      </c>
      <c r="F190" s="221" t="s">
        <v>556</v>
      </c>
      <c r="G190" s="222" t="s">
        <v>277</v>
      </c>
      <c r="H190" s="223">
        <v>6.1150000000000002</v>
      </c>
      <c r="I190" s="224"/>
      <c r="J190" s="225">
        <f>ROUND(I190*H190,2)</f>
        <v>0</v>
      </c>
      <c r="K190" s="221" t="s">
        <v>173</v>
      </c>
      <c r="L190" s="45"/>
      <c r="M190" s="226" t="s">
        <v>1</v>
      </c>
      <c r="N190" s="227" t="s">
        <v>51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174</v>
      </c>
      <c r="AT190" s="230" t="s">
        <v>169</v>
      </c>
      <c r="AU190" s="230" t="s">
        <v>21</v>
      </c>
      <c r="AY190" s="17" t="s">
        <v>167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174</v>
      </c>
      <c r="BK190" s="231">
        <f>ROUND(I190*H190,2)</f>
        <v>0</v>
      </c>
      <c r="BL190" s="17" t="s">
        <v>174</v>
      </c>
      <c r="BM190" s="230" t="s">
        <v>306</v>
      </c>
    </row>
    <row r="191" s="13" customFormat="1">
      <c r="A191" s="13"/>
      <c r="B191" s="232"/>
      <c r="C191" s="233"/>
      <c r="D191" s="234" t="s">
        <v>175</v>
      </c>
      <c r="E191" s="235" t="s">
        <v>1</v>
      </c>
      <c r="F191" s="236" t="s">
        <v>1110</v>
      </c>
      <c r="G191" s="233"/>
      <c r="H191" s="237">
        <v>6.1150000000000002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175</v>
      </c>
      <c r="AU191" s="243" t="s">
        <v>21</v>
      </c>
      <c r="AV191" s="13" t="s">
        <v>21</v>
      </c>
      <c r="AW191" s="13" t="s">
        <v>40</v>
      </c>
      <c r="AX191" s="13" t="s">
        <v>84</v>
      </c>
      <c r="AY191" s="243" t="s">
        <v>167</v>
      </c>
    </row>
    <row r="192" s="14" customFormat="1">
      <c r="A192" s="14"/>
      <c r="B192" s="244"/>
      <c r="C192" s="245"/>
      <c r="D192" s="234" t="s">
        <v>175</v>
      </c>
      <c r="E192" s="246" t="s">
        <v>1</v>
      </c>
      <c r="F192" s="247" t="s">
        <v>177</v>
      </c>
      <c r="G192" s="245"/>
      <c r="H192" s="248">
        <v>6.1150000000000002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175</v>
      </c>
      <c r="AU192" s="254" t="s">
        <v>21</v>
      </c>
      <c r="AV192" s="14" t="s">
        <v>174</v>
      </c>
      <c r="AW192" s="14" t="s">
        <v>40</v>
      </c>
      <c r="AX192" s="14" t="s">
        <v>92</v>
      </c>
      <c r="AY192" s="254" t="s">
        <v>167</v>
      </c>
    </row>
    <row r="193" s="2" customFormat="1" ht="33" customHeight="1">
      <c r="A193" s="39"/>
      <c r="B193" s="40"/>
      <c r="C193" s="219" t="s">
        <v>241</v>
      </c>
      <c r="D193" s="219" t="s">
        <v>169</v>
      </c>
      <c r="E193" s="220" t="s">
        <v>1030</v>
      </c>
      <c r="F193" s="221" t="s">
        <v>1031</v>
      </c>
      <c r="G193" s="222" t="s">
        <v>277</v>
      </c>
      <c r="H193" s="223">
        <v>1.2230000000000001</v>
      </c>
      <c r="I193" s="224"/>
      <c r="J193" s="225">
        <f>ROUND(I193*H193,2)</f>
        <v>0</v>
      </c>
      <c r="K193" s="221" t="s">
        <v>173</v>
      </c>
      <c r="L193" s="45"/>
      <c r="M193" s="226" t="s">
        <v>1</v>
      </c>
      <c r="N193" s="227" t="s">
        <v>51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174</v>
      </c>
      <c r="AT193" s="230" t="s">
        <v>169</v>
      </c>
      <c r="AU193" s="230" t="s">
        <v>21</v>
      </c>
      <c r="AY193" s="17" t="s">
        <v>167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174</v>
      </c>
      <c r="BK193" s="231">
        <f>ROUND(I193*H193,2)</f>
        <v>0</v>
      </c>
      <c r="BL193" s="17" t="s">
        <v>174</v>
      </c>
      <c r="BM193" s="230" t="s">
        <v>309</v>
      </c>
    </row>
    <row r="194" s="12" customFormat="1" ht="22.8" customHeight="1">
      <c r="A194" s="12"/>
      <c r="B194" s="203"/>
      <c r="C194" s="204"/>
      <c r="D194" s="205" t="s">
        <v>83</v>
      </c>
      <c r="E194" s="217" t="s">
        <v>565</v>
      </c>
      <c r="F194" s="217" t="s">
        <v>566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SUM(P195:P196)</f>
        <v>0</v>
      </c>
      <c r="Q194" s="211"/>
      <c r="R194" s="212">
        <f>SUM(R195:R196)</f>
        <v>0</v>
      </c>
      <c r="S194" s="211"/>
      <c r="T194" s="213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92</v>
      </c>
      <c r="AT194" s="215" t="s">
        <v>83</v>
      </c>
      <c r="AU194" s="215" t="s">
        <v>92</v>
      </c>
      <c r="AY194" s="214" t="s">
        <v>167</v>
      </c>
      <c r="BK194" s="216">
        <f>SUM(BK195:BK196)</f>
        <v>0</v>
      </c>
    </row>
    <row r="195" s="2" customFormat="1" ht="24.15" customHeight="1">
      <c r="A195" s="39"/>
      <c r="B195" s="40"/>
      <c r="C195" s="219" t="s">
        <v>310</v>
      </c>
      <c r="D195" s="219" t="s">
        <v>169</v>
      </c>
      <c r="E195" s="220" t="s">
        <v>567</v>
      </c>
      <c r="F195" s="221" t="s">
        <v>568</v>
      </c>
      <c r="G195" s="222" t="s">
        <v>277</v>
      </c>
      <c r="H195" s="223">
        <v>177.155</v>
      </c>
      <c r="I195" s="224"/>
      <c r="J195" s="225">
        <f>ROUND(I195*H195,2)</f>
        <v>0</v>
      </c>
      <c r="K195" s="221" t="s">
        <v>173</v>
      </c>
      <c r="L195" s="45"/>
      <c r="M195" s="226" t="s">
        <v>1</v>
      </c>
      <c r="N195" s="227" t="s">
        <v>51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174</v>
      </c>
      <c r="AT195" s="230" t="s">
        <v>169</v>
      </c>
      <c r="AU195" s="230" t="s">
        <v>21</v>
      </c>
      <c r="AY195" s="17" t="s">
        <v>167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174</v>
      </c>
      <c r="BK195" s="231">
        <f>ROUND(I195*H195,2)</f>
        <v>0</v>
      </c>
      <c r="BL195" s="17" t="s">
        <v>174</v>
      </c>
      <c r="BM195" s="230" t="s">
        <v>314</v>
      </c>
    </row>
    <row r="196" s="2" customFormat="1" ht="33" customHeight="1">
      <c r="A196" s="39"/>
      <c r="B196" s="40"/>
      <c r="C196" s="219" t="s">
        <v>244</v>
      </c>
      <c r="D196" s="219" t="s">
        <v>169</v>
      </c>
      <c r="E196" s="220" t="s">
        <v>571</v>
      </c>
      <c r="F196" s="221" t="s">
        <v>572</v>
      </c>
      <c r="G196" s="222" t="s">
        <v>277</v>
      </c>
      <c r="H196" s="223">
        <v>177.155</v>
      </c>
      <c r="I196" s="224"/>
      <c r="J196" s="225">
        <f>ROUND(I196*H196,2)</f>
        <v>0</v>
      </c>
      <c r="K196" s="221" t="s">
        <v>173</v>
      </c>
      <c r="L196" s="45"/>
      <c r="M196" s="226" t="s">
        <v>1</v>
      </c>
      <c r="N196" s="227" t="s">
        <v>51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174</v>
      </c>
      <c r="AT196" s="230" t="s">
        <v>169</v>
      </c>
      <c r="AU196" s="230" t="s">
        <v>21</v>
      </c>
      <c r="AY196" s="17" t="s">
        <v>167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7" t="s">
        <v>174</v>
      </c>
      <c r="BK196" s="231">
        <f>ROUND(I196*H196,2)</f>
        <v>0</v>
      </c>
      <c r="BL196" s="17" t="s">
        <v>174</v>
      </c>
      <c r="BM196" s="230" t="s">
        <v>319</v>
      </c>
    </row>
    <row r="197" s="12" customFormat="1" ht="25.92" customHeight="1">
      <c r="A197" s="12"/>
      <c r="B197" s="203"/>
      <c r="C197" s="204"/>
      <c r="D197" s="205" t="s">
        <v>83</v>
      </c>
      <c r="E197" s="206" t="s">
        <v>574</v>
      </c>
      <c r="F197" s="206" t="s">
        <v>575</v>
      </c>
      <c r="G197" s="204"/>
      <c r="H197" s="204"/>
      <c r="I197" s="207"/>
      <c r="J197" s="208">
        <f>BK197</f>
        <v>0</v>
      </c>
      <c r="K197" s="204"/>
      <c r="L197" s="209"/>
      <c r="M197" s="210"/>
      <c r="N197" s="211"/>
      <c r="O197" s="211"/>
      <c r="P197" s="212">
        <f>P198+P200</f>
        <v>0</v>
      </c>
      <c r="Q197" s="211"/>
      <c r="R197" s="212">
        <f>R198+R200</f>
        <v>0</v>
      </c>
      <c r="S197" s="211"/>
      <c r="T197" s="213">
        <f>T198+T200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21</v>
      </c>
      <c r="AT197" s="215" t="s">
        <v>83</v>
      </c>
      <c r="AU197" s="215" t="s">
        <v>84</v>
      </c>
      <c r="AY197" s="214" t="s">
        <v>167</v>
      </c>
      <c r="BK197" s="216">
        <f>BK198+BK200</f>
        <v>0</v>
      </c>
    </row>
    <row r="198" s="12" customFormat="1" ht="22.8" customHeight="1">
      <c r="A198" s="12"/>
      <c r="B198" s="203"/>
      <c r="C198" s="204"/>
      <c r="D198" s="205" t="s">
        <v>83</v>
      </c>
      <c r="E198" s="217" t="s">
        <v>1042</v>
      </c>
      <c r="F198" s="217" t="s">
        <v>1043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P199</f>
        <v>0</v>
      </c>
      <c r="Q198" s="211"/>
      <c r="R198" s="212">
        <f>R199</f>
        <v>0</v>
      </c>
      <c r="S198" s="211"/>
      <c r="T198" s="213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21</v>
      </c>
      <c r="AT198" s="215" t="s">
        <v>83</v>
      </c>
      <c r="AU198" s="215" t="s">
        <v>92</v>
      </c>
      <c r="AY198" s="214" t="s">
        <v>167</v>
      </c>
      <c r="BK198" s="216">
        <f>BK199</f>
        <v>0</v>
      </c>
    </row>
    <row r="199" s="2" customFormat="1" ht="21.75" customHeight="1">
      <c r="A199" s="39"/>
      <c r="B199" s="40"/>
      <c r="C199" s="219" t="s">
        <v>320</v>
      </c>
      <c r="D199" s="219" t="s">
        <v>169</v>
      </c>
      <c r="E199" s="220" t="s">
        <v>1045</v>
      </c>
      <c r="F199" s="221" t="s">
        <v>1046</v>
      </c>
      <c r="G199" s="222" t="s">
        <v>194</v>
      </c>
      <c r="H199" s="223">
        <v>244.59999999999999</v>
      </c>
      <c r="I199" s="224"/>
      <c r="J199" s="225">
        <f>ROUND(I199*H199,2)</f>
        <v>0</v>
      </c>
      <c r="K199" s="221" t="s">
        <v>173</v>
      </c>
      <c r="L199" s="45"/>
      <c r="M199" s="226" t="s">
        <v>1</v>
      </c>
      <c r="N199" s="227" t="s">
        <v>51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207</v>
      </c>
      <c r="AT199" s="230" t="s">
        <v>169</v>
      </c>
      <c r="AU199" s="230" t="s">
        <v>21</v>
      </c>
      <c r="AY199" s="17" t="s">
        <v>167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174</v>
      </c>
      <c r="BK199" s="231">
        <f>ROUND(I199*H199,2)</f>
        <v>0</v>
      </c>
      <c r="BL199" s="17" t="s">
        <v>207</v>
      </c>
      <c r="BM199" s="230" t="s">
        <v>323</v>
      </c>
    </row>
    <row r="200" s="12" customFormat="1" ht="22.8" customHeight="1">
      <c r="A200" s="12"/>
      <c r="B200" s="203"/>
      <c r="C200" s="204"/>
      <c r="D200" s="205" t="s">
        <v>83</v>
      </c>
      <c r="E200" s="217" t="s">
        <v>1050</v>
      </c>
      <c r="F200" s="217" t="s">
        <v>1051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SUM(P201:P205)</f>
        <v>0</v>
      </c>
      <c r="Q200" s="211"/>
      <c r="R200" s="212">
        <f>SUM(R201:R205)</f>
        <v>0</v>
      </c>
      <c r="S200" s="211"/>
      <c r="T200" s="213">
        <f>SUM(T201:T205)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21</v>
      </c>
      <c r="AT200" s="215" t="s">
        <v>83</v>
      </c>
      <c r="AU200" s="215" t="s">
        <v>92</v>
      </c>
      <c r="AY200" s="214" t="s">
        <v>167</v>
      </c>
      <c r="BK200" s="216">
        <f>SUM(BK201:BK205)</f>
        <v>0</v>
      </c>
    </row>
    <row r="201" s="2" customFormat="1" ht="24.15" customHeight="1">
      <c r="A201" s="39"/>
      <c r="B201" s="40"/>
      <c r="C201" s="219" t="s">
        <v>248</v>
      </c>
      <c r="D201" s="219" t="s">
        <v>169</v>
      </c>
      <c r="E201" s="220" t="s">
        <v>1052</v>
      </c>
      <c r="F201" s="221" t="s">
        <v>1053</v>
      </c>
      <c r="G201" s="222" t="s">
        <v>194</v>
      </c>
      <c r="H201" s="223">
        <v>256.80000000000001</v>
      </c>
      <c r="I201" s="224"/>
      <c r="J201" s="225">
        <f>ROUND(I201*H201,2)</f>
        <v>0</v>
      </c>
      <c r="K201" s="221" t="s">
        <v>173</v>
      </c>
      <c r="L201" s="45"/>
      <c r="M201" s="226" t="s">
        <v>1</v>
      </c>
      <c r="N201" s="227" t="s">
        <v>51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207</v>
      </c>
      <c r="AT201" s="230" t="s">
        <v>169</v>
      </c>
      <c r="AU201" s="230" t="s">
        <v>21</v>
      </c>
      <c r="AY201" s="17" t="s">
        <v>167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174</v>
      </c>
      <c r="BK201" s="231">
        <f>ROUND(I201*H201,2)</f>
        <v>0</v>
      </c>
      <c r="BL201" s="17" t="s">
        <v>207</v>
      </c>
      <c r="BM201" s="230" t="s">
        <v>327</v>
      </c>
    </row>
    <row r="202" s="2" customFormat="1" ht="16.5" customHeight="1">
      <c r="A202" s="39"/>
      <c r="B202" s="40"/>
      <c r="C202" s="259" t="s">
        <v>328</v>
      </c>
      <c r="D202" s="259" t="s">
        <v>238</v>
      </c>
      <c r="E202" s="260" t="s">
        <v>1056</v>
      </c>
      <c r="F202" s="261" t="s">
        <v>1057</v>
      </c>
      <c r="G202" s="262" t="s">
        <v>194</v>
      </c>
      <c r="H202" s="263">
        <v>282.48000000000002</v>
      </c>
      <c r="I202" s="264"/>
      <c r="J202" s="265">
        <f>ROUND(I202*H202,2)</f>
        <v>0</v>
      </c>
      <c r="K202" s="261" t="s">
        <v>173</v>
      </c>
      <c r="L202" s="266"/>
      <c r="M202" s="267" t="s">
        <v>1</v>
      </c>
      <c r="N202" s="268" t="s">
        <v>51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248</v>
      </c>
      <c r="AT202" s="230" t="s">
        <v>238</v>
      </c>
      <c r="AU202" s="230" t="s">
        <v>21</v>
      </c>
      <c r="AY202" s="17" t="s">
        <v>167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174</v>
      </c>
      <c r="BK202" s="231">
        <f>ROUND(I202*H202,2)</f>
        <v>0</v>
      </c>
      <c r="BL202" s="17" t="s">
        <v>207</v>
      </c>
      <c r="BM202" s="230" t="s">
        <v>331</v>
      </c>
    </row>
    <row r="203" s="13" customFormat="1">
      <c r="A203" s="13"/>
      <c r="B203" s="232"/>
      <c r="C203" s="233"/>
      <c r="D203" s="234" t="s">
        <v>175</v>
      </c>
      <c r="E203" s="235" t="s">
        <v>1</v>
      </c>
      <c r="F203" s="236" t="s">
        <v>1111</v>
      </c>
      <c r="G203" s="233"/>
      <c r="H203" s="237">
        <v>282.48000000000002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175</v>
      </c>
      <c r="AU203" s="243" t="s">
        <v>21</v>
      </c>
      <c r="AV203" s="13" t="s">
        <v>21</v>
      </c>
      <c r="AW203" s="13" t="s">
        <v>40</v>
      </c>
      <c r="AX203" s="13" t="s">
        <v>84</v>
      </c>
      <c r="AY203" s="243" t="s">
        <v>167</v>
      </c>
    </row>
    <row r="204" s="14" customFormat="1">
      <c r="A204" s="14"/>
      <c r="B204" s="244"/>
      <c r="C204" s="245"/>
      <c r="D204" s="234" t="s">
        <v>175</v>
      </c>
      <c r="E204" s="246" t="s">
        <v>1</v>
      </c>
      <c r="F204" s="247" t="s">
        <v>177</v>
      </c>
      <c r="G204" s="245"/>
      <c r="H204" s="248">
        <v>282.48000000000002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175</v>
      </c>
      <c r="AU204" s="254" t="s">
        <v>21</v>
      </c>
      <c r="AV204" s="14" t="s">
        <v>174</v>
      </c>
      <c r="AW204" s="14" t="s">
        <v>40</v>
      </c>
      <c r="AX204" s="14" t="s">
        <v>92</v>
      </c>
      <c r="AY204" s="254" t="s">
        <v>167</v>
      </c>
    </row>
    <row r="205" s="2" customFormat="1" ht="24.15" customHeight="1">
      <c r="A205" s="39"/>
      <c r="B205" s="40"/>
      <c r="C205" s="219" t="s">
        <v>252</v>
      </c>
      <c r="D205" s="219" t="s">
        <v>169</v>
      </c>
      <c r="E205" s="220" t="s">
        <v>1060</v>
      </c>
      <c r="F205" s="221" t="s">
        <v>1061</v>
      </c>
      <c r="G205" s="222" t="s">
        <v>277</v>
      </c>
      <c r="H205" s="223">
        <v>0.02</v>
      </c>
      <c r="I205" s="224"/>
      <c r="J205" s="225">
        <f>ROUND(I205*H205,2)</f>
        <v>0</v>
      </c>
      <c r="K205" s="221" t="s">
        <v>173</v>
      </c>
      <c r="L205" s="45"/>
      <c r="M205" s="226" t="s">
        <v>1</v>
      </c>
      <c r="N205" s="227" t="s">
        <v>51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207</v>
      </c>
      <c r="AT205" s="230" t="s">
        <v>169</v>
      </c>
      <c r="AU205" s="230" t="s">
        <v>21</v>
      </c>
      <c r="AY205" s="17" t="s">
        <v>167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174</v>
      </c>
      <c r="BK205" s="231">
        <f>ROUND(I205*H205,2)</f>
        <v>0</v>
      </c>
      <c r="BL205" s="17" t="s">
        <v>207</v>
      </c>
      <c r="BM205" s="230" t="s">
        <v>335</v>
      </c>
    </row>
    <row r="206" s="12" customFormat="1" ht="25.92" customHeight="1">
      <c r="A206" s="12"/>
      <c r="B206" s="203"/>
      <c r="C206" s="204"/>
      <c r="D206" s="205" t="s">
        <v>83</v>
      </c>
      <c r="E206" s="206" t="s">
        <v>581</v>
      </c>
      <c r="F206" s="206" t="s">
        <v>582</v>
      </c>
      <c r="G206" s="204"/>
      <c r="H206" s="204"/>
      <c r="I206" s="207"/>
      <c r="J206" s="208">
        <f>BK206</f>
        <v>0</v>
      </c>
      <c r="K206" s="204"/>
      <c r="L206" s="209"/>
      <c r="M206" s="210"/>
      <c r="N206" s="211"/>
      <c r="O206" s="211"/>
      <c r="P206" s="212">
        <f>P207</f>
        <v>0</v>
      </c>
      <c r="Q206" s="211"/>
      <c r="R206" s="212">
        <f>R207</f>
        <v>0</v>
      </c>
      <c r="S206" s="211"/>
      <c r="T206" s="213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191</v>
      </c>
      <c r="AT206" s="215" t="s">
        <v>83</v>
      </c>
      <c r="AU206" s="215" t="s">
        <v>84</v>
      </c>
      <c r="AY206" s="214" t="s">
        <v>167</v>
      </c>
      <c r="BK206" s="216">
        <f>BK207</f>
        <v>0</v>
      </c>
    </row>
    <row r="207" s="12" customFormat="1" ht="22.8" customHeight="1">
      <c r="A207" s="12"/>
      <c r="B207" s="203"/>
      <c r="C207" s="204"/>
      <c r="D207" s="205" t="s">
        <v>83</v>
      </c>
      <c r="E207" s="217" t="s">
        <v>583</v>
      </c>
      <c r="F207" s="217" t="s">
        <v>584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SUM(P208:P212)</f>
        <v>0</v>
      </c>
      <c r="Q207" s="211"/>
      <c r="R207" s="212">
        <f>SUM(R208:R212)</f>
        <v>0</v>
      </c>
      <c r="S207" s="211"/>
      <c r="T207" s="213">
        <f>SUM(T208:T212)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191</v>
      </c>
      <c r="AT207" s="215" t="s">
        <v>83</v>
      </c>
      <c r="AU207" s="215" t="s">
        <v>92</v>
      </c>
      <c r="AY207" s="214" t="s">
        <v>167</v>
      </c>
      <c r="BK207" s="216">
        <f>SUM(BK208:BK212)</f>
        <v>0</v>
      </c>
    </row>
    <row r="208" s="2" customFormat="1" ht="16.5" customHeight="1">
      <c r="A208" s="39"/>
      <c r="B208" s="40"/>
      <c r="C208" s="219" t="s">
        <v>338</v>
      </c>
      <c r="D208" s="219" t="s">
        <v>169</v>
      </c>
      <c r="E208" s="220" t="s">
        <v>1064</v>
      </c>
      <c r="F208" s="221" t="s">
        <v>1065</v>
      </c>
      <c r="G208" s="222" t="s">
        <v>510</v>
      </c>
      <c r="H208" s="223">
        <v>1</v>
      </c>
      <c r="I208" s="224"/>
      <c r="J208" s="225">
        <f>ROUND(I208*H208,2)</f>
        <v>0</v>
      </c>
      <c r="K208" s="221" t="s">
        <v>173</v>
      </c>
      <c r="L208" s="45"/>
      <c r="M208" s="226" t="s">
        <v>1</v>
      </c>
      <c r="N208" s="227" t="s">
        <v>51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174</v>
      </c>
      <c r="AT208" s="230" t="s">
        <v>169</v>
      </c>
      <c r="AU208" s="230" t="s">
        <v>21</v>
      </c>
      <c r="AY208" s="17" t="s">
        <v>167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174</v>
      </c>
      <c r="BK208" s="231">
        <f>ROUND(I208*H208,2)</f>
        <v>0</v>
      </c>
      <c r="BL208" s="17" t="s">
        <v>174</v>
      </c>
      <c r="BM208" s="230" t="s">
        <v>341</v>
      </c>
    </row>
    <row r="209" s="2" customFormat="1" ht="16.5" customHeight="1">
      <c r="A209" s="39"/>
      <c r="B209" s="40"/>
      <c r="C209" s="219" t="s">
        <v>255</v>
      </c>
      <c r="D209" s="219" t="s">
        <v>169</v>
      </c>
      <c r="E209" s="220" t="s">
        <v>590</v>
      </c>
      <c r="F209" s="221" t="s">
        <v>591</v>
      </c>
      <c r="G209" s="222" t="s">
        <v>510</v>
      </c>
      <c r="H209" s="223">
        <v>1</v>
      </c>
      <c r="I209" s="224"/>
      <c r="J209" s="225">
        <f>ROUND(I209*H209,2)</f>
        <v>0</v>
      </c>
      <c r="K209" s="221" t="s">
        <v>173</v>
      </c>
      <c r="L209" s="45"/>
      <c r="M209" s="226" t="s">
        <v>1</v>
      </c>
      <c r="N209" s="227" t="s">
        <v>51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174</v>
      </c>
      <c r="AT209" s="230" t="s">
        <v>169</v>
      </c>
      <c r="AU209" s="230" t="s">
        <v>21</v>
      </c>
      <c r="AY209" s="17" t="s">
        <v>167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174</v>
      </c>
      <c r="BK209" s="231">
        <f>ROUND(I209*H209,2)</f>
        <v>0</v>
      </c>
      <c r="BL209" s="17" t="s">
        <v>174</v>
      </c>
      <c r="BM209" s="230" t="s">
        <v>347</v>
      </c>
    </row>
    <row r="210" s="2" customFormat="1">
      <c r="A210" s="39"/>
      <c r="B210" s="40"/>
      <c r="C210" s="41"/>
      <c r="D210" s="234" t="s">
        <v>185</v>
      </c>
      <c r="E210" s="41"/>
      <c r="F210" s="255" t="s">
        <v>593</v>
      </c>
      <c r="G210" s="41"/>
      <c r="H210" s="41"/>
      <c r="I210" s="256"/>
      <c r="J210" s="41"/>
      <c r="K210" s="41"/>
      <c r="L210" s="45"/>
      <c r="M210" s="257"/>
      <c r="N210" s="258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7" t="s">
        <v>185</v>
      </c>
      <c r="AU210" s="17" t="s">
        <v>21</v>
      </c>
    </row>
    <row r="211" s="2" customFormat="1" ht="16.5" customHeight="1">
      <c r="A211" s="39"/>
      <c r="B211" s="40"/>
      <c r="C211" s="219" t="s">
        <v>349</v>
      </c>
      <c r="D211" s="219" t="s">
        <v>169</v>
      </c>
      <c r="E211" s="220" t="s">
        <v>1071</v>
      </c>
      <c r="F211" s="221" t="s">
        <v>1072</v>
      </c>
      <c r="G211" s="222" t="s">
        <v>510</v>
      </c>
      <c r="H211" s="223">
        <v>1</v>
      </c>
      <c r="I211" s="224"/>
      <c r="J211" s="225">
        <f>ROUND(I211*H211,2)</f>
        <v>0</v>
      </c>
      <c r="K211" s="221" t="s">
        <v>173</v>
      </c>
      <c r="L211" s="45"/>
      <c r="M211" s="226" t="s">
        <v>1</v>
      </c>
      <c r="N211" s="227" t="s">
        <v>51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174</v>
      </c>
      <c r="AT211" s="230" t="s">
        <v>169</v>
      </c>
      <c r="AU211" s="230" t="s">
        <v>21</v>
      </c>
      <c r="AY211" s="17" t="s">
        <v>167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174</v>
      </c>
      <c r="BK211" s="231">
        <f>ROUND(I211*H211,2)</f>
        <v>0</v>
      </c>
      <c r="BL211" s="17" t="s">
        <v>174</v>
      </c>
      <c r="BM211" s="230" t="s">
        <v>352</v>
      </c>
    </row>
    <row r="212" s="2" customFormat="1">
      <c r="A212" s="39"/>
      <c r="B212" s="40"/>
      <c r="C212" s="41"/>
      <c r="D212" s="234" t="s">
        <v>185</v>
      </c>
      <c r="E212" s="41"/>
      <c r="F212" s="255" t="s">
        <v>1112</v>
      </c>
      <c r="G212" s="41"/>
      <c r="H212" s="41"/>
      <c r="I212" s="256"/>
      <c r="J212" s="41"/>
      <c r="K212" s="41"/>
      <c r="L212" s="45"/>
      <c r="M212" s="269"/>
      <c r="N212" s="270"/>
      <c r="O212" s="271"/>
      <c r="P212" s="271"/>
      <c r="Q212" s="271"/>
      <c r="R212" s="271"/>
      <c r="S212" s="271"/>
      <c r="T212" s="272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7" t="s">
        <v>185</v>
      </c>
      <c r="AU212" s="17" t="s">
        <v>21</v>
      </c>
    </row>
    <row r="213" s="2" customFormat="1" ht="6.96" customHeight="1">
      <c r="A213" s="39"/>
      <c r="B213" s="67"/>
      <c r="C213" s="68"/>
      <c r="D213" s="68"/>
      <c r="E213" s="68"/>
      <c r="F213" s="68"/>
      <c r="G213" s="68"/>
      <c r="H213" s="68"/>
      <c r="I213" s="68"/>
      <c r="J213" s="68"/>
      <c r="K213" s="68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NfcIIQexBHXbewSxMLMwbqKnm7ecK5k+XS3/4gVBPxkxS7yx39Xr8+UCrYj8VjQwkT0nUo8xOBno3iMB4BiQ3A==" hashValue="464zPHxmHvFMggns6YK0oVW54+fgQc75/XQSgzC5AGiAIRn5Vjmg0Llan3Ewma5qXU929+7eRFJbflTsLDOIAw==" algorithmName="SHA-512" password="CC35"/>
  <autoFilter ref="C126:K21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ROUND((SUM(BE125:BE251)),  2)</f>
        <v>0</v>
      </c>
      <c r="G33" s="39"/>
      <c r="H33" s="39"/>
      <c r="I33" s="156">
        <v>0.20999999999999999</v>
      </c>
      <c r="J33" s="155">
        <f>ROUND(((SUM(BE125:BE251))*I33),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ROUND((SUM(BF125:BF251)),  2)</f>
        <v>0</v>
      </c>
      <c r="G34" s="39"/>
      <c r="H34" s="39"/>
      <c r="I34" s="156">
        <v>0.14999999999999999</v>
      </c>
      <c r="J34" s="155">
        <f>ROUND(((SUM(BF125:BF251))*I34),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ROUND((SUM(BG125:BG251)),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ROUND((SUM(BH125:BH251)),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ROUND((SUM(BI125:BI251)),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305 - Jednotná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142</v>
      </c>
      <c r="E99" s="189"/>
      <c r="F99" s="189"/>
      <c r="G99" s="189"/>
      <c r="H99" s="189"/>
      <c r="I99" s="189"/>
      <c r="J99" s="190">
        <f>J191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144</v>
      </c>
      <c r="E100" s="189"/>
      <c r="F100" s="189"/>
      <c r="G100" s="189"/>
      <c r="H100" s="189"/>
      <c r="I100" s="189"/>
      <c r="J100" s="190">
        <f>J198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145</v>
      </c>
      <c r="E101" s="189"/>
      <c r="F101" s="189"/>
      <c r="G101" s="189"/>
      <c r="H101" s="189"/>
      <c r="I101" s="189"/>
      <c r="J101" s="190">
        <f>J233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146</v>
      </c>
      <c r="E102" s="189"/>
      <c r="F102" s="189"/>
      <c r="G102" s="189"/>
      <c r="H102" s="189"/>
      <c r="I102" s="189"/>
      <c r="J102" s="190">
        <f>J236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147</v>
      </c>
      <c r="E103" s="189"/>
      <c r="F103" s="189"/>
      <c r="G103" s="189"/>
      <c r="H103" s="189"/>
      <c r="I103" s="189"/>
      <c r="J103" s="190">
        <f>J243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150</v>
      </c>
      <c r="E104" s="183"/>
      <c r="F104" s="183"/>
      <c r="G104" s="183"/>
      <c r="H104" s="183"/>
      <c r="I104" s="183"/>
      <c r="J104" s="184">
        <f>J246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151</v>
      </c>
      <c r="E105" s="189"/>
      <c r="F105" s="189"/>
      <c r="G105" s="189"/>
      <c r="H105" s="189"/>
      <c r="I105" s="189"/>
      <c r="J105" s="190">
        <f>J247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3" t="s">
        <v>152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5" t="str">
        <f>E7</f>
        <v>Rekonstrukce místních komunikací v sídlišti K Hradišťku v Dačicích - I. Etapa (zadání)</v>
      </c>
      <c r="F115" s="32"/>
      <c r="G115" s="32"/>
      <c r="H115" s="32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131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305 - Jednotná kanalizace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2" t="s">
        <v>22</v>
      </c>
      <c r="D119" s="41"/>
      <c r="E119" s="41"/>
      <c r="F119" s="27" t="str">
        <f>F12</f>
        <v xml:space="preserve"> </v>
      </c>
      <c r="G119" s="41"/>
      <c r="H119" s="41"/>
      <c r="I119" s="32" t="s">
        <v>24</v>
      </c>
      <c r="J119" s="80" t="str">
        <f>IF(J12="","",J12)</f>
        <v>21. 10. 2021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2" t="s">
        <v>30</v>
      </c>
      <c r="D121" s="41"/>
      <c r="E121" s="41"/>
      <c r="F121" s="27" t="str">
        <f>E15</f>
        <v>Město Dačice, Krajířova 27, 380 13 Dačice</v>
      </c>
      <c r="G121" s="41"/>
      <c r="H121" s="41"/>
      <c r="I121" s="32" t="s">
        <v>37</v>
      </c>
      <c r="J121" s="37" t="str">
        <f>E21</f>
        <v>Ing. arch. Martin Jirovský Ph.D., MBA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05" customHeight="1">
      <c r="A122" s="39"/>
      <c r="B122" s="40"/>
      <c r="C122" s="32" t="s">
        <v>35</v>
      </c>
      <c r="D122" s="41"/>
      <c r="E122" s="41"/>
      <c r="F122" s="27" t="str">
        <f>IF(E18="","",E18)</f>
        <v>Vyplň údaj</v>
      </c>
      <c r="G122" s="41"/>
      <c r="H122" s="41"/>
      <c r="I122" s="32" t="s">
        <v>41</v>
      </c>
      <c r="J122" s="37" t="str">
        <f>E24</f>
        <v>Centrum služeb Staré město; Petra Stejskalová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153</v>
      </c>
      <c r="D124" s="195" t="s">
        <v>69</v>
      </c>
      <c r="E124" s="195" t="s">
        <v>65</v>
      </c>
      <c r="F124" s="195" t="s">
        <v>66</v>
      </c>
      <c r="G124" s="195" t="s">
        <v>154</v>
      </c>
      <c r="H124" s="195" t="s">
        <v>155</v>
      </c>
      <c r="I124" s="195" t="s">
        <v>156</v>
      </c>
      <c r="J124" s="195" t="s">
        <v>136</v>
      </c>
      <c r="K124" s="196" t="s">
        <v>157</v>
      </c>
      <c r="L124" s="197"/>
      <c r="M124" s="101" t="s">
        <v>1</v>
      </c>
      <c r="N124" s="102" t="s">
        <v>48</v>
      </c>
      <c r="O124" s="102" t="s">
        <v>158</v>
      </c>
      <c r="P124" s="102" t="s">
        <v>159</v>
      </c>
      <c r="Q124" s="102" t="s">
        <v>160</v>
      </c>
      <c r="R124" s="102" t="s">
        <v>161</v>
      </c>
      <c r="S124" s="102" t="s">
        <v>162</v>
      </c>
      <c r="T124" s="103" t="s">
        <v>163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164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P126+P246</f>
        <v>0</v>
      </c>
      <c r="Q125" s="105"/>
      <c r="R125" s="200">
        <f>R126+R246</f>
        <v>0</v>
      </c>
      <c r="S125" s="105"/>
      <c r="T125" s="201">
        <f>T126+T246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83</v>
      </c>
      <c r="AU125" s="17" t="s">
        <v>138</v>
      </c>
      <c r="BK125" s="202">
        <f>BK126+BK246</f>
        <v>0</v>
      </c>
    </row>
    <row r="126" s="12" customFormat="1" ht="25.92" customHeight="1">
      <c r="A126" s="12"/>
      <c r="B126" s="203"/>
      <c r="C126" s="204"/>
      <c r="D126" s="205" t="s">
        <v>83</v>
      </c>
      <c r="E126" s="206" t="s">
        <v>165</v>
      </c>
      <c r="F126" s="206" t="s">
        <v>166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P127+P191+P198+P233+P236+P243</f>
        <v>0</v>
      </c>
      <c r="Q126" s="211"/>
      <c r="R126" s="212">
        <f>R127+R191+R198+R233+R236+R243</f>
        <v>0</v>
      </c>
      <c r="S126" s="211"/>
      <c r="T126" s="213">
        <f>T127+T191+T198+T233+T236+T243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92</v>
      </c>
      <c r="AT126" s="215" t="s">
        <v>83</v>
      </c>
      <c r="AU126" s="215" t="s">
        <v>84</v>
      </c>
      <c r="AY126" s="214" t="s">
        <v>167</v>
      </c>
      <c r="BK126" s="216">
        <f>BK127+BK191+BK198+BK233+BK236+BK243</f>
        <v>0</v>
      </c>
    </row>
    <row r="127" s="12" customFormat="1" ht="22.8" customHeight="1">
      <c r="A127" s="12"/>
      <c r="B127" s="203"/>
      <c r="C127" s="204"/>
      <c r="D127" s="205" t="s">
        <v>83</v>
      </c>
      <c r="E127" s="217" t="s">
        <v>92</v>
      </c>
      <c r="F127" s="217" t="s">
        <v>168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SUM(P128:P190)</f>
        <v>0</v>
      </c>
      <c r="Q127" s="211"/>
      <c r="R127" s="212">
        <f>SUM(R128:R190)</f>
        <v>0</v>
      </c>
      <c r="S127" s="211"/>
      <c r="T127" s="213">
        <f>SUM(T128:T190)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92</v>
      </c>
      <c r="AT127" s="215" t="s">
        <v>83</v>
      </c>
      <c r="AU127" s="215" t="s">
        <v>92</v>
      </c>
      <c r="AY127" s="214" t="s">
        <v>167</v>
      </c>
      <c r="BK127" s="216">
        <f>SUM(BK128:BK190)</f>
        <v>0</v>
      </c>
    </row>
    <row r="128" s="2" customFormat="1" ht="16.5" customHeight="1">
      <c r="A128" s="39"/>
      <c r="B128" s="40"/>
      <c r="C128" s="219" t="s">
        <v>92</v>
      </c>
      <c r="D128" s="219" t="s">
        <v>169</v>
      </c>
      <c r="E128" s="220" t="s">
        <v>1114</v>
      </c>
      <c r="F128" s="221" t="s">
        <v>1115</v>
      </c>
      <c r="G128" s="222" t="s">
        <v>194</v>
      </c>
      <c r="H128" s="223">
        <v>434</v>
      </c>
      <c r="I128" s="224"/>
      <c r="J128" s="225">
        <f>ROUND(I128*H128,2)</f>
        <v>0</v>
      </c>
      <c r="K128" s="221" t="s">
        <v>173</v>
      </c>
      <c r="L128" s="45"/>
      <c r="M128" s="226" t="s">
        <v>1</v>
      </c>
      <c r="N128" s="227" t="s">
        <v>51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174</v>
      </c>
      <c r="AT128" s="230" t="s">
        <v>169</v>
      </c>
      <c r="AU128" s="230" t="s">
        <v>21</v>
      </c>
      <c r="AY128" s="17" t="s">
        <v>167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174</v>
      </c>
      <c r="BK128" s="231">
        <f>ROUND(I128*H128,2)</f>
        <v>0</v>
      </c>
      <c r="BL128" s="17" t="s">
        <v>174</v>
      </c>
      <c r="BM128" s="230" t="s">
        <v>21</v>
      </c>
    </row>
    <row r="129" s="2" customFormat="1">
      <c r="A129" s="39"/>
      <c r="B129" s="40"/>
      <c r="C129" s="41"/>
      <c r="D129" s="234" t="s">
        <v>185</v>
      </c>
      <c r="E129" s="41"/>
      <c r="F129" s="255" t="s">
        <v>1116</v>
      </c>
      <c r="G129" s="41"/>
      <c r="H129" s="41"/>
      <c r="I129" s="256"/>
      <c r="J129" s="41"/>
      <c r="K129" s="41"/>
      <c r="L129" s="45"/>
      <c r="M129" s="257"/>
      <c r="N129" s="258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7" t="s">
        <v>185</v>
      </c>
      <c r="AU129" s="17" t="s">
        <v>21</v>
      </c>
    </row>
    <row r="130" s="2" customFormat="1" ht="24.15" customHeight="1">
      <c r="A130" s="39"/>
      <c r="B130" s="40"/>
      <c r="C130" s="219" t="s">
        <v>21</v>
      </c>
      <c r="D130" s="219" t="s">
        <v>169</v>
      </c>
      <c r="E130" s="220" t="s">
        <v>181</v>
      </c>
      <c r="F130" s="221" t="s">
        <v>182</v>
      </c>
      <c r="G130" s="222" t="s">
        <v>183</v>
      </c>
      <c r="H130" s="223">
        <v>80</v>
      </c>
      <c r="I130" s="224"/>
      <c r="J130" s="225">
        <f>ROUND(I130*H130,2)</f>
        <v>0</v>
      </c>
      <c r="K130" s="221" t="s">
        <v>173</v>
      </c>
      <c r="L130" s="45"/>
      <c r="M130" s="226" t="s">
        <v>1</v>
      </c>
      <c r="N130" s="227" t="s">
        <v>51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174</v>
      </c>
      <c r="AT130" s="230" t="s">
        <v>169</v>
      </c>
      <c r="AU130" s="230" t="s">
        <v>21</v>
      </c>
      <c r="AY130" s="17" t="s">
        <v>167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174</v>
      </c>
      <c r="BK130" s="231">
        <f>ROUND(I130*H130,2)</f>
        <v>0</v>
      </c>
      <c r="BL130" s="17" t="s">
        <v>174</v>
      </c>
      <c r="BM130" s="230" t="s">
        <v>174</v>
      </c>
    </row>
    <row r="131" s="2" customFormat="1">
      <c r="A131" s="39"/>
      <c r="B131" s="40"/>
      <c r="C131" s="41"/>
      <c r="D131" s="234" t="s">
        <v>185</v>
      </c>
      <c r="E131" s="41"/>
      <c r="F131" s="255" t="s">
        <v>186</v>
      </c>
      <c r="G131" s="41"/>
      <c r="H131" s="41"/>
      <c r="I131" s="256"/>
      <c r="J131" s="41"/>
      <c r="K131" s="41"/>
      <c r="L131" s="45"/>
      <c r="M131" s="257"/>
      <c r="N131" s="25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7" t="s">
        <v>185</v>
      </c>
      <c r="AU131" s="17" t="s">
        <v>21</v>
      </c>
    </row>
    <row r="132" s="2" customFormat="1" ht="24.15" customHeight="1">
      <c r="A132" s="39"/>
      <c r="B132" s="40"/>
      <c r="C132" s="219" t="s">
        <v>180</v>
      </c>
      <c r="D132" s="219" t="s">
        <v>169</v>
      </c>
      <c r="E132" s="220" t="s">
        <v>187</v>
      </c>
      <c r="F132" s="221" t="s">
        <v>188</v>
      </c>
      <c r="G132" s="222" t="s">
        <v>189</v>
      </c>
      <c r="H132" s="223">
        <v>80</v>
      </c>
      <c r="I132" s="224"/>
      <c r="J132" s="225">
        <f>ROUND(I132*H132,2)</f>
        <v>0</v>
      </c>
      <c r="K132" s="221" t="s">
        <v>173</v>
      </c>
      <c r="L132" s="45"/>
      <c r="M132" s="226" t="s">
        <v>1</v>
      </c>
      <c r="N132" s="227" t="s">
        <v>51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174</v>
      </c>
      <c r="AT132" s="230" t="s">
        <v>169</v>
      </c>
      <c r="AU132" s="230" t="s">
        <v>21</v>
      </c>
      <c r="AY132" s="17" t="s">
        <v>167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174</v>
      </c>
      <c r="BK132" s="231">
        <f>ROUND(I132*H132,2)</f>
        <v>0</v>
      </c>
      <c r="BL132" s="17" t="s">
        <v>174</v>
      </c>
      <c r="BM132" s="230" t="s">
        <v>184</v>
      </c>
    </row>
    <row r="133" s="2" customFormat="1">
      <c r="A133" s="39"/>
      <c r="B133" s="40"/>
      <c r="C133" s="41"/>
      <c r="D133" s="234" t="s">
        <v>185</v>
      </c>
      <c r="E133" s="41"/>
      <c r="F133" s="255" t="s">
        <v>186</v>
      </c>
      <c r="G133" s="41"/>
      <c r="H133" s="41"/>
      <c r="I133" s="256"/>
      <c r="J133" s="41"/>
      <c r="K133" s="41"/>
      <c r="L133" s="45"/>
      <c r="M133" s="257"/>
      <c r="N133" s="25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7" t="s">
        <v>185</v>
      </c>
      <c r="AU133" s="17" t="s">
        <v>21</v>
      </c>
    </row>
    <row r="134" s="2" customFormat="1" ht="16.5" customHeight="1">
      <c r="A134" s="39"/>
      <c r="B134" s="40"/>
      <c r="C134" s="219" t="s">
        <v>174</v>
      </c>
      <c r="D134" s="219" t="s">
        <v>169</v>
      </c>
      <c r="E134" s="220" t="s">
        <v>192</v>
      </c>
      <c r="F134" s="221" t="s">
        <v>193</v>
      </c>
      <c r="G134" s="222" t="s">
        <v>194</v>
      </c>
      <c r="H134" s="223">
        <v>19.800000000000001</v>
      </c>
      <c r="I134" s="224"/>
      <c r="J134" s="225">
        <f>ROUND(I134*H134,2)</f>
        <v>0</v>
      </c>
      <c r="K134" s="221" t="s">
        <v>173</v>
      </c>
      <c r="L134" s="45"/>
      <c r="M134" s="226" t="s">
        <v>1</v>
      </c>
      <c r="N134" s="227" t="s">
        <v>51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174</v>
      </c>
      <c r="AT134" s="230" t="s">
        <v>169</v>
      </c>
      <c r="AU134" s="230" t="s">
        <v>21</v>
      </c>
      <c r="AY134" s="17" t="s">
        <v>167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174</v>
      </c>
      <c r="BK134" s="231">
        <f>ROUND(I134*H134,2)</f>
        <v>0</v>
      </c>
      <c r="BL134" s="17" t="s">
        <v>174</v>
      </c>
      <c r="BM134" s="230" t="s">
        <v>190</v>
      </c>
    </row>
    <row r="135" s="2" customFormat="1" ht="24.15" customHeight="1">
      <c r="A135" s="39"/>
      <c r="B135" s="40"/>
      <c r="C135" s="219" t="s">
        <v>191</v>
      </c>
      <c r="D135" s="219" t="s">
        <v>169</v>
      </c>
      <c r="E135" s="220" t="s">
        <v>196</v>
      </c>
      <c r="F135" s="221" t="s">
        <v>197</v>
      </c>
      <c r="G135" s="222" t="s">
        <v>194</v>
      </c>
      <c r="H135" s="223">
        <v>9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51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174</v>
      </c>
      <c r="AT135" s="230" t="s">
        <v>169</v>
      </c>
      <c r="AU135" s="230" t="s">
        <v>21</v>
      </c>
      <c r="AY135" s="17" t="s">
        <v>167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174</v>
      </c>
      <c r="BK135" s="231">
        <f>ROUND(I135*H135,2)</f>
        <v>0</v>
      </c>
      <c r="BL135" s="17" t="s">
        <v>174</v>
      </c>
      <c r="BM135" s="230" t="s">
        <v>195</v>
      </c>
    </row>
    <row r="136" s="2" customFormat="1" ht="24.15" customHeight="1">
      <c r="A136" s="39"/>
      <c r="B136" s="40"/>
      <c r="C136" s="219" t="s">
        <v>184</v>
      </c>
      <c r="D136" s="219" t="s">
        <v>169</v>
      </c>
      <c r="E136" s="220" t="s">
        <v>200</v>
      </c>
      <c r="F136" s="221" t="s">
        <v>201</v>
      </c>
      <c r="G136" s="222" t="s">
        <v>172</v>
      </c>
      <c r="H136" s="223">
        <v>135</v>
      </c>
      <c r="I136" s="224"/>
      <c r="J136" s="225">
        <f>ROUND(I136*H136,2)</f>
        <v>0</v>
      </c>
      <c r="K136" s="221" t="s">
        <v>173</v>
      </c>
      <c r="L136" s="45"/>
      <c r="M136" s="226" t="s">
        <v>1</v>
      </c>
      <c r="N136" s="227" t="s">
        <v>51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174</v>
      </c>
      <c r="AT136" s="230" t="s">
        <v>169</v>
      </c>
      <c r="AU136" s="230" t="s">
        <v>21</v>
      </c>
      <c r="AY136" s="17" t="s">
        <v>167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174</v>
      </c>
      <c r="BK136" s="231">
        <f>ROUND(I136*H136,2)</f>
        <v>0</v>
      </c>
      <c r="BL136" s="17" t="s">
        <v>174</v>
      </c>
      <c r="BM136" s="230" t="s">
        <v>198</v>
      </c>
    </row>
    <row r="137" s="2" customFormat="1">
      <c r="A137" s="39"/>
      <c r="B137" s="40"/>
      <c r="C137" s="41"/>
      <c r="D137" s="234" t="s">
        <v>185</v>
      </c>
      <c r="E137" s="41"/>
      <c r="F137" s="255" t="s">
        <v>1117</v>
      </c>
      <c r="G137" s="41"/>
      <c r="H137" s="41"/>
      <c r="I137" s="256"/>
      <c r="J137" s="41"/>
      <c r="K137" s="41"/>
      <c r="L137" s="45"/>
      <c r="M137" s="257"/>
      <c r="N137" s="25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185</v>
      </c>
      <c r="AU137" s="17" t="s">
        <v>21</v>
      </c>
    </row>
    <row r="138" s="13" customFormat="1">
      <c r="A138" s="13"/>
      <c r="B138" s="232"/>
      <c r="C138" s="233"/>
      <c r="D138" s="234" t="s">
        <v>175</v>
      </c>
      <c r="E138" s="235" t="s">
        <v>1</v>
      </c>
      <c r="F138" s="236" t="s">
        <v>1118</v>
      </c>
      <c r="G138" s="233"/>
      <c r="H138" s="237">
        <v>135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175</v>
      </c>
      <c r="AU138" s="243" t="s">
        <v>21</v>
      </c>
      <c r="AV138" s="13" t="s">
        <v>21</v>
      </c>
      <c r="AW138" s="13" t="s">
        <v>40</v>
      </c>
      <c r="AX138" s="13" t="s">
        <v>84</v>
      </c>
      <c r="AY138" s="243" t="s">
        <v>167</v>
      </c>
    </row>
    <row r="139" s="14" customFormat="1">
      <c r="A139" s="14"/>
      <c r="B139" s="244"/>
      <c r="C139" s="245"/>
      <c r="D139" s="234" t="s">
        <v>175</v>
      </c>
      <c r="E139" s="246" t="s">
        <v>1</v>
      </c>
      <c r="F139" s="247" t="s">
        <v>177</v>
      </c>
      <c r="G139" s="245"/>
      <c r="H139" s="248">
        <v>135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175</v>
      </c>
      <c r="AU139" s="254" t="s">
        <v>21</v>
      </c>
      <c r="AV139" s="14" t="s">
        <v>174</v>
      </c>
      <c r="AW139" s="14" t="s">
        <v>40</v>
      </c>
      <c r="AX139" s="14" t="s">
        <v>92</v>
      </c>
      <c r="AY139" s="254" t="s">
        <v>167</v>
      </c>
    </row>
    <row r="140" s="2" customFormat="1" ht="33" customHeight="1">
      <c r="A140" s="39"/>
      <c r="B140" s="40"/>
      <c r="C140" s="219" t="s">
        <v>199</v>
      </c>
      <c r="D140" s="219" t="s">
        <v>169</v>
      </c>
      <c r="E140" s="220" t="s">
        <v>1119</v>
      </c>
      <c r="F140" s="221" t="s">
        <v>1120</v>
      </c>
      <c r="G140" s="222" t="s">
        <v>206</v>
      </c>
      <c r="H140" s="223">
        <v>116.487</v>
      </c>
      <c r="I140" s="224"/>
      <c r="J140" s="225">
        <f>ROUND(I140*H140,2)</f>
        <v>0</v>
      </c>
      <c r="K140" s="221" t="s">
        <v>173</v>
      </c>
      <c r="L140" s="45"/>
      <c r="M140" s="226" t="s">
        <v>1</v>
      </c>
      <c r="N140" s="227" t="s">
        <v>51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174</v>
      </c>
      <c r="AT140" s="230" t="s">
        <v>169</v>
      </c>
      <c r="AU140" s="230" t="s">
        <v>21</v>
      </c>
      <c r="AY140" s="17" t="s">
        <v>167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174</v>
      </c>
      <c r="BK140" s="231">
        <f>ROUND(I140*H140,2)</f>
        <v>0</v>
      </c>
      <c r="BL140" s="17" t="s">
        <v>174</v>
      </c>
      <c r="BM140" s="230" t="s">
        <v>202</v>
      </c>
    </row>
    <row r="141" s="13" customFormat="1">
      <c r="A141" s="13"/>
      <c r="B141" s="232"/>
      <c r="C141" s="233"/>
      <c r="D141" s="234" t="s">
        <v>175</v>
      </c>
      <c r="E141" s="235" t="s">
        <v>1</v>
      </c>
      <c r="F141" s="236" t="s">
        <v>1121</v>
      </c>
      <c r="G141" s="233"/>
      <c r="H141" s="237">
        <v>25.626000000000001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175</v>
      </c>
      <c r="AU141" s="243" t="s">
        <v>21</v>
      </c>
      <c r="AV141" s="13" t="s">
        <v>21</v>
      </c>
      <c r="AW141" s="13" t="s">
        <v>40</v>
      </c>
      <c r="AX141" s="13" t="s">
        <v>84</v>
      </c>
      <c r="AY141" s="243" t="s">
        <v>167</v>
      </c>
    </row>
    <row r="142" s="13" customFormat="1">
      <c r="A142" s="13"/>
      <c r="B142" s="232"/>
      <c r="C142" s="233"/>
      <c r="D142" s="234" t="s">
        <v>175</v>
      </c>
      <c r="E142" s="235" t="s">
        <v>1</v>
      </c>
      <c r="F142" s="236" t="s">
        <v>1122</v>
      </c>
      <c r="G142" s="233"/>
      <c r="H142" s="237">
        <v>44.415999999999997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175</v>
      </c>
      <c r="AU142" s="243" t="s">
        <v>21</v>
      </c>
      <c r="AV142" s="13" t="s">
        <v>21</v>
      </c>
      <c r="AW142" s="13" t="s">
        <v>40</v>
      </c>
      <c r="AX142" s="13" t="s">
        <v>84</v>
      </c>
      <c r="AY142" s="243" t="s">
        <v>167</v>
      </c>
    </row>
    <row r="143" s="13" customFormat="1">
      <c r="A143" s="13"/>
      <c r="B143" s="232"/>
      <c r="C143" s="233"/>
      <c r="D143" s="234" t="s">
        <v>175</v>
      </c>
      <c r="E143" s="235" t="s">
        <v>1</v>
      </c>
      <c r="F143" s="236" t="s">
        <v>1123</v>
      </c>
      <c r="G143" s="233"/>
      <c r="H143" s="237">
        <v>16.844999999999999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175</v>
      </c>
      <c r="AU143" s="243" t="s">
        <v>21</v>
      </c>
      <c r="AV143" s="13" t="s">
        <v>21</v>
      </c>
      <c r="AW143" s="13" t="s">
        <v>40</v>
      </c>
      <c r="AX143" s="13" t="s">
        <v>84</v>
      </c>
      <c r="AY143" s="243" t="s">
        <v>167</v>
      </c>
    </row>
    <row r="144" s="13" customFormat="1">
      <c r="A144" s="13"/>
      <c r="B144" s="232"/>
      <c r="C144" s="233"/>
      <c r="D144" s="234" t="s">
        <v>175</v>
      </c>
      <c r="E144" s="235" t="s">
        <v>1</v>
      </c>
      <c r="F144" s="236" t="s">
        <v>1124</v>
      </c>
      <c r="G144" s="233"/>
      <c r="H144" s="237">
        <v>29.600000000000001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175</v>
      </c>
      <c r="AU144" s="243" t="s">
        <v>21</v>
      </c>
      <c r="AV144" s="13" t="s">
        <v>21</v>
      </c>
      <c r="AW144" s="13" t="s">
        <v>40</v>
      </c>
      <c r="AX144" s="13" t="s">
        <v>84</v>
      </c>
      <c r="AY144" s="243" t="s">
        <v>167</v>
      </c>
    </row>
    <row r="145" s="14" customFormat="1">
      <c r="A145" s="14"/>
      <c r="B145" s="244"/>
      <c r="C145" s="245"/>
      <c r="D145" s="234" t="s">
        <v>175</v>
      </c>
      <c r="E145" s="246" t="s">
        <v>1</v>
      </c>
      <c r="F145" s="247" t="s">
        <v>177</v>
      </c>
      <c r="G145" s="245"/>
      <c r="H145" s="248">
        <v>116.487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175</v>
      </c>
      <c r="AU145" s="254" t="s">
        <v>21</v>
      </c>
      <c r="AV145" s="14" t="s">
        <v>174</v>
      </c>
      <c r="AW145" s="14" t="s">
        <v>40</v>
      </c>
      <c r="AX145" s="14" t="s">
        <v>92</v>
      </c>
      <c r="AY145" s="254" t="s">
        <v>167</v>
      </c>
    </row>
    <row r="146" s="2" customFormat="1" ht="33" customHeight="1">
      <c r="A146" s="39"/>
      <c r="B146" s="40"/>
      <c r="C146" s="219" t="s">
        <v>190</v>
      </c>
      <c r="D146" s="219" t="s">
        <v>169</v>
      </c>
      <c r="E146" s="220" t="s">
        <v>1125</v>
      </c>
      <c r="F146" s="221" t="s">
        <v>1126</v>
      </c>
      <c r="G146" s="222" t="s">
        <v>206</v>
      </c>
      <c r="H146" s="223">
        <v>610.5</v>
      </c>
      <c r="I146" s="224"/>
      <c r="J146" s="225">
        <f>ROUND(I146*H146,2)</f>
        <v>0</v>
      </c>
      <c r="K146" s="221" t="s">
        <v>173</v>
      </c>
      <c r="L146" s="45"/>
      <c r="M146" s="226" t="s">
        <v>1</v>
      </c>
      <c r="N146" s="227" t="s">
        <v>51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174</v>
      </c>
      <c r="AT146" s="230" t="s">
        <v>169</v>
      </c>
      <c r="AU146" s="230" t="s">
        <v>21</v>
      </c>
      <c r="AY146" s="17" t="s">
        <v>167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174</v>
      </c>
      <c r="BK146" s="231">
        <f>ROUND(I146*H146,2)</f>
        <v>0</v>
      </c>
      <c r="BL146" s="17" t="s">
        <v>174</v>
      </c>
      <c r="BM146" s="230" t="s">
        <v>207</v>
      </c>
    </row>
    <row r="147" s="13" customFormat="1">
      <c r="A147" s="13"/>
      <c r="B147" s="232"/>
      <c r="C147" s="233"/>
      <c r="D147" s="234" t="s">
        <v>175</v>
      </c>
      <c r="E147" s="235" t="s">
        <v>1</v>
      </c>
      <c r="F147" s="236" t="s">
        <v>1127</v>
      </c>
      <c r="G147" s="233"/>
      <c r="H147" s="237">
        <v>610.5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175</v>
      </c>
      <c r="AU147" s="243" t="s">
        <v>21</v>
      </c>
      <c r="AV147" s="13" t="s">
        <v>21</v>
      </c>
      <c r="AW147" s="13" t="s">
        <v>40</v>
      </c>
      <c r="AX147" s="13" t="s">
        <v>84</v>
      </c>
      <c r="AY147" s="243" t="s">
        <v>167</v>
      </c>
    </row>
    <row r="148" s="14" customFormat="1">
      <c r="A148" s="14"/>
      <c r="B148" s="244"/>
      <c r="C148" s="245"/>
      <c r="D148" s="234" t="s">
        <v>175</v>
      </c>
      <c r="E148" s="246" t="s">
        <v>1</v>
      </c>
      <c r="F148" s="247" t="s">
        <v>177</v>
      </c>
      <c r="G148" s="245"/>
      <c r="H148" s="248">
        <v>610.5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175</v>
      </c>
      <c r="AU148" s="254" t="s">
        <v>21</v>
      </c>
      <c r="AV148" s="14" t="s">
        <v>174</v>
      </c>
      <c r="AW148" s="14" t="s">
        <v>40</v>
      </c>
      <c r="AX148" s="14" t="s">
        <v>92</v>
      </c>
      <c r="AY148" s="254" t="s">
        <v>167</v>
      </c>
    </row>
    <row r="149" s="2" customFormat="1" ht="33" customHeight="1">
      <c r="A149" s="39"/>
      <c r="B149" s="40"/>
      <c r="C149" s="219" t="s">
        <v>213</v>
      </c>
      <c r="D149" s="219" t="s">
        <v>169</v>
      </c>
      <c r="E149" s="220" t="s">
        <v>221</v>
      </c>
      <c r="F149" s="221" t="s">
        <v>222</v>
      </c>
      <c r="G149" s="222" t="s">
        <v>206</v>
      </c>
      <c r="H149" s="223">
        <v>184.25</v>
      </c>
      <c r="I149" s="224"/>
      <c r="J149" s="225">
        <f>ROUND(I149*H149,2)</f>
        <v>0</v>
      </c>
      <c r="K149" s="221" t="s">
        <v>173</v>
      </c>
      <c r="L149" s="45"/>
      <c r="M149" s="226" t="s">
        <v>1</v>
      </c>
      <c r="N149" s="227" t="s">
        <v>51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174</v>
      </c>
      <c r="AT149" s="230" t="s">
        <v>169</v>
      </c>
      <c r="AU149" s="230" t="s">
        <v>21</v>
      </c>
      <c r="AY149" s="17" t="s">
        <v>167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174</v>
      </c>
      <c r="BK149" s="231">
        <f>ROUND(I149*H149,2)</f>
        <v>0</v>
      </c>
      <c r="BL149" s="17" t="s">
        <v>174</v>
      </c>
      <c r="BM149" s="230" t="s">
        <v>216</v>
      </c>
    </row>
    <row r="150" s="13" customFormat="1">
      <c r="A150" s="13"/>
      <c r="B150" s="232"/>
      <c r="C150" s="233"/>
      <c r="D150" s="234" t="s">
        <v>175</v>
      </c>
      <c r="E150" s="235" t="s">
        <v>1</v>
      </c>
      <c r="F150" s="236" t="s">
        <v>1128</v>
      </c>
      <c r="G150" s="233"/>
      <c r="H150" s="237">
        <v>184.25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175</v>
      </c>
      <c r="AU150" s="243" t="s">
        <v>21</v>
      </c>
      <c r="AV150" s="13" t="s">
        <v>21</v>
      </c>
      <c r="AW150" s="13" t="s">
        <v>40</v>
      </c>
      <c r="AX150" s="13" t="s">
        <v>84</v>
      </c>
      <c r="AY150" s="243" t="s">
        <v>167</v>
      </c>
    </row>
    <row r="151" s="14" customFormat="1">
      <c r="A151" s="14"/>
      <c r="B151" s="244"/>
      <c r="C151" s="245"/>
      <c r="D151" s="234" t="s">
        <v>175</v>
      </c>
      <c r="E151" s="246" t="s">
        <v>1</v>
      </c>
      <c r="F151" s="247" t="s">
        <v>177</v>
      </c>
      <c r="G151" s="245"/>
      <c r="H151" s="248">
        <v>184.25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175</v>
      </c>
      <c r="AU151" s="254" t="s">
        <v>21</v>
      </c>
      <c r="AV151" s="14" t="s">
        <v>174</v>
      </c>
      <c r="AW151" s="14" t="s">
        <v>40</v>
      </c>
      <c r="AX151" s="14" t="s">
        <v>92</v>
      </c>
      <c r="AY151" s="254" t="s">
        <v>167</v>
      </c>
    </row>
    <row r="152" s="2" customFormat="1" ht="33" customHeight="1">
      <c r="A152" s="39"/>
      <c r="B152" s="40"/>
      <c r="C152" s="219" t="s">
        <v>195</v>
      </c>
      <c r="D152" s="219" t="s">
        <v>169</v>
      </c>
      <c r="E152" s="220" t="s">
        <v>225</v>
      </c>
      <c r="F152" s="221" t="s">
        <v>226</v>
      </c>
      <c r="G152" s="222" t="s">
        <v>206</v>
      </c>
      <c r="H152" s="223">
        <v>184.25</v>
      </c>
      <c r="I152" s="224"/>
      <c r="J152" s="225">
        <f>ROUND(I152*H152,2)</f>
        <v>0</v>
      </c>
      <c r="K152" s="221" t="s">
        <v>173</v>
      </c>
      <c r="L152" s="45"/>
      <c r="M152" s="226" t="s">
        <v>1</v>
      </c>
      <c r="N152" s="227" t="s">
        <v>51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174</v>
      </c>
      <c r="AT152" s="230" t="s">
        <v>169</v>
      </c>
      <c r="AU152" s="230" t="s">
        <v>21</v>
      </c>
      <c r="AY152" s="17" t="s">
        <v>167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174</v>
      </c>
      <c r="BK152" s="231">
        <f>ROUND(I152*H152,2)</f>
        <v>0</v>
      </c>
      <c r="BL152" s="17" t="s">
        <v>174</v>
      </c>
      <c r="BM152" s="230" t="s">
        <v>223</v>
      </c>
    </row>
    <row r="153" s="13" customFormat="1">
      <c r="A153" s="13"/>
      <c r="B153" s="232"/>
      <c r="C153" s="233"/>
      <c r="D153" s="234" t="s">
        <v>175</v>
      </c>
      <c r="E153" s="235" t="s">
        <v>1</v>
      </c>
      <c r="F153" s="236" t="s">
        <v>1128</v>
      </c>
      <c r="G153" s="233"/>
      <c r="H153" s="237">
        <v>184.25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175</v>
      </c>
      <c r="AU153" s="243" t="s">
        <v>21</v>
      </c>
      <c r="AV153" s="13" t="s">
        <v>21</v>
      </c>
      <c r="AW153" s="13" t="s">
        <v>40</v>
      </c>
      <c r="AX153" s="13" t="s">
        <v>84</v>
      </c>
      <c r="AY153" s="243" t="s">
        <v>167</v>
      </c>
    </row>
    <row r="154" s="14" customFormat="1">
      <c r="A154" s="14"/>
      <c r="B154" s="244"/>
      <c r="C154" s="245"/>
      <c r="D154" s="234" t="s">
        <v>175</v>
      </c>
      <c r="E154" s="246" t="s">
        <v>1</v>
      </c>
      <c r="F154" s="247" t="s">
        <v>177</v>
      </c>
      <c r="G154" s="245"/>
      <c r="H154" s="248">
        <v>184.25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175</v>
      </c>
      <c r="AU154" s="254" t="s">
        <v>21</v>
      </c>
      <c r="AV154" s="14" t="s">
        <v>174</v>
      </c>
      <c r="AW154" s="14" t="s">
        <v>40</v>
      </c>
      <c r="AX154" s="14" t="s">
        <v>92</v>
      </c>
      <c r="AY154" s="254" t="s">
        <v>167</v>
      </c>
    </row>
    <row r="155" s="2" customFormat="1" ht="24.15" customHeight="1">
      <c r="A155" s="39"/>
      <c r="B155" s="40"/>
      <c r="C155" s="219" t="s">
        <v>224</v>
      </c>
      <c r="D155" s="219" t="s">
        <v>169</v>
      </c>
      <c r="E155" s="220" t="s">
        <v>230</v>
      </c>
      <c r="F155" s="221" t="s">
        <v>231</v>
      </c>
      <c r="G155" s="222" t="s">
        <v>206</v>
      </c>
      <c r="H155" s="223">
        <v>16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51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174</v>
      </c>
      <c r="AT155" s="230" t="s">
        <v>169</v>
      </c>
      <c r="AU155" s="230" t="s">
        <v>21</v>
      </c>
      <c r="AY155" s="17" t="s">
        <v>167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174</v>
      </c>
      <c r="BK155" s="231">
        <f>ROUND(I155*H155,2)</f>
        <v>0</v>
      </c>
      <c r="BL155" s="17" t="s">
        <v>174</v>
      </c>
      <c r="BM155" s="230" t="s">
        <v>227</v>
      </c>
    </row>
    <row r="156" s="13" customFormat="1">
      <c r="A156" s="13"/>
      <c r="B156" s="232"/>
      <c r="C156" s="233"/>
      <c r="D156" s="234" t="s">
        <v>175</v>
      </c>
      <c r="E156" s="235" t="s">
        <v>1</v>
      </c>
      <c r="F156" s="236" t="s">
        <v>1129</v>
      </c>
      <c r="G156" s="233"/>
      <c r="H156" s="237">
        <v>16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175</v>
      </c>
      <c r="AU156" s="243" t="s">
        <v>21</v>
      </c>
      <c r="AV156" s="13" t="s">
        <v>21</v>
      </c>
      <c r="AW156" s="13" t="s">
        <v>40</v>
      </c>
      <c r="AX156" s="13" t="s">
        <v>84</v>
      </c>
      <c r="AY156" s="243" t="s">
        <v>167</v>
      </c>
    </row>
    <row r="157" s="14" customFormat="1">
      <c r="A157" s="14"/>
      <c r="B157" s="244"/>
      <c r="C157" s="245"/>
      <c r="D157" s="234" t="s">
        <v>175</v>
      </c>
      <c r="E157" s="246" t="s">
        <v>1</v>
      </c>
      <c r="F157" s="247" t="s">
        <v>177</v>
      </c>
      <c r="G157" s="245"/>
      <c r="H157" s="248">
        <v>16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175</v>
      </c>
      <c r="AU157" s="254" t="s">
        <v>21</v>
      </c>
      <c r="AV157" s="14" t="s">
        <v>174</v>
      </c>
      <c r="AW157" s="14" t="s">
        <v>40</v>
      </c>
      <c r="AX157" s="14" t="s">
        <v>92</v>
      </c>
      <c r="AY157" s="254" t="s">
        <v>167</v>
      </c>
    </row>
    <row r="158" s="2" customFormat="1" ht="33" customHeight="1">
      <c r="A158" s="39"/>
      <c r="B158" s="40"/>
      <c r="C158" s="219" t="s">
        <v>198</v>
      </c>
      <c r="D158" s="219" t="s">
        <v>169</v>
      </c>
      <c r="E158" s="220" t="s">
        <v>235</v>
      </c>
      <c r="F158" s="221" t="s">
        <v>236</v>
      </c>
      <c r="G158" s="222" t="s">
        <v>194</v>
      </c>
      <c r="H158" s="223">
        <v>40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51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174</v>
      </c>
      <c r="AT158" s="230" t="s">
        <v>169</v>
      </c>
      <c r="AU158" s="230" t="s">
        <v>21</v>
      </c>
      <c r="AY158" s="17" t="s">
        <v>167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174</v>
      </c>
      <c r="BK158" s="231">
        <f>ROUND(I158*H158,2)</f>
        <v>0</v>
      </c>
      <c r="BL158" s="17" t="s">
        <v>174</v>
      </c>
      <c r="BM158" s="230" t="s">
        <v>232</v>
      </c>
    </row>
    <row r="159" s="2" customFormat="1" ht="24.15" customHeight="1">
      <c r="A159" s="39"/>
      <c r="B159" s="40"/>
      <c r="C159" s="259" t="s">
        <v>234</v>
      </c>
      <c r="D159" s="259" t="s">
        <v>238</v>
      </c>
      <c r="E159" s="260" t="s">
        <v>239</v>
      </c>
      <c r="F159" s="261" t="s">
        <v>240</v>
      </c>
      <c r="G159" s="262" t="s">
        <v>194</v>
      </c>
      <c r="H159" s="263">
        <v>40</v>
      </c>
      <c r="I159" s="264"/>
      <c r="J159" s="265">
        <f>ROUND(I159*H159,2)</f>
        <v>0</v>
      </c>
      <c r="K159" s="261" t="s">
        <v>173</v>
      </c>
      <c r="L159" s="266"/>
      <c r="M159" s="267" t="s">
        <v>1</v>
      </c>
      <c r="N159" s="268" t="s">
        <v>51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190</v>
      </c>
      <c r="AT159" s="230" t="s">
        <v>238</v>
      </c>
      <c r="AU159" s="230" t="s">
        <v>21</v>
      </c>
      <c r="AY159" s="17" t="s">
        <v>167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174</v>
      </c>
      <c r="BK159" s="231">
        <f>ROUND(I159*H159,2)</f>
        <v>0</v>
      </c>
      <c r="BL159" s="17" t="s">
        <v>174</v>
      </c>
      <c r="BM159" s="230" t="s">
        <v>237</v>
      </c>
    </row>
    <row r="160" s="2" customFormat="1" ht="16.5" customHeight="1">
      <c r="A160" s="39"/>
      <c r="B160" s="40"/>
      <c r="C160" s="259" t="s">
        <v>202</v>
      </c>
      <c r="D160" s="259" t="s">
        <v>238</v>
      </c>
      <c r="E160" s="260" t="s">
        <v>250</v>
      </c>
      <c r="F160" s="261" t="s">
        <v>251</v>
      </c>
      <c r="G160" s="262" t="s">
        <v>247</v>
      </c>
      <c r="H160" s="263">
        <v>2</v>
      </c>
      <c r="I160" s="264"/>
      <c r="J160" s="265">
        <f>ROUND(I160*H160,2)</f>
        <v>0</v>
      </c>
      <c r="K160" s="261" t="s">
        <v>1</v>
      </c>
      <c r="L160" s="266"/>
      <c r="M160" s="267" t="s">
        <v>1</v>
      </c>
      <c r="N160" s="268" t="s">
        <v>51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190</v>
      </c>
      <c r="AT160" s="230" t="s">
        <v>238</v>
      </c>
      <c r="AU160" s="230" t="s">
        <v>21</v>
      </c>
      <c r="AY160" s="17" t="s">
        <v>167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174</v>
      </c>
      <c r="BK160" s="231">
        <f>ROUND(I160*H160,2)</f>
        <v>0</v>
      </c>
      <c r="BL160" s="17" t="s">
        <v>174</v>
      </c>
      <c r="BM160" s="230" t="s">
        <v>241</v>
      </c>
    </row>
    <row r="161" s="2" customFormat="1" ht="21.75" customHeight="1">
      <c r="A161" s="39"/>
      <c r="B161" s="40"/>
      <c r="C161" s="219" t="s">
        <v>8</v>
      </c>
      <c r="D161" s="219" t="s">
        <v>169</v>
      </c>
      <c r="E161" s="220" t="s">
        <v>257</v>
      </c>
      <c r="F161" s="221" t="s">
        <v>258</v>
      </c>
      <c r="G161" s="222" t="s">
        <v>172</v>
      </c>
      <c r="H161" s="223">
        <v>1958</v>
      </c>
      <c r="I161" s="224"/>
      <c r="J161" s="225">
        <f>ROUND(I161*H161,2)</f>
        <v>0</v>
      </c>
      <c r="K161" s="221" t="s">
        <v>173</v>
      </c>
      <c r="L161" s="45"/>
      <c r="M161" s="226" t="s">
        <v>1</v>
      </c>
      <c r="N161" s="227" t="s">
        <v>51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174</v>
      </c>
      <c r="AT161" s="230" t="s">
        <v>169</v>
      </c>
      <c r="AU161" s="230" t="s">
        <v>21</v>
      </c>
      <c r="AY161" s="17" t="s">
        <v>167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174</v>
      </c>
      <c r="BK161" s="231">
        <f>ROUND(I161*H161,2)</f>
        <v>0</v>
      </c>
      <c r="BL161" s="17" t="s">
        <v>174</v>
      </c>
      <c r="BM161" s="230" t="s">
        <v>244</v>
      </c>
    </row>
    <row r="162" s="13" customFormat="1">
      <c r="A162" s="13"/>
      <c r="B162" s="232"/>
      <c r="C162" s="233"/>
      <c r="D162" s="234" t="s">
        <v>175</v>
      </c>
      <c r="E162" s="235" t="s">
        <v>1</v>
      </c>
      <c r="F162" s="236" t="s">
        <v>1130</v>
      </c>
      <c r="G162" s="233"/>
      <c r="H162" s="237">
        <v>1958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175</v>
      </c>
      <c r="AU162" s="243" t="s">
        <v>21</v>
      </c>
      <c r="AV162" s="13" t="s">
        <v>21</v>
      </c>
      <c r="AW162" s="13" t="s">
        <v>40</v>
      </c>
      <c r="AX162" s="13" t="s">
        <v>84</v>
      </c>
      <c r="AY162" s="243" t="s">
        <v>167</v>
      </c>
    </row>
    <row r="163" s="14" customFormat="1">
      <c r="A163" s="14"/>
      <c r="B163" s="244"/>
      <c r="C163" s="245"/>
      <c r="D163" s="234" t="s">
        <v>175</v>
      </c>
      <c r="E163" s="246" t="s">
        <v>1</v>
      </c>
      <c r="F163" s="247" t="s">
        <v>177</v>
      </c>
      <c r="G163" s="245"/>
      <c r="H163" s="248">
        <v>1958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175</v>
      </c>
      <c r="AU163" s="254" t="s">
        <v>21</v>
      </c>
      <c r="AV163" s="14" t="s">
        <v>174</v>
      </c>
      <c r="AW163" s="14" t="s">
        <v>40</v>
      </c>
      <c r="AX163" s="14" t="s">
        <v>92</v>
      </c>
      <c r="AY163" s="254" t="s">
        <v>167</v>
      </c>
    </row>
    <row r="164" s="2" customFormat="1" ht="24.15" customHeight="1">
      <c r="A164" s="39"/>
      <c r="B164" s="40"/>
      <c r="C164" s="219" t="s">
        <v>207</v>
      </c>
      <c r="D164" s="219" t="s">
        <v>169</v>
      </c>
      <c r="E164" s="220" t="s">
        <v>264</v>
      </c>
      <c r="F164" s="221" t="s">
        <v>265</v>
      </c>
      <c r="G164" s="222" t="s">
        <v>172</v>
      </c>
      <c r="H164" s="223">
        <v>1958</v>
      </c>
      <c r="I164" s="224"/>
      <c r="J164" s="225">
        <f>ROUND(I164*H164,2)</f>
        <v>0</v>
      </c>
      <c r="K164" s="221" t="s">
        <v>173</v>
      </c>
      <c r="L164" s="45"/>
      <c r="M164" s="226" t="s">
        <v>1</v>
      </c>
      <c r="N164" s="227" t="s">
        <v>51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174</v>
      </c>
      <c r="AT164" s="230" t="s">
        <v>169</v>
      </c>
      <c r="AU164" s="230" t="s">
        <v>21</v>
      </c>
      <c r="AY164" s="17" t="s">
        <v>167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174</v>
      </c>
      <c r="BK164" s="231">
        <f>ROUND(I164*H164,2)</f>
        <v>0</v>
      </c>
      <c r="BL164" s="17" t="s">
        <v>174</v>
      </c>
      <c r="BM164" s="230" t="s">
        <v>248</v>
      </c>
    </row>
    <row r="165" s="2" customFormat="1" ht="33" customHeight="1">
      <c r="A165" s="39"/>
      <c r="B165" s="40"/>
      <c r="C165" s="219" t="s">
        <v>249</v>
      </c>
      <c r="D165" s="219" t="s">
        <v>169</v>
      </c>
      <c r="E165" s="220" t="s">
        <v>270</v>
      </c>
      <c r="F165" s="221" t="s">
        <v>271</v>
      </c>
      <c r="G165" s="222" t="s">
        <v>206</v>
      </c>
      <c r="H165" s="223">
        <v>269.58699999999999</v>
      </c>
      <c r="I165" s="224"/>
      <c r="J165" s="225">
        <f>ROUND(I165*H165,2)</f>
        <v>0</v>
      </c>
      <c r="K165" s="221" t="s">
        <v>173</v>
      </c>
      <c r="L165" s="45"/>
      <c r="M165" s="226" t="s">
        <v>1</v>
      </c>
      <c r="N165" s="227" t="s">
        <v>51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174</v>
      </c>
      <c r="AT165" s="230" t="s">
        <v>169</v>
      </c>
      <c r="AU165" s="230" t="s">
        <v>21</v>
      </c>
      <c r="AY165" s="17" t="s">
        <v>167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174</v>
      </c>
      <c r="BK165" s="231">
        <f>ROUND(I165*H165,2)</f>
        <v>0</v>
      </c>
      <c r="BL165" s="17" t="s">
        <v>174</v>
      </c>
      <c r="BM165" s="230" t="s">
        <v>252</v>
      </c>
    </row>
    <row r="166" s="13" customFormat="1">
      <c r="A166" s="13"/>
      <c r="B166" s="232"/>
      <c r="C166" s="233"/>
      <c r="D166" s="234" t="s">
        <v>175</v>
      </c>
      <c r="E166" s="235" t="s">
        <v>1</v>
      </c>
      <c r="F166" s="236" t="s">
        <v>1131</v>
      </c>
      <c r="G166" s="233"/>
      <c r="H166" s="237">
        <v>269.58699999999999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175</v>
      </c>
      <c r="AU166" s="243" t="s">
        <v>21</v>
      </c>
      <c r="AV166" s="13" t="s">
        <v>21</v>
      </c>
      <c r="AW166" s="13" t="s">
        <v>40</v>
      </c>
      <c r="AX166" s="13" t="s">
        <v>84</v>
      </c>
      <c r="AY166" s="243" t="s">
        <v>167</v>
      </c>
    </row>
    <row r="167" s="14" customFormat="1">
      <c r="A167" s="14"/>
      <c r="B167" s="244"/>
      <c r="C167" s="245"/>
      <c r="D167" s="234" t="s">
        <v>175</v>
      </c>
      <c r="E167" s="246" t="s">
        <v>1</v>
      </c>
      <c r="F167" s="247" t="s">
        <v>177</v>
      </c>
      <c r="G167" s="245"/>
      <c r="H167" s="248">
        <v>269.58699999999999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175</v>
      </c>
      <c r="AU167" s="254" t="s">
        <v>21</v>
      </c>
      <c r="AV167" s="14" t="s">
        <v>174</v>
      </c>
      <c r="AW167" s="14" t="s">
        <v>40</v>
      </c>
      <c r="AX167" s="14" t="s">
        <v>92</v>
      </c>
      <c r="AY167" s="254" t="s">
        <v>167</v>
      </c>
    </row>
    <row r="168" s="2" customFormat="1" ht="24.15" customHeight="1">
      <c r="A168" s="39"/>
      <c r="B168" s="40"/>
      <c r="C168" s="219" t="s">
        <v>216</v>
      </c>
      <c r="D168" s="219" t="s">
        <v>169</v>
      </c>
      <c r="E168" s="220" t="s">
        <v>275</v>
      </c>
      <c r="F168" s="221" t="s">
        <v>276</v>
      </c>
      <c r="G168" s="222" t="s">
        <v>277</v>
      </c>
      <c r="H168" s="223">
        <v>539.17399999999998</v>
      </c>
      <c r="I168" s="224"/>
      <c r="J168" s="225">
        <f>ROUND(I168*H168,2)</f>
        <v>0</v>
      </c>
      <c r="K168" s="221" t="s">
        <v>173</v>
      </c>
      <c r="L168" s="45"/>
      <c r="M168" s="226" t="s">
        <v>1</v>
      </c>
      <c r="N168" s="227" t="s">
        <v>51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174</v>
      </c>
      <c r="AT168" s="230" t="s">
        <v>169</v>
      </c>
      <c r="AU168" s="230" t="s">
        <v>21</v>
      </c>
      <c r="AY168" s="17" t="s">
        <v>167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174</v>
      </c>
      <c r="BK168" s="231">
        <f>ROUND(I168*H168,2)</f>
        <v>0</v>
      </c>
      <c r="BL168" s="17" t="s">
        <v>174</v>
      </c>
      <c r="BM168" s="230" t="s">
        <v>255</v>
      </c>
    </row>
    <row r="169" s="13" customFormat="1">
      <c r="A169" s="13"/>
      <c r="B169" s="232"/>
      <c r="C169" s="233"/>
      <c r="D169" s="234" t="s">
        <v>175</v>
      </c>
      <c r="E169" s="235" t="s">
        <v>1</v>
      </c>
      <c r="F169" s="236" t="s">
        <v>1132</v>
      </c>
      <c r="G169" s="233"/>
      <c r="H169" s="237">
        <v>539.17399999999998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175</v>
      </c>
      <c r="AU169" s="243" t="s">
        <v>21</v>
      </c>
      <c r="AV169" s="13" t="s">
        <v>21</v>
      </c>
      <c r="AW169" s="13" t="s">
        <v>40</v>
      </c>
      <c r="AX169" s="13" t="s">
        <v>84</v>
      </c>
      <c r="AY169" s="243" t="s">
        <v>167</v>
      </c>
    </row>
    <row r="170" s="14" customFormat="1">
      <c r="A170" s="14"/>
      <c r="B170" s="244"/>
      <c r="C170" s="245"/>
      <c r="D170" s="234" t="s">
        <v>175</v>
      </c>
      <c r="E170" s="246" t="s">
        <v>1</v>
      </c>
      <c r="F170" s="247" t="s">
        <v>177</v>
      </c>
      <c r="G170" s="245"/>
      <c r="H170" s="248">
        <v>539.17399999999998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175</v>
      </c>
      <c r="AU170" s="254" t="s">
        <v>21</v>
      </c>
      <c r="AV170" s="14" t="s">
        <v>174</v>
      </c>
      <c r="AW170" s="14" t="s">
        <v>40</v>
      </c>
      <c r="AX170" s="14" t="s">
        <v>92</v>
      </c>
      <c r="AY170" s="254" t="s">
        <v>167</v>
      </c>
    </row>
    <row r="171" s="2" customFormat="1" ht="24.15" customHeight="1">
      <c r="A171" s="39"/>
      <c r="B171" s="40"/>
      <c r="C171" s="219" t="s">
        <v>256</v>
      </c>
      <c r="D171" s="219" t="s">
        <v>169</v>
      </c>
      <c r="E171" s="220" t="s">
        <v>279</v>
      </c>
      <c r="F171" s="221" t="s">
        <v>280</v>
      </c>
      <c r="G171" s="222" t="s">
        <v>206</v>
      </c>
      <c r="H171" s="223">
        <v>739.01300000000003</v>
      </c>
      <c r="I171" s="224"/>
      <c r="J171" s="225">
        <f>ROUND(I171*H171,2)</f>
        <v>0</v>
      </c>
      <c r="K171" s="221" t="s">
        <v>173</v>
      </c>
      <c r="L171" s="45"/>
      <c r="M171" s="226" t="s">
        <v>1</v>
      </c>
      <c r="N171" s="227" t="s">
        <v>51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174</v>
      </c>
      <c r="AT171" s="230" t="s">
        <v>169</v>
      </c>
      <c r="AU171" s="230" t="s">
        <v>21</v>
      </c>
      <c r="AY171" s="17" t="s">
        <v>167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174</v>
      </c>
      <c r="BK171" s="231">
        <f>ROUND(I171*H171,2)</f>
        <v>0</v>
      </c>
      <c r="BL171" s="17" t="s">
        <v>174</v>
      </c>
      <c r="BM171" s="230" t="s">
        <v>259</v>
      </c>
    </row>
    <row r="172" s="13" customFormat="1">
      <c r="A172" s="13"/>
      <c r="B172" s="232"/>
      <c r="C172" s="233"/>
      <c r="D172" s="234" t="s">
        <v>175</v>
      </c>
      <c r="E172" s="235" t="s">
        <v>1</v>
      </c>
      <c r="F172" s="236" t="s">
        <v>1133</v>
      </c>
      <c r="G172" s="233"/>
      <c r="H172" s="237">
        <v>979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175</v>
      </c>
      <c r="AU172" s="243" t="s">
        <v>21</v>
      </c>
      <c r="AV172" s="13" t="s">
        <v>21</v>
      </c>
      <c r="AW172" s="13" t="s">
        <v>40</v>
      </c>
      <c r="AX172" s="13" t="s">
        <v>84</v>
      </c>
      <c r="AY172" s="243" t="s">
        <v>167</v>
      </c>
    </row>
    <row r="173" s="13" customFormat="1">
      <c r="A173" s="13"/>
      <c r="B173" s="232"/>
      <c r="C173" s="233"/>
      <c r="D173" s="234" t="s">
        <v>175</v>
      </c>
      <c r="E173" s="235" t="s">
        <v>1</v>
      </c>
      <c r="F173" s="236" t="s">
        <v>1134</v>
      </c>
      <c r="G173" s="233"/>
      <c r="H173" s="237">
        <v>-273.93000000000001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175</v>
      </c>
      <c r="AU173" s="243" t="s">
        <v>21</v>
      </c>
      <c r="AV173" s="13" t="s">
        <v>21</v>
      </c>
      <c r="AW173" s="13" t="s">
        <v>40</v>
      </c>
      <c r="AX173" s="13" t="s">
        <v>84</v>
      </c>
      <c r="AY173" s="243" t="s">
        <v>167</v>
      </c>
    </row>
    <row r="174" s="13" customFormat="1">
      <c r="A174" s="13"/>
      <c r="B174" s="232"/>
      <c r="C174" s="233"/>
      <c r="D174" s="234" t="s">
        <v>175</v>
      </c>
      <c r="E174" s="235" t="s">
        <v>1</v>
      </c>
      <c r="F174" s="236" t="s">
        <v>1135</v>
      </c>
      <c r="G174" s="233"/>
      <c r="H174" s="237">
        <v>-30.768000000000001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175</v>
      </c>
      <c r="AU174" s="243" t="s">
        <v>21</v>
      </c>
      <c r="AV174" s="13" t="s">
        <v>21</v>
      </c>
      <c r="AW174" s="13" t="s">
        <v>40</v>
      </c>
      <c r="AX174" s="13" t="s">
        <v>84</v>
      </c>
      <c r="AY174" s="243" t="s">
        <v>167</v>
      </c>
    </row>
    <row r="175" s="13" customFormat="1">
      <c r="A175" s="13"/>
      <c r="B175" s="232"/>
      <c r="C175" s="233"/>
      <c r="D175" s="234" t="s">
        <v>175</v>
      </c>
      <c r="E175" s="235" t="s">
        <v>1</v>
      </c>
      <c r="F175" s="236" t="s">
        <v>1136</v>
      </c>
      <c r="G175" s="233"/>
      <c r="H175" s="237">
        <v>86.887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175</v>
      </c>
      <c r="AU175" s="243" t="s">
        <v>21</v>
      </c>
      <c r="AV175" s="13" t="s">
        <v>21</v>
      </c>
      <c r="AW175" s="13" t="s">
        <v>40</v>
      </c>
      <c r="AX175" s="13" t="s">
        <v>84</v>
      </c>
      <c r="AY175" s="243" t="s">
        <v>167</v>
      </c>
    </row>
    <row r="176" s="13" customFormat="1">
      <c r="A176" s="13"/>
      <c r="B176" s="232"/>
      <c r="C176" s="233"/>
      <c r="D176" s="234" t="s">
        <v>175</v>
      </c>
      <c r="E176" s="235" t="s">
        <v>1</v>
      </c>
      <c r="F176" s="236" t="s">
        <v>1137</v>
      </c>
      <c r="G176" s="233"/>
      <c r="H176" s="237">
        <v>-6.75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175</v>
      </c>
      <c r="AU176" s="243" t="s">
        <v>21</v>
      </c>
      <c r="AV176" s="13" t="s">
        <v>21</v>
      </c>
      <c r="AW176" s="13" t="s">
        <v>40</v>
      </c>
      <c r="AX176" s="13" t="s">
        <v>84</v>
      </c>
      <c r="AY176" s="243" t="s">
        <v>167</v>
      </c>
    </row>
    <row r="177" s="13" customFormat="1">
      <c r="A177" s="13"/>
      <c r="B177" s="232"/>
      <c r="C177" s="233"/>
      <c r="D177" s="234" t="s">
        <v>175</v>
      </c>
      <c r="E177" s="235" t="s">
        <v>1</v>
      </c>
      <c r="F177" s="236" t="s">
        <v>1138</v>
      </c>
      <c r="G177" s="233"/>
      <c r="H177" s="237">
        <v>-13.279999999999999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175</v>
      </c>
      <c r="AU177" s="243" t="s">
        <v>21</v>
      </c>
      <c r="AV177" s="13" t="s">
        <v>21</v>
      </c>
      <c r="AW177" s="13" t="s">
        <v>40</v>
      </c>
      <c r="AX177" s="13" t="s">
        <v>84</v>
      </c>
      <c r="AY177" s="243" t="s">
        <v>167</v>
      </c>
    </row>
    <row r="178" s="13" customFormat="1">
      <c r="A178" s="13"/>
      <c r="B178" s="232"/>
      <c r="C178" s="233"/>
      <c r="D178" s="234" t="s">
        <v>175</v>
      </c>
      <c r="E178" s="235" t="s">
        <v>1</v>
      </c>
      <c r="F178" s="236" t="s">
        <v>1139</v>
      </c>
      <c r="G178" s="233"/>
      <c r="H178" s="237">
        <v>-23.016999999999999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175</v>
      </c>
      <c r="AU178" s="243" t="s">
        <v>21</v>
      </c>
      <c r="AV178" s="13" t="s">
        <v>21</v>
      </c>
      <c r="AW178" s="13" t="s">
        <v>40</v>
      </c>
      <c r="AX178" s="13" t="s">
        <v>84</v>
      </c>
      <c r="AY178" s="243" t="s">
        <v>167</v>
      </c>
    </row>
    <row r="179" s="13" customFormat="1">
      <c r="A179" s="13"/>
      <c r="B179" s="232"/>
      <c r="C179" s="233"/>
      <c r="D179" s="234" t="s">
        <v>175</v>
      </c>
      <c r="E179" s="235" t="s">
        <v>1</v>
      </c>
      <c r="F179" s="236" t="s">
        <v>1140</v>
      </c>
      <c r="G179" s="233"/>
      <c r="H179" s="237">
        <v>-8.7289999999999992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175</v>
      </c>
      <c r="AU179" s="243" t="s">
        <v>21</v>
      </c>
      <c r="AV179" s="13" t="s">
        <v>21</v>
      </c>
      <c r="AW179" s="13" t="s">
        <v>40</v>
      </c>
      <c r="AX179" s="13" t="s">
        <v>84</v>
      </c>
      <c r="AY179" s="243" t="s">
        <v>167</v>
      </c>
    </row>
    <row r="180" s="13" customFormat="1">
      <c r="A180" s="13"/>
      <c r="B180" s="232"/>
      <c r="C180" s="233"/>
      <c r="D180" s="234" t="s">
        <v>175</v>
      </c>
      <c r="E180" s="235" t="s">
        <v>1</v>
      </c>
      <c r="F180" s="236" t="s">
        <v>1124</v>
      </c>
      <c r="G180" s="233"/>
      <c r="H180" s="237">
        <v>29.600000000000001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175</v>
      </c>
      <c r="AU180" s="243" t="s">
        <v>21</v>
      </c>
      <c r="AV180" s="13" t="s">
        <v>21</v>
      </c>
      <c r="AW180" s="13" t="s">
        <v>40</v>
      </c>
      <c r="AX180" s="13" t="s">
        <v>84</v>
      </c>
      <c r="AY180" s="243" t="s">
        <v>167</v>
      </c>
    </row>
    <row r="181" s="14" customFormat="1">
      <c r="A181" s="14"/>
      <c r="B181" s="244"/>
      <c r="C181" s="245"/>
      <c r="D181" s="234" t="s">
        <v>175</v>
      </c>
      <c r="E181" s="246" t="s">
        <v>1</v>
      </c>
      <c r="F181" s="247" t="s">
        <v>177</v>
      </c>
      <c r="G181" s="245"/>
      <c r="H181" s="248">
        <v>739.01299999999981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175</v>
      </c>
      <c r="AU181" s="254" t="s">
        <v>21</v>
      </c>
      <c r="AV181" s="14" t="s">
        <v>174</v>
      </c>
      <c r="AW181" s="14" t="s">
        <v>40</v>
      </c>
      <c r="AX181" s="14" t="s">
        <v>92</v>
      </c>
      <c r="AY181" s="254" t="s">
        <v>167</v>
      </c>
    </row>
    <row r="182" s="2" customFormat="1" ht="24.15" customHeight="1">
      <c r="A182" s="39"/>
      <c r="B182" s="40"/>
      <c r="C182" s="219" t="s">
        <v>223</v>
      </c>
      <c r="D182" s="219" t="s">
        <v>169</v>
      </c>
      <c r="E182" s="220" t="s">
        <v>1088</v>
      </c>
      <c r="F182" s="221" t="s">
        <v>1089</v>
      </c>
      <c r="G182" s="222" t="s">
        <v>206</v>
      </c>
      <c r="H182" s="223">
        <v>98.912999999999997</v>
      </c>
      <c r="I182" s="224"/>
      <c r="J182" s="225">
        <f>ROUND(I182*H182,2)</f>
        <v>0</v>
      </c>
      <c r="K182" s="221" t="s">
        <v>173</v>
      </c>
      <c r="L182" s="45"/>
      <c r="M182" s="226" t="s">
        <v>1</v>
      </c>
      <c r="N182" s="227" t="s">
        <v>51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174</v>
      </c>
      <c r="AT182" s="230" t="s">
        <v>169</v>
      </c>
      <c r="AU182" s="230" t="s">
        <v>21</v>
      </c>
      <c r="AY182" s="17" t="s">
        <v>167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174</v>
      </c>
      <c r="BK182" s="231">
        <f>ROUND(I182*H182,2)</f>
        <v>0</v>
      </c>
      <c r="BL182" s="17" t="s">
        <v>174</v>
      </c>
      <c r="BM182" s="230" t="s">
        <v>266</v>
      </c>
    </row>
    <row r="183" s="13" customFormat="1">
      <c r="A183" s="13"/>
      <c r="B183" s="232"/>
      <c r="C183" s="233"/>
      <c r="D183" s="234" t="s">
        <v>175</v>
      </c>
      <c r="E183" s="235" t="s">
        <v>1</v>
      </c>
      <c r="F183" s="236" t="s">
        <v>1141</v>
      </c>
      <c r="G183" s="233"/>
      <c r="H183" s="237">
        <v>98.912999999999997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175</v>
      </c>
      <c r="AU183" s="243" t="s">
        <v>21</v>
      </c>
      <c r="AV183" s="13" t="s">
        <v>21</v>
      </c>
      <c r="AW183" s="13" t="s">
        <v>40</v>
      </c>
      <c r="AX183" s="13" t="s">
        <v>84</v>
      </c>
      <c r="AY183" s="243" t="s">
        <v>167</v>
      </c>
    </row>
    <row r="184" s="14" customFormat="1">
      <c r="A184" s="14"/>
      <c r="B184" s="244"/>
      <c r="C184" s="245"/>
      <c r="D184" s="234" t="s">
        <v>175</v>
      </c>
      <c r="E184" s="246" t="s">
        <v>1</v>
      </c>
      <c r="F184" s="247" t="s">
        <v>177</v>
      </c>
      <c r="G184" s="245"/>
      <c r="H184" s="248">
        <v>98.912999999999997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175</v>
      </c>
      <c r="AU184" s="254" t="s">
        <v>21</v>
      </c>
      <c r="AV184" s="14" t="s">
        <v>174</v>
      </c>
      <c r="AW184" s="14" t="s">
        <v>40</v>
      </c>
      <c r="AX184" s="14" t="s">
        <v>92</v>
      </c>
      <c r="AY184" s="254" t="s">
        <v>167</v>
      </c>
    </row>
    <row r="185" s="2" customFormat="1" ht="24.15" customHeight="1">
      <c r="A185" s="39"/>
      <c r="B185" s="40"/>
      <c r="C185" s="219" t="s">
        <v>7</v>
      </c>
      <c r="D185" s="219" t="s">
        <v>169</v>
      </c>
      <c r="E185" s="220" t="s">
        <v>293</v>
      </c>
      <c r="F185" s="221" t="s">
        <v>294</v>
      </c>
      <c r="G185" s="222" t="s">
        <v>206</v>
      </c>
      <c r="H185" s="223">
        <v>203.81399999999999</v>
      </c>
      <c r="I185" s="224"/>
      <c r="J185" s="225">
        <f>ROUND(I185*H185,2)</f>
        <v>0</v>
      </c>
      <c r="K185" s="221" t="s">
        <v>173</v>
      </c>
      <c r="L185" s="45"/>
      <c r="M185" s="226" t="s">
        <v>1</v>
      </c>
      <c r="N185" s="227" t="s">
        <v>51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174</v>
      </c>
      <c r="AT185" s="230" t="s">
        <v>169</v>
      </c>
      <c r="AU185" s="230" t="s">
        <v>21</v>
      </c>
      <c r="AY185" s="17" t="s">
        <v>167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174</v>
      </c>
      <c r="BK185" s="231">
        <f>ROUND(I185*H185,2)</f>
        <v>0</v>
      </c>
      <c r="BL185" s="17" t="s">
        <v>174</v>
      </c>
      <c r="BM185" s="230" t="s">
        <v>29</v>
      </c>
    </row>
    <row r="186" s="13" customFormat="1">
      <c r="A186" s="13"/>
      <c r="B186" s="232"/>
      <c r="C186" s="233"/>
      <c r="D186" s="234" t="s">
        <v>175</v>
      </c>
      <c r="E186" s="235" t="s">
        <v>1</v>
      </c>
      <c r="F186" s="236" t="s">
        <v>1142</v>
      </c>
      <c r="G186" s="233"/>
      <c r="H186" s="237">
        <v>203.81399999999999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175</v>
      </c>
      <c r="AU186" s="243" t="s">
        <v>21</v>
      </c>
      <c r="AV186" s="13" t="s">
        <v>21</v>
      </c>
      <c r="AW186" s="13" t="s">
        <v>40</v>
      </c>
      <c r="AX186" s="13" t="s">
        <v>84</v>
      </c>
      <c r="AY186" s="243" t="s">
        <v>167</v>
      </c>
    </row>
    <row r="187" s="14" customFormat="1">
      <c r="A187" s="14"/>
      <c r="B187" s="244"/>
      <c r="C187" s="245"/>
      <c r="D187" s="234" t="s">
        <v>175</v>
      </c>
      <c r="E187" s="246" t="s">
        <v>1</v>
      </c>
      <c r="F187" s="247" t="s">
        <v>177</v>
      </c>
      <c r="G187" s="245"/>
      <c r="H187" s="248">
        <v>203.81399999999999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175</v>
      </c>
      <c r="AU187" s="254" t="s">
        <v>21</v>
      </c>
      <c r="AV187" s="14" t="s">
        <v>174</v>
      </c>
      <c r="AW187" s="14" t="s">
        <v>40</v>
      </c>
      <c r="AX187" s="14" t="s">
        <v>92</v>
      </c>
      <c r="AY187" s="254" t="s">
        <v>167</v>
      </c>
    </row>
    <row r="188" s="2" customFormat="1" ht="16.5" customHeight="1">
      <c r="A188" s="39"/>
      <c r="B188" s="40"/>
      <c r="C188" s="259" t="s">
        <v>227</v>
      </c>
      <c r="D188" s="259" t="s">
        <v>238</v>
      </c>
      <c r="E188" s="260" t="s">
        <v>299</v>
      </c>
      <c r="F188" s="261" t="s">
        <v>300</v>
      </c>
      <c r="G188" s="262" t="s">
        <v>277</v>
      </c>
      <c r="H188" s="263">
        <v>366.86500000000001</v>
      </c>
      <c r="I188" s="264"/>
      <c r="J188" s="265">
        <f>ROUND(I188*H188,2)</f>
        <v>0</v>
      </c>
      <c r="K188" s="261" t="s">
        <v>173</v>
      </c>
      <c r="L188" s="266"/>
      <c r="M188" s="267" t="s">
        <v>1</v>
      </c>
      <c r="N188" s="268" t="s">
        <v>51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190</v>
      </c>
      <c r="AT188" s="230" t="s">
        <v>238</v>
      </c>
      <c r="AU188" s="230" t="s">
        <v>21</v>
      </c>
      <c r="AY188" s="17" t="s">
        <v>167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174</v>
      </c>
      <c r="BK188" s="231">
        <f>ROUND(I188*H188,2)</f>
        <v>0</v>
      </c>
      <c r="BL188" s="17" t="s">
        <v>174</v>
      </c>
      <c r="BM188" s="230" t="s">
        <v>272</v>
      </c>
    </row>
    <row r="189" s="13" customFormat="1">
      <c r="A189" s="13"/>
      <c r="B189" s="232"/>
      <c r="C189" s="233"/>
      <c r="D189" s="234" t="s">
        <v>175</v>
      </c>
      <c r="E189" s="235" t="s">
        <v>1</v>
      </c>
      <c r="F189" s="236" t="s">
        <v>1143</v>
      </c>
      <c r="G189" s="233"/>
      <c r="H189" s="237">
        <v>366.86500000000001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175</v>
      </c>
      <c r="AU189" s="243" t="s">
        <v>21</v>
      </c>
      <c r="AV189" s="13" t="s">
        <v>21</v>
      </c>
      <c r="AW189" s="13" t="s">
        <v>40</v>
      </c>
      <c r="AX189" s="13" t="s">
        <v>84</v>
      </c>
      <c r="AY189" s="243" t="s">
        <v>167</v>
      </c>
    </row>
    <row r="190" s="14" customFormat="1">
      <c r="A190" s="14"/>
      <c r="B190" s="244"/>
      <c r="C190" s="245"/>
      <c r="D190" s="234" t="s">
        <v>175</v>
      </c>
      <c r="E190" s="246" t="s">
        <v>1</v>
      </c>
      <c r="F190" s="247" t="s">
        <v>177</v>
      </c>
      <c r="G190" s="245"/>
      <c r="H190" s="248">
        <v>366.86500000000001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175</v>
      </c>
      <c r="AU190" s="254" t="s">
        <v>21</v>
      </c>
      <c r="AV190" s="14" t="s">
        <v>174</v>
      </c>
      <c r="AW190" s="14" t="s">
        <v>40</v>
      </c>
      <c r="AX190" s="14" t="s">
        <v>92</v>
      </c>
      <c r="AY190" s="254" t="s">
        <v>167</v>
      </c>
    </row>
    <row r="191" s="12" customFormat="1" ht="22.8" customHeight="1">
      <c r="A191" s="12"/>
      <c r="B191" s="203"/>
      <c r="C191" s="204"/>
      <c r="D191" s="205" t="s">
        <v>83</v>
      </c>
      <c r="E191" s="217" t="s">
        <v>174</v>
      </c>
      <c r="F191" s="217" t="s">
        <v>337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SUM(P192:P197)</f>
        <v>0</v>
      </c>
      <c r="Q191" s="211"/>
      <c r="R191" s="212">
        <f>SUM(R192:R197)</f>
        <v>0</v>
      </c>
      <c r="S191" s="211"/>
      <c r="T191" s="213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92</v>
      </c>
      <c r="AT191" s="215" t="s">
        <v>83</v>
      </c>
      <c r="AU191" s="215" t="s">
        <v>92</v>
      </c>
      <c r="AY191" s="214" t="s">
        <v>167</v>
      </c>
      <c r="BK191" s="216">
        <f>SUM(BK192:BK197)</f>
        <v>0</v>
      </c>
    </row>
    <row r="192" s="2" customFormat="1" ht="24.15" customHeight="1">
      <c r="A192" s="39"/>
      <c r="B192" s="40"/>
      <c r="C192" s="219" t="s">
        <v>274</v>
      </c>
      <c r="D192" s="219" t="s">
        <v>169</v>
      </c>
      <c r="E192" s="220" t="s">
        <v>339</v>
      </c>
      <c r="F192" s="221" t="s">
        <v>340</v>
      </c>
      <c r="G192" s="222" t="s">
        <v>206</v>
      </c>
      <c r="H192" s="223">
        <v>70.116</v>
      </c>
      <c r="I192" s="224"/>
      <c r="J192" s="225">
        <f>ROUND(I192*H192,2)</f>
        <v>0</v>
      </c>
      <c r="K192" s="221" t="s">
        <v>173</v>
      </c>
      <c r="L192" s="45"/>
      <c r="M192" s="226" t="s">
        <v>1</v>
      </c>
      <c r="N192" s="227" t="s">
        <v>51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174</v>
      </c>
      <c r="AT192" s="230" t="s">
        <v>169</v>
      </c>
      <c r="AU192" s="230" t="s">
        <v>21</v>
      </c>
      <c r="AY192" s="17" t="s">
        <v>167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174</v>
      </c>
      <c r="BK192" s="231">
        <f>ROUND(I192*H192,2)</f>
        <v>0</v>
      </c>
      <c r="BL192" s="17" t="s">
        <v>174</v>
      </c>
      <c r="BM192" s="230" t="s">
        <v>278</v>
      </c>
    </row>
    <row r="193" s="13" customFormat="1">
      <c r="A193" s="13"/>
      <c r="B193" s="232"/>
      <c r="C193" s="233"/>
      <c r="D193" s="234" t="s">
        <v>175</v>
      </c>
      <c r="E193" s="235" t="s">
        <v>1</v>
      </c>
      <c r="F193" s="236" t="s">
        <v>1144</v>
      </c>
      <c r="G193" s="233"/>
      <c r="H193" s="237">
        <v>70.116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175</v>
      </c>
      <c r="AU193" s="243" t="s">
        <v>21</v>
      </c>
      <c r="AV193" s="13" t="s">
        <v>21</v>
      </c>
      <c r="AW193" s="13" t="s">
        <v>40</v>
      </c>
      <c r="AX193" s="13" t="s">
        <v>84</v>
      </c>
      <c r="AY193" s="243" t="s">
        <v>167</v>
      </c>
    </row>
    <row r="194" s="14" customFormat="1">
      <c r="A194" s="14"/>
      <c r="B194" s="244"/>
      <c r="C194" s="245"/>
      <c r="D194" s="234" t="s">
        <v>175</v>
      </c>
      <c r="E194" s="246" t="s">
        <v>1</v>
      </c>
      <c r="F194" s="247" t="s">
        <v>177</v>
      </c>
      <c r="G194" s="245"/>
      <c r="H194" s="248">
        <v>70.116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175</v>
      </c>
      <c r="AU194" s="254" t="s">
        <v>21</v>
      </c>
      <c r="AV194" s="14" t="s">
        <v>174</v>
      </c>
      <c r="AW194" s="14" t="s">
        <v>40</v>
      </c>
      <c r="AX194" s="14" t="s">
        <v>92</v>
      </c>
      <c r="AY194" s="254" t="s">
        <v>167</v>
      </c>
    </row>
    <row r="195" s="2" customFormat="1" ht="24.15" customHeight="1">
      <c r="A195" s="39"/>
      <c r="B195" s="40"/>
      <c r="C195" s="219" t="s">
        <v>232</v>
      </c>
      <c r="D195" s="219" t="s">
        <v>169</v>
      </c>
      <c r="E195" s="220" t="s">
        <v>345</v>
      </c>
      <c r="F195" s="221" t="s">
        <v>346</v>
      </c>
      <c r="G195" s="222" t="s">
        <v>206</v>
      </c>
      <c r="H195" s="223">
        <v>6.75</v>
      </c>
      <c r="I195" s="224"/>
      <c r="J195" s="225">
        <f>ROUND(I195*H195,2)</f>
        <v>0</v>
      </c>
      <c r="K195" s="221" t="s">
        <v>173</v>
      </c>
      <c r="L195" s="45"/>
      <c r="M195" s="226" t="s">
        <v>1</v>
      </c>
      <c r="N195" s="227" t="s">
        <v>51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174</v>
      </c>
      <c r="AT195" s="230" t="s">
        <v>169</v>
      </c>
      <c r="AU195" s="230" t="s">
        <v>21</v>
      </c>
      <c r="AY195" s="17" t="s">
        <v>167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174</v>
      </c>
      <c r="BK195" s="231">
        <f>ROUND(I195*H195,2)</f>
        <v>0</v>
      </c>
      <c r="BL195" s="17" t="s">
        <v>174</v>
      </c>
      <c r="BM195" s="230" t="s">
        <v>281</v>
      </c>
    </row>
    <row r="196" s="13" customFormat="1">
      <c r="A196" s="13"/>
      <c r="B196" s="232"/>
      <c r="C196" s="233"/>
      <c r="D196" s="234" t="s">
        <v>175</v>
      </c>
      <c r="E196" s="235" t="s">
        <v>1</v>
      </c>
      <c r="F196" s="236" t="s">
        <v>1145</v>
      </c>
      <c r="G196" s="233"/>
      <c r="H196" s="237">
        <v>6.75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175</v>
      </c>
      <c r="AU196" s="243" t="s">
        <v>21</v>
      </c>
      <c r="AV196" s="13" t="s">
        <v>21</v>
      </c>
      <c r="AW196" s="13" t="s">
        <v>40</v>
      </c>
      <c r="AX196" s="13" t="s">
        <v>84</v>
      </c>
      <c r="AY196" s="243" t="s">
        <v>167</v>
      </c>
    </row>
    <row r="197" s="14" customFormat="1">
      <c r="A197" s="14"/>
      <c r="B197" s="244"/>
      <c r="C197" s="245"/>
      <c r="D197" s="234" t="s">
        <v>175</v>
      </c>
      <c r="E197" s="246" t="s">
        <v>1</v>
      </c>
      <c r="F197" s="247" t="s">
        <v>177</v>
      </c>
      <c r="G197" s="245"/>
      <c r="H197" s="248">
        <v>6.75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175</v>
      </c>
      <c r="AU197" s="254" t="s">
        <v>21</v>
      </c>
      <c r="AV197" s="14" t="s">
        <v>174</v>
      </c>
      <c r="AW197" s="14" t="s">
        <v>40</v>
      </c>
      <c r="AX197" s="14" t="s">
        <v>92</v>
      </c>
      <c r="AY197" s="254" t="s">
        <v>167</v>
      </c>
    </row>
    <row r="198" s="12" customFormat="1" ht="22.8" customHeight="1">
      <c r="A198" s="12"/>
      <c r="B198" s="203"/>
      <c r="C198" s="204"/>
      <c r="D198" s="205" t="s">
        <v>83</v>
      </c>
      <c r="E198" s="217" t="s">
        <v>190</v>
      </c>
      <c r="F198" s="217" t="s">
        <v>381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SUM(P199:P232)</f>
        <v>0</v>
      </c>
      <c r="Q198" s="211"/>
      <c r="R198" s="212">
        <f>SUM(R199:R232)</f>
        <v>0</v>
      </c>
      <c r="S198" s="211"/>
      <c r="T198" s="213">
        <f>SUM(T199:T232)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92</v>
      </c>
      <c r="AT198" s="215" t="s">
        <v>83</v>
      </c>
      <c r="AU198" s="215" t="s">
        <v>92</v>
      </c>
      <c r="AY198" s="214" t="s">
        <v>167</v>
      </c>
      <c r="BK198" s="216">
        <f>SUM(BK199:BK232)</f>
        <v>0</v>
      </c>
    </row>
    <row r="199" s="2" customFormat="1" ht="24.15" customHeight="1">
      <c r="A199" s="39"/>
      <c r="B199" s="40"/>
      <c r="C199" s="219" t="s">
        <v>292</v>
      </c>
      <c r="D199" s="219" t="s">
        <v>169</v>
      </c>
      <c r="E199" s="220" t="s">
        <v>382</v>
      </c>
      <c r="F199" s="221" t="s">
        <v>383</v>
      </c>
      <c r="G199" s="222" t="s">
        <v>194</v>
      </c>
      <c r="H199" s="223">
        <v>419</v>
      </c>
      <c r="I199" s="224"/>
      <c r="J199" s="225">
        <f>ROUND(I199*H199,2)</f>
        <v>0</v>
      </c>
      <c r="K199" s="221" t="s">
        <v>173</v>
      </c>
      <c r="L199" s="45"/>
      <c r="M199" s="226" t="s">
        <v>1</v>
      </c>
      <c r="N199" s="227" t="s">
        <v>51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174</v>
      </c>
      <c r="AT199" s="230" t="s">
        <v>169</v>
      </c>
      <c r="AU199" s="230" t="s">
        <v>21</v>
      </c>
      <c r="AY199" s="17" t="s">
        <v>167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174</v>
      </c>
      <c r="BK199" s="231">
        <f>ROUND(I199*H199,2)</f>
        <v>0</v>
      </c>
      <c r="BL199" s="17" t="s">
        <v>174</v>
      </c>
      <c r="BM199" s="230" t="s">
        <v>295</v>
      </c>
    </row>
    <row r="200" s="2" customFormat="1">
      <c r="A200" s="39"/>
      <c r="B200" s="40"/>
      <c r="C200" s="41"/>
      <c r="D200" s="234" t="s">
        <v>185</v>
      </c>
      <c r="E200" s="41"/>
      <c r="F200" s="255" t="s">
        <v>385</v>
      </c>
      <c r="G200" s="41"/>
      <c r="H200" s="41"/>
      <c r="I200" s="256"/>
      <c r="J200" s="41"/>
      <c r="K200" s="41"/>
      <c r="L200" s="45"/>
      <c r="M200" s="257"/>
      <c r="N200" s="25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7" t="s">
        <v>185</v>
      </c>
      <c r="AU200" s="17" t="s">
        <v>21</v>
      </c>
    </row>
    <row r="201" s="13" customFormat="1">
      <c r="A201" s="13"/>
      <c r="B201" s="232"/>
      <c r="C201" s="233"/>
      <c r="D201" s="234" t="s">
        <v>175</v>
      </c>
      <c r="E201" s="235" t="s">
        <v>1</v>
      </c>
      <c r="F201" s="236" t="s">
        <v>1146</v>
      </c>
      <c r="G201" s="233"/>
      <c r="H201" s="237">
        <v>270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175</v>
      </c>
      <c r="AU201" s="243" t="s">
        <v>21</v>
      </c>
      <c r="AV201" s="13" t="s">
        <v>21</v>
      </c>
      <c r="AW201" s="13" t="s">
        <v>40</v>
      </c>
      <c r="AX201" s="13" t="s">
        <v>84</v>
      </c>
      <c r="AY201" s="243" t="s">
        <v>167</v>
      </c>
    </row>
    <row r="202" s="13" customFormat="1">
      <c r="A202" s="13"/>
      <c r="B202" s="232"/>
      <c r="C202" s="233"/>
      <c r="D202" s="234" t="s">
        <v>175</v>
      </c>
      <c r="E202" s="235" t="s">
        <v>1</v>
      </c>
      <c r="F202" s="236" t="s">
        <v>1147</v>
      </c>
      <c r="G202" s="233"/>
      <c r="H202" s="237">
        <v>149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175</v>
      </c>
      <c r="AU202" s="243" t="s">
        <v>21</v>
      </c>
      <c r="AV202" s="13" t="s">
        <v>21</v>
      </c>
      <c r="AW202" s="13" t="s">
        <v>40</v>
      </c>
      <c r="AX202" s="13" t="s">
        <v>84</v>
      </c>
      <c r="AY202" s="243" t="s">
        <v>167</v>
      </c>
    </row>
    <row r="203" s="14" customFormat="1">
      <c r="A203" s="14"/>
      <c r="B203" s="244"/>
      <c r="C203" s="245"/>
      <c r="D203" s="234" t="s">
        <v>175</v>
      </c>
      <c r="E203" s="246" t="s">
        <v>1</v>
      </c>
      <c r="F203" s="247" t="s">
        <v>177</v>
      </c>
      <c r="G203" s="245"/>
      <c r="H203" s="248">
        <v>419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175</v>
      </c>
      <c r="AU203" s="254" t="s">
        <v>21</v>
      </c>
      <c r="AV203" s="14" t="s">
        <v>174</v>
      </c>
      <c r="AW203" s="14" t="s">
        <v>40</v>
      </c>
      <c r="AX203" s="14" t="s">
        <v>92</v>
      </c>
      <c r="AY203" s="254" t="s">
        <v>167</v>
      </c>
    </row>
    <row r="204" s="2" customFormat="1" ht="24.15" customHeight="1">
      <c r="A204" s="39"/>
      <c r="B204" s="40"/>
      <c r="C204" s="219" t="s">
        <v>237</v>
      </c>
      <c r="D204" s="219" t="s">
        <v>169</v>
      </c>
      <c r="E204" s="220" t="s">
        <v>396</v>
      </c>
      <c r="F204" s="221" t="s">
        <v>397</v>
      </c>
      <c r="G204" s="222" t="s">
        <v>194</v>
      </c>
      <c r="H204" s="223">
        <v>435.5</v>
      </c>
      <c r="I204" s="224"/>
      <c r="J204" s="225">
        <f>ROUND(I204*H204,2)</f>
        <v>0</v>
      </c>
      <c r="K204" s="221" t="s">
        <v>173</v>
      </c>
      <c r="L204" s="45"/>
      <c r="M204" s="226" t="s">
        <v>1</v>
      </c>
      <c r="N204" s="227" t="s">
        <v>51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174</v>
      </c>
      <c r="AT204" s="230" t="s">
        <v>169</v>
      </c>
      <c r="AU204" s="230" t="s">
        <v>21</v>
      </c>
      <c r="AY204" s="17" t="s">
        <v>167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174</v>
      </c>
      <c r="BK204" s="231">
        <f>ROUND(I204*H204,2)</f>
        <v>0</v>
      </c>
      <c r="BL204" s="17" t="s">
        <v>174</v>
      </c>
      <c r="BM204" s="230" t="s">
        <v>301</v>
      </c>
    </row>
    <row r="205" s="2" customFormat="1">
      <c r="A205" s="39"/>
      <c r="B205" s="40"/>
      <c r="C205" s="41"/>
      <c r="D205" s="234" t="s">
        <v>185</v>
      </c>
      <c r="E205" s="41"/>
      <c r="F205" s="255" t="s">
        <v>1148</v>
      </c>
      <c r="G205" s="41"/>
      <c r="H205" s="41"/>
      <c r="I205" s="256"/>
      <c r="J205" s="41"/>
      <c r="K205" s="41"/>
      <c r="L205" s="45"/>
      <c r="M205" s="257"/>
      <c r="N205" s="258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7" t="s">
        <v>185</v>
      </c>
      <c r="AU205" s="17" t="s">
        <v>21</v>
      </c>
    </row>
    <row r="206" s="2" customFormat="1" ht="24.15" customHeight="1">
      <c r="A206" s="39"/>
      <c r="B206" s="40"/>
      <c r="C206" s="259" t="s">
        <v>303</v>
      </c>
      <c r="D206" s="259" t="s">
        <v>238</v>
      </c>
      <c r="E206" s="260" t="s">
        <v>399</v>
      </c>
      <c r="F206" s="261" t="s">
        <v>400</v>
      </c>
      <c r="G206" s="262" t="s">
        <v>194</v>
      </c>
      <c r="H206" s="263">
        <v>442.03300000000002</v>
      </c>
      <c r="I206" s="264"/>
      <c r="J206" s="265">
        <f>ROUND(I206*H206,2)</f>
        <v>0</v>
      </c>
      <c r="K206" s="261" t="s">
        <v>173</v>
      </c>
      <c r="L206" s="266"/>
      <c r="M206" s="267" t="s">
        <v>1</v>
      </c>
      <c r="N206" s="268" t="s">
        <v>51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190</v>
      </c>
      <c r="AT206" s="230" t="s">
        <v>238</v>
      </c>
      <c r="AU206" s="230" t="s">
        <v>21</v>
      </c>
      <c r="AY206" s="17" t="s">
        <v>167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174</v>
      </c>
      <c r="BK206" s="231">
        <f>ROUND(I206*H206,2)</f>
        <v>0</v>
      </c>
      <c r="BL206" s="17" t="s">
        <v>174</v>
      </c>
      <c r="BM206" s="230" t="s">
        <v>306</v>
      </c>
    </row>
    <row r="207" s="13" customFormat="1">
      <c r="A207" s="13"/>
      <c r="B207" s="232"/>
      <c r="C207" s="233"/>
      <c r="D207" s="234" t="s">
        <v>175</v>
      </c>
      <c r="E207" s="235" t="s">
        <v>1</v>
      </c>
      <c r="F207" s="236" t="s">
        <v>1149</v>
      </c>
      <c r="G207" s="233"/>
      <c r="H207" s="237">
        <v>442.03300000000002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175</v>
      </c>
      <c r="AU207" s="243" t="s">
        <v>21</v>
      </c>
      <c r="AV207" s="13" t="s">
        <v>21</v>
      </c>
      <c r="AW207" s="13" t="s">
        <v>40</v>
      </c>
      <c r="AX207" s="13" t="s">
        <v>84</v>
      </c>
      <c r="AY207" s="243" t="s">
        <v>167</v>
      </c>
    </row>
    <row r="208" s="14" customFormat="1">
      <c r="A208" s="14"/>
      <c r="B208" s="244"/>
      <c r="C208" s="245"/>
      <c r="D208" s="234" t="s">
        <v>175</v>
      </c>
      <c r="E208" s="246" t="s">
        <v>1</v>
      </c>
      <c r="F208" s="247" t="s">
        <v>177</v>
      </c>
      <c r="G208" s="245"/>
      <c r="H208" s="248">
        <v>442.03300000000002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175</v>
      </c>
      <c r="AU208" s="254" t="s">
        <v>21</v>
      </c>
      <c r="AV208" s="14" t="s">
        <v>174</v>
      </c>
      <c r="AW208" s="14" t="s">
        <v>40</v>
      </c>
      <c r="AX208" s="14" t="s">
        <v>92</v>
      </c>
      <c r="AY208" s="254" t="s">
        <v>167</v>
      </c>
    </row>
    <row r="209" s="2" customFormat="1" ht="24.15" customHeight="1">
      <c r="A209" s="39"/>
      <c r="B209" s="40"/>
      <c r="C209" s="219" t="s">
        <v>241</v>
      </c>
      <c r="D209" s="219" t="s">
        <v>169</v>
      </c>
      <c r="E209" s="220" t="s">
        <v>419</v>
      </c>
      <c r="F209" s="221" t="s">
        <v>420</v>
      </c>
      <c r="G209" s="222" t="s">
        <v>247</v>
      </c>
      <c r="H209" s="223">
        <v>18</v>
      </c>
      <c r="I209" s="224"/>
      <c r="J209" s="225">
        <f>ROUND(I209*H209,2)</f>
        <v>0</v>
      </c>
      <c r="K209" s="221" t="s">
        <v>173</v>
      </c>
      <c r="L209" s="45"/>
      <c r="M209" s="226" t="s">
        <v>1</v>
      </c>
      <c r="N209" s="227" t="s">
        <v>51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174</v>
      </c>
      <c r="AT209" s="230" t="s">
        <v>169</v>
      </c>
      <c r="AU209" s="230" t="s">
        <v>21</v>
      </c>
      <c r="AY209" s="17" t="s">
        <v>167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174</v>
      </c>
      <c r="BK209" s="231">
        <f>ROUND(I209*H209,2)</f>
        <v>0</v>
      </c>
      <c r="BL209" s="17" t="s">
        <v>174</v>
      </c>
      <c r="BM209" s="230" t="s">
        <v>309</v>
      </c>
    </row>
    <row r="210" s="2" customFormat="1" ht="16.5" customHeight="1">
      <c r="A210" s="39"/>
      <c r="B210" s="40"/>
      <c r="C210" s="259" t="s">
        <v>310</v>
      </c>
      <c r="D210" s="259" t="s">
        <v>238</v>
      </c>
      <c r="E210" s="260" t="s">
        <v>422</v>
      </c>
      <c r="F210" s="261" t="s">
        <v>423</v>
      </c>
      <c r="G210" s="262" t="s">
        <v>247</v>
      </c>
      <c r="H210" s="263">
        <v>18</v>
      </c>
      <c r="I210" s="264"/>
      <c r="J210" s="265">
        <f>ROUND(I210*H210,2)</f>
        <v>0</v>
      </c>
      <c r="K210" s="261" t="s">
        <v>173</v>
      </c>
      <c r="L210" s="266"/>
      <c r="M210" s="267" t="s">
        <v>1</v>
      </c>
      <c r="N210" s="268" t="s">
        <v>51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190</v>
      </c>
      <c r="AT210" s="230" t="s">
        <v>238</v>
      </c>
      <c r="AU210" s="230" t="s">
        <v>21</v>
      </c>
      <c r="AY210" s="17" t="s">
        <v>167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174</v>
      </c>
      <c r="BK210" s="231">
        <f>ROUND(I210*H210,2)</f>
        <v>0</v>
      </c>
      <c r="BL210" s="17" t="s">
        <v>174</v>
      </c>
      <c r="BM210" s="230" t="s">
        <v>314</v>
      </c>
    </row>
    <row r="211" s="2" customFormat="1" ht="24.15" customHeight="1">
      <c r="A211" s="39"/>
      <c r="B211" s="40"/>
      <c r="C211" s="219" t="s">
        <v>244</v>
      </c>
      <c r="D211" s="219" t="s">
        <v>169</v>
      </c>
      <c r="E211" s="220" t="s">
        <v>433</v>
      </c>
      <c r="F211" s="221" t="s">
        <v>434</v>
      </c>
      <c r="G211" s="222" t="s">
        <v>194</v>
      </c>
      <c r="H211" s="223">
        <v>40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51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174</v>
      </c>
      <c r="AT211" s="230" t="s">
        <v>169</v>
      </c>
      <c r="AU211" s="230" t="s">
        <v>21</v>
      </c>
      <c r="AY211" s="17" t="s">
        <v>167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174</v>
      </c>
      <c r="BK211" s="231">
        <f>ROUND(I211*H211,2)</f>
        <v>0</v>
      </c>
      <c r="BL211" s="17" t="s">
        <v>174</v>
      </c>
      <c r="BM211" s="230" t="s">
        <v>319</v>
      </c>
    </row>
    <row r="212" s="2" customFormat="1">
      <c r="A212" s="39"/>
      <c r="B212" s="40"/>
      <c r="C212" s="41"/>
      <c r="D212" s="234" t="s">
        <v>185</v>
      </c>
      <c r="E212" s="41"/>
      <c r="F212" s="255" t="s">
        <v>436</v>
      </c>
      <c r="G212" s="41"/>
      <c r="H212" s="41"/>
      <c r="I212" s="256"/>
      <c r="J212" s="41"/>
      <c r="K212" s="41"/>
      <c r="L212" s="45"/>
      <c r="M212" s="257"/>
      <c r="N212" s="25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7" t="s">
        <v>185</v>
      </c>
      <c r="AU212" s="17" t="s">
        <v>21</v>
      </c>
    </row>
    <row r="213" s="2" customFormat="1" ht="16.5" customHeight="1">
      <c r="A213" s="39"/>
      <c r="B213" s="40"/>
      <c r="C213" s="219" t="s">
        <v>320</v>
      </c>
      <c r="D213" s="219" t="s">
        <v>169</v>
      </c>
      <c r="E213" s="220" t="s">
        <v>440</v>
      </c>
      <c r="F213" s="221" t="s">
        <v>441</v>
      </c>
      <c r="G213" s="222" t="s">
        <v>247</v>
      </c>
      <c r="H213" s="223">
        <v>27</v>
      </c>
      <c r="I213" s="224"/>
      <c r="J213" s="225">
        <f>ROUND(I213*H213,2)</f>
        <v>0</v>
      </c>
      <c r="K213" s="221" t="s">
        <v>173</v>
      </c>
      <c r="L213" s="45"/>
      <c r="M213" s="226" t="s">
        <v>1</v>
      </c>
      <c r="N213" s="227" t="s">
        <v>51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174</v>
      </c>
      <c r="AT213" s="230" t="s">
        <v>169</v>
      </c>
      <c r="AU213" s="230" t="s">
        <v>21</v>
      </c>
      <c r="AY213" s="17" t="s">
        <v>167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174</v>
      </c>
      <c r="BK213" s="231">
        <f>ROUND(I213*H213,2)</f>
        <v>0</v>
      </c>
      <c r="BL213" s="17" t="s">
        <v>174</v>
      </c>
      <c r="BM213" s="230" t="s">
        <v>323</v>
      </c>
    </row>
    <row r="214" s="2" customFormat="1" ht="33" customHeight="1">
      <c r="A214" s="39"/>
      <c r="B214" s="40"/>
      <c r="C214" s="219" t="s">
        <v>248</v>
      </c>
      <c r="D214" s="219" t="s">
        <v>169</v>
      </c>
      <c r="E214" s="220" t="s">
        <v>444</v>
      </c>
      <c r="F214" s="221" t="s">
        <v>445</v>
      </c>
      <c r="G214" s="222" t="s">
        <v>247</v>
      </c>
      <c r="H214" s="223">
        <v>15</v>
      </c>
      <c r="I214" s="224"/>
      <c r="J214" s="225">
        <f>ROUND(I214*H214,2)</f>
        <v>0</v>
      </c>
      <c r="K214" s="221" t="s">
        <v>173</v>
      </c>
      <c r="L214" s="45"/>
      <c r="M214" s="226" t="s">
        <v>1</v>
      </c>
      <c r="N214" s="227" t="s">
        <v>51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174</v>
      </c>
      <c r="AT214" s="230" t="s">
        <v>169</v>
      </c>
      <c r="AU214" s="230" t="s">
        <v>21</v>
      </c>
      <c r="AY214" s="17" t="s">
        <v>167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174</v>
      </c>
      <c r="BK214" s="231">
        <f>ROUND(I214*H214,2)</f>
        <v>0</v>
      </c>
      <c r="BL214" s="17" t="s">
        <v>174</v>
      </c>
      <c r="BM214" s="230" t="s">
        <v>327</v>
      </c>
    </row>
    <row r="215" s="2" customFormat="1">
      <c r="A215" s="39"/>
      <c r="B215" s="40"/>
      <c r="C215" s="41"/>
      <c r="D215" s="234" t="s">
        <v>185</v>
      </c>
      <c r="E215" s="41"/>
      <c r="F215" s="255" t="s">
        <v>447</v>
      </c>
      <c r="G215" s="41"/>
      <c r="H215" s="41"/>
      <c r="I215" s="256"/>
      <c r="J215" s="41"/>
      <c r="K215" s="41"/>
      <c r="L215" s="45"/>
      <c r="M215" s="257"/>
      <c r="N215" s="258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7" t="s">
        <v>185</v>
      </c>
      <c r="AU215" s="17" t="s">
        <v>21</v>
      </c>
    </row>
    <row r="216" s="2" customFormat="1" ht="24.15" customHeight="1">
      <c r="A216" s="39"/>
      <c r="B216" s="40"/>
      <c r="C216" s="259" t="s">
        <v>328</v>
      </c>
      <c r="D216" s="259" t="s">
        <v>238</v>
      </c>
      <c r="E216" s="260" t="s">
        <v>455</v>
      </c>
      <c r="F216" s="261" t="s">
        <v>456</v>
      </c>
      <c r="G216" s="262" t="s">
        <v>247</v>
      </c>
      <c r="H216" s="263">
        <v>15</v>
      </c>
      <c r="I216" s="264"/>
      <c r="J216" s="265">
        <f>ROUND(I216*H216,2)</f>
        <v>0</v>
      </c>
      <c r="K216" s="261" t="s">
        <v>173</v>
      </c>
      <c r="L216" s="266"/>
      <c r="M216" s="267" t="s">
        <v>1</v>
      </c>
      <c r="N216" s="268" t="s">
        <v>51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190</v>
      </c>
      <c r="AT216" s="230" t="s">
        <v>238</v>
      </c>
      <c r="AU216" s="230" t="s">
        <v>21</v>
      </c>
      <c r="AY216" s="17" t="s">
        <v>167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174</v>
      </c>
      <c r="BK216" s="231">
        <f>ROUND(I216*H216,2)</f>
        <v>0</v>
      </c>
      <c r="BL216" s="17" t="s">
        <v>174</v>
      </c>
      <c r="BM216" s="230" t="s">
        <v>331</v>
      </c>
    </row>
    <row r="217" s="2" customFormat="1">
      <c r="A217" s="39"/>
      <c r="B217" s="40"/>
      <c r="C217" s="41"/>
      <c r="D217" s="234" t="s">
        <v>185</v>
      </c>
      <c r="E217" s="41"/>
      <c r="F217" s="255" t="s">
        <v>458</v>
      </c>
      <c r="G217" s="41"/>
      <c r="H217" s="41"/>
      <c r="I217" s="256"/>
      <c r="J217" s="41"/>
      <c r="K217" s="41"/>
      <c r="L217" s="45"/>
      <c r="M217" s="257"/>
      <c r="N217" s="258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7" t="s">
        <v>185</v>
      </c>
      <c r="AU217" s="17" t="s">
        <v>21</v>
      </c>
    </row>
    <row r="218" s="2" customFormat="1" ht="16.5" customHeight="1">
      <c r="A218" s="39"/>
      <c r="B218" s="40"/>
      <c r="C218" s="259" t="s">
        <v>252</v>
      </c>
      <c r="D218" s="259" t="s">
        <v>238</v>
      </c>
      <c r="E218" s="260" t="s">
        <v>469</v>
      </c>
      <c r="F218" s="261" t="s">
        <v>470</v>
      </c>
      <c r="G218" s="262" t="s">
        <v>247</v>
      </c>
      <c r="H218" s="263">
        <v>17</v>
      </c>
      <c r="I218" s="264"/>
      <c r="J218" s="265">
        <f>ROUND(I218*H218,2)</f>
        <v>0</v>
      </c>
      <c r="K218" s="261" t="s">
        <v>173</v>
      </c>
      <c r="L218" s="266"/>
      <c r="M218" s="267" t="s">
        <v>1</v>
      </c>
      <c r="N218" s="268" t="s">
        <v>51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190</v>
      </c>
      <c r="AT218" s="230" t="s">
        <v>238</v>
      </c>
      <c r="AU218" s="230" t="s">
        <v>21</v>
      </c>
      <c r="AY218" s="17" t="s">
        <v>167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174</v>
      </c>
      <c r="BK218" s="231">
        <f>ROUND(I218*H218,2)</f>
        <v>0</v>
      </c>
      <c r="BL218" s="17" t="s">
        <v>174</v>
      </c>
      <c r="BM218" s="230" t="s">
        <v>335</v>
      </c>
    </row>
    <row r="219" s="2" customFormat="1" ht="16.5" customHeight="1">
      <c r="A219" s="39"/>
      <c r="B219" s="40"/>
      <c r="C219" s="259" t="s">
        <v>338</v>
      </c>
      <c r="D219" s="259" t="s">
        <v>238</v>
      </c>
      <c r="E219" s="260" t="s">
        <v>472</v>
      </c>
      <c r="F219" s="261" t="s">
        <v>473</v>
      </c>
      <c r="G219" s="262" t="s">
        <v>247</v>
      </c>
      <c r="H219" s="263">
        <v>6</v>
      </c>
      <c r="I219" s="264"/>
      <c r="J219" s="265">
        <f>ROUND(I219*H219,2)</f>
        <v>0</v>
      </c>
      <c r="K219" s="261" t="s">
        <v>173</v>
      </c>
      <c r="L219" s="266"/>
      <c r="M219" s="267" t="s">
        <v>1</v>
      </c>
      <c r="N219" s="268" t="s">
        <v>51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190</v>
      </c>
      <c r="AT219" s="230" t="s">
        <v>238</v>
      </c>
      <c r="AU219" s="230" t="s">
        <v>21</v>
      </c>
      <c r="AY219" s="17" t="s">
        <v>167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174</v>
      </c>
      <c r="BK219" s="231">
        <f>ROUND(I219*H219,2)</f>
        <v>0</v>
      </c>
      <c r="BL219" s="17" t="s">
        <v>174</v>
      </c>
      <c r="BM219" s="230" t="s">
        <v>341</v>
      </c>
    </row>
    <row r="220" s="2" customFormat="1" ht="24.15" customHeight="1">
      <c r="A220" s="39"/>
      <c r="B220" s="40"/>
      <c r="C220" s="259" t="s">
        <v>255</v>
      </c>
      <c r="D220" s="259" t="s">
        <v>238</v>
      </c>
      <c r="E220" s="260" t="s">
        <v>476</v>
      </c>
      <c r="F220" s="261" t="s">
        <v>477</v>
      </c>
      <c r="G220" s="262" t="s">
        <v>247</v>
      </c>
      <c r="H220" s="263">
        <v>15</v>
      </c>
      <c r="I220" s="264"/>
      <c r="J220" s="265">
        <f>ROUND(I220*H220,2)</f>
        <v>0</v>
      </c>
      <c r="K220" s="261" t="s">
        <v>173</v>
      </c>
      <c r="L220" s="266"/>
      <c r="M220" s="267" t="s">
        <v>1</v>
      </c>
      <c r="N220" s="268" t="s">
        <v>51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190</v>
      </c>
      <c r="AT220" s="230" t="s">
        <v>238</v>
      </c>
      <c r="AU220" s="230" t="s">
        <v>21</v>
      </c>
      <c r="AY220" s="17" t="s">
        <v>167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174</v>
      </c>
      <c r="BK220" s="231">
        <f>ROUND(I220*H220,2)</f>
        <v>0</v>
      </c>
      <c r="BL220" s="17" t="s">
        <v>174</v>
      </c>
      <c r="BM220" s="230" t="s">
        <v>347</v>
      </c>
    </row>
    <row r="221" s="2" customFormat="1" ht="24.15" customHeight="1">
      <c r="A221" s="39"/>
      <c r="B221" s="40"/>
      <c r="C221" s="259" t="s">
        <v>349</v>
      </c>
      <c r="D221" s="259" t="s">
        <v>238</v>
      </c>
      <c r="E221" s="260" t="s">
        <v>479</v>
      </c>
      <c r="F221" s="261" t="s">
        <v>480</v>
      </c>
      <c r="G221" s="262" t="s">
        <v>247</v>
      </c>
      <c r="H221" s="263">
        <v>4</v>
      </c>
      <c r="I221" s="264"/>
      <c r="J221" s="265">
        <f>ROUND(I221*H221,2)</f>
        <v>0</v>
      </c>
      <c r="K221" s="261" t="s">
        <v>173</v>
      </c>
      <c r="L221" s="266"/>
      <c r="M221" s="267" t="s">
        <v>1</v>
      </c>
      <c r="N221" s="268" t="s">
        <v>51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190</v>
      </c>
      <c r="AT221" s="230" t="s">
        <v>238</v>
      </c>
      <c r="AU221" s="230" t="s">
        <v>21</v>
      </c>
      <c r="AY221" s="17" t="s">
        <v>167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174</v>
      </c>
      <c r="BK221" s="231">
        <f>ROUND(I221*H221,2)</f>
        <v>0</v>
      </c>
      <c r="BL221" s="17" t="s">
        <v>174</v>
      </c>
      <c r="BM221" s="230" t="s">
        <v>352</v>
      </c>
    </row>
    <row r="222" s="2" customFormat="1" ht="24.15" customHeight="1">
      <c r="A222" s="39"/>
      <c r="B222" s="40"/>
      <c r="C222" s="259" t="s">
        <v>259</v>
      </c>
      <c r="D222" s="259" t="s">
        <v>238</v>
      </c>
      <c r="E222" s="260" t="s">
        <v>483</v>
      </c>
      <c r="F222" s="261" t="s">
        <v>484</v>
      </c>
      <c r="G222" s="262" t="s">
        <v>247</v>
      </c>
      <c r="H222" s="263">
        <v>2</v>
      </c>
      <c r="I222" s="264"/>
      <c r="J222" s="265">
        <f>ROUND(I222*H222,2)</f>
        <v>0</v>
      </c>
      <c r="K222" s="261" t="s">
        <v>173</v>
      </c>
      <c r="L222" s="266"/>
      <c r="M222" s="267" t="s">
        <v>1</v>
      </c>
      <c r="N222" s="268" t="s">
        <v>51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190</v>
      </c>
      <c r="AT222" s="230" t="s">
        <v>238</v>
      </c>
      <c r="AU222" s="230" t="s">
        <v>21</v>
      </c>
      <c r="AY222" s="17" t="s">
        <v>167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174</v>
      </c>
      <c r="BK222" s="231">
        <f>ROUND(I222*H222,2)</f>
        <v>0</v>
      </c>
      <c r="BL222" s="17" t="s">
        <v>174</v>
      </c>
      <c r="BM222" s="230" t="s">
        <v>357</v>
      </c>
    </row>
    <row r="223" s="2" customFormat="1" ht="24.15" customHeight="1">
      <c r="A223" s="39"/>
      <c r="B223" s="40"/>
      <c r="C223" s="259" t="s">
        <v>359</v>
      </c>
      <c r="D223" s="259" t="s">
        <v>238</v>
      </c>
      <c r="E223" s="260" t="s">
        <v>486</v>
      </c>
      <c r="F223" s="261" t="s">
        <v>487</v>
      </c>
      <c r="G223" s="262" t="s">
        <v>247</v>
      </c>
      <c r="H223" s="263">
        <v>1</v>
      </c>
      <c r="I223" s="264"/>
      <c r="J223" s="265">
        <f>ROUND(I223*H223,2)</f>
        <v>0</v>
      </c>
      <c r="K223" s="261" t="s">
        <v>173</v>
      </c>
      <c r="L223" s="266"/>
      <c r="M223" s="267" t="s">
        <v>1</v>
      </c>
      <c r="N223" s="268" t="s">
        <v>51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190</v>
      </c>
      <c r="AT223" s="230" t="s">
        <v>238</v>
      </c>
      <c r="AU223" s="230" t="s">
        <v>21</v>
      </c>
      <c r="AY223" s="17" t="s">
        <v>167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174</v>
      </c>
      <c r="BK223" s="231">
        <f>ROUND(I223*H223,2)</f>
        <v>0</v>
      </c>
      <c r="BL223" s="17" t="s">
        <v>174</v>
      </c>
      <c r="BM223" s="230" t="s">
        <v>362</v>
      </c>
    </row>
    <row r="224" s="2" customFormat="1" ht="24.15" customHeight="1">
      <c r="A224" s="39"/>
      <c r="B224" s="40"/>
      <c r="C224" s="259" t="s">
        <v>266</v>
      </c>
      <c r="D224" s="259" t="s">
        <v>238</v>
      </c>
      <c r="E224" s="260" t="s">
        <v>490</v>
      </c>
      <c r="F224" s="261" t="s">
        <v>491</v>
      </c>
      <c r="G224" s="262" t="s">
        <v>247</v>
      </c>
      <c r="H224" s="263">
        <v>6</v>
      </c>
      <c r="I224" s="264"/>
      <c r="J224" s="265">
        <f>ROUND(I224*H224,2)</f>
        <v>0</v>
      </c>
      <c r="K224" s="261" t="s">
        <v>173</v>
      </c>
      <c r="L224" s="266"/>
      <c r="M224" s="267" t="s">
        <v>1</v>
      </c>
      <c r="N224" s="268" t="s">
        <v>51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190</v>
      </c>
      <c r="AT224" s="230" t="s">
        <v>238</v>
      </c>
      <c r="AU224" s="230" t="s">
        <v>21</v>
      </c>
      <c r="AY224" s="17" t="s">
        <v>167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174</v>
      </c>
      <c r="BK224" s="231">
        <f>ROUND(I224*H224,2)</f>
        <v>0</v>
      </c>
      <c r="BL224" s="17" t="s">
        <v>174</v>
      </c>
      <c r="BM224" s="230" t="s">
        <v>366</v>
      </c>
    </row>
    <row r="225" s="2" customFormat="1" ht="24.15" customHeight="1">
      <c r="A225" s="39"/>
      <c r="B225" s="40"/>
      <c r="C225" s="259" t="s">
        <v>368</v>
      </c>
      <c r="D225" s="259" t="s">
        <v>238</v>
      </c>
      <c r="E225" s="260" t="s">
        <v>493</v>
      </c>
      <c r="F225" s="261" t="s">
        <v>494</v>
      </c>
      <c r="G225" s="262" t="s">
        <v>247</v>
      </c>
      <c r="H225" s="263">
        <v>3</v>
      </c>
      <c r="I225" s="264"/>
      <c r="J225" s="265">
        <f>ROUND(I225*H225,2)</f>
        <v>0</v>
      </c>
      <c r="K225" s="261" t="s">
        <v>173</v>
      </c>
      <c r="L225" s="266"/>
      <c r="M225" s="267" t="s">
        <v>1</v>
      </c>
      <c r="N225" s="268" t="s">
        <v>51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190</v>
      </c>
      <c r="AT225" s="230" t="s">
        <v>238</v>
      </c>
      <c r="AU225" s="230" t="s">
        <v>21</v>
      </c>
      <c r="AY225" s="17" t="s">
        <v>167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174</v>
      </c>
      <c r="BK225" s="231">
        <f>ROUND(I225*H225,2)</f>
        <v>0</v>
      </c>
      <c r="BL225" s="17" t="s">
        <v>174</v>
      </c>
      <c r="BM225" s="230" t="s">
        <v>371</v>
      </c>
    </row>
    <row r="226" s="2" customFormat="1" ht="24.15" customHeight="1">
      <c r="A226" s="39"/>
      <c r="B226" s="40"/>
      <c r="C226" s="219" t="s">
        <v>29</v>
      </c>
      <c r="D226" s="219" t="s">
        <v>169</v>
      </c>
      <c r="E226" s="220" t="s">
        <v>497</v>
      </c>
      <c r="F226" s="221" t="s">
        <v>498</v>
      </c>
      <c r="G226" s="222" t="s">
        <v>247</v>
      </c>
      <c r="H226" s="223">
        <v>15</v>
      </c>
      <c r="I226" s="224"/>
      <c r="J226" s="225">
        <f>ROUND(I226*H226,2)</f>
        <v>0</v>
      </c>
      <c r="K226" s="221" t="s">
        <v>173</v>
      </c>
      <c r="L226" s="45"/>
      <c r="M226" s="226" t="s">
        <v>1</v>
      </c>
      <c r="N226" s="227" t="s">
        <v>51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174</v>
      </c>
      <c r="AT226" s="230" t="s">
        <v>169</v>
      </c>
      <c r="AU226" s="230" t="s">
        <v>21</v>
      </c>
      <c r="AY226" s="17" t="s">
        <v>167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174</v>
      </c>
      <c r="BK226" s="231">
        <f>ROUND(I226*H226,2)</f>
        <v>0</v>
      </c>
      <c r="BL226" s="17" t="s">
        <v>174</v>
      </c>
      <c r="BM226" s="230" t="s">
        <v>375</v>
      </c>
    </row>
    <row r="227" s="2" customFormat="1" ht="24.15" customHeight="1">
      <c r="A227" s="39"/>
      <c r="B227" s="40"/>
      <c r="C227" s="259" t="s">
        <v>376</v>
      </c>
      <c r="D227" s="259" t="s">
        <v>238</v>
      </c>
      <c r="E227" s="260" t="s">
        <v>500</v>
      </c>
      <c r="F227" s="261" t="s">
        <v>501</v>
      </c>
      <c r="G227" s="262" t="s">
        <v>172</v>
      </c>
      <c r="H227" s="263">
        <v>15</v>
      </c>
      <c r="I227" s="264"/>
      <c r="J227" s="265">
        <f>ROUND(I227*H227,2)</f>
        <v>0</v>
      </c>
      <c r="K227" s="261" t="s">
        <v>173</v>
      </c>
      <c r="L227" s="266"/>
      <c r="M227" s="267" t="s">
        <v>1</v>
      </c>
      <c r="N227" s="268" t="s">
        <v>51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190</v>
      </c>
      <c r="AT227" s="230" t="s">
        <v>238</v>
      </c>
      <c r="AU227" s="230" t="s">
        <v>21</v>
      </c>
      <c r="AY227" s="17" t="s">
        <v>167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174</v>
      </c>
      <c r="BK227" s="231">
        <f>ROUND(I227*H227,2)</f>
        <v>0</v>
      </c>
      <c r="BL227" s="17" t="s">
        <v>174</v>
      </c>
      <c r="BM227" s="230" t="s">
        <v>379</v>
      </c>
    </row>
    <row r="228" s="2" customFormat="1" ht="24.15" customHeight="1">
      <c r="A228" s="39"/>
      <c r="B228" s="40"/>
      <c r="C228" s="219" t="s">
        <v>272</v>
      </c>
      <c r="D228" s="219" t="s">
        <v>169</v>
      </c>
      <c r="E228" s="220" t="s">
        <v>1150</v>
      </c>
      <c r="F228" s="221" t="s">
        <v>1151</v>
      </c>
      <c r="G228" s="222" t="s">
        <v>247</v>
      </c>
      <c r="H228" s="223">
        <v>10</v>
      </c>
      <c r="I228" s="224"/>
      <c r="J228" s="225">
        <f>ROUND(I228*H228,2)</f>
        <v>0</v>
      </c>
      <c r="K228" s="221" t="s">
        <v>173</v>
      </c>
      <c r="L228" s="45"/>
      <c r="M228" s="226" t="s">
        <v>1</v>
      </c>
      <c r="N228" s="227" t="s">
        <v>51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174</v>
      </c>
      <c r="AT228" s="230" t="s">
        <v>169</v>
      </c>
      <c r="AU228" s="230" t="s">
        <v>21</v>
      </c>
      <c r="AY228" s="17" t="s">
        <v>167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7" t="s">
        <v>174</v>
      </c>
      <c r="BK228" s="231">
        <f>ROUND(I228*H228,2)</f>
        <v>0</v>
      </c>
      <c r="BL228" s="17" t="s">
        <v>174</v>
      </c>
      <c r="BM228" s="230" t="s">
        <v>384</v>
      </c>
    </row>
    <row r="229" s="2" customFormat="1">
      <c r="A229" s="39"/>
      <c r="B229" s="40"/>
      <c r="C229" s="41"/>
      <c r="D229" s="234" t="s">
        <v>185</v>
      </c>
      <c r="E229" s="41"/>
      <c r="F229" s="255" t="s">
        <v>1152</v>
      </c>
      <c r="G229" s="41"/>
      <c r="H229" s="41"/>
      <c r="I229" s="256"/>
      <c r="J229" s="41"/>
      <c r="K229" s="41"/>
      <c r="L229" s="45"/>
      <c r="M229" s="257"/>
      <c r="N229" s="258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7" t="s">
        <v>185</v>
      </c>
      <c r="AU229" s="17" t="s">
        <v>21</v>
      </c>
    </row>
    <row r="230" s="2" customFormat="1" ht="21.75" customHeight="1">
      <c r="A230" s="39"/>
      <c r="B230" s="40"/>
      <c r="C230" s="219" t="s">
        <v>387</v>
      </c>
      <c r="D230" s="219" t="s">
        <v>169</v>
      </c>
      <c r="E230" s="220" t="s">
        <v>504</v>
      </c>
      <c r="F230" s="221" t="s">
        <v>505</v>
      </c>
      <c r="G230" s="222" t="s">
        <v>194</v>
      </c>
      <c r="H230" s="223">
        <v>958</v>
      </c>
      <c r="I230" s="224"/>
      <c r="J230" s="225">
        <f>ROUND(I230*H230,2)</f>
        <v>0</v>
      </c>
      <c r="K230" s="221" t="s">
        <v>173</v>
      </c>
      <c r="L230" s="45"/>
      <c r="M230" s="226" t="s">
        <v>1</v>
      </c>
      <c r="N230" s="227" t="s">
        <v>51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174</v>
      </c>
      <c r="AT230" s="230" t="s">
        <v>169</v>
      </c>
      <c r="AU230" s="230" t="s">
        <v>21</v>
      </c>
      <c r="AY230" s="17" t="s">
        <v>167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174</v>
      </c>
      <c r="BK230" s="231">
        <f>ROUND(I230*H230,2)</f>
        <v>0</v>
      </c>
      <c r="BL230" s="17" t="s">
        <v>174</v>
      </c>
      <c r="BM230" s="230" t="s">
        <v>390</v>
      </c>
    </row>
    <row r="231" s="2" customFormat="1">
      <c r="A231" s="39"/>
      <c r="B231" s="40"/>
      <c r="C231" s="41"/>
      <c r="D231" s="234" t="s">
        <v>185</v>
      </c>
      <c r="E231" s="41"/>
      <c r="F231" s="255" t="s">
        <v>1153</v>
      </c>
      <c r="G231" s="41"/>
      <c r="H231" s="41"/>
      <c r="I231" s="256"/>
      <c r="J231" s="41"/>
      <c r="K231" s="41"/>
      <c r="L231" s="45"/>
      <c r="M231" s="257"/>
      <c r="N231" s="258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7" t="s">
        <v>185</v>
      </c>
      <c r="AU231" s="17" t="s">
        <v>21</v>
      </c>
    </row>
    <row r="232" s="2" customFormat="1" ht="16.5" customHeight="1">
      <c r="A232" s="39"/>
      <c r="B232" s="40"/>
      <c r="C232" s="219" t="s">
        <v>278</v>
      </c>
      <c r="D232" s="219" t="s">
        <v>169</v>
      </c>
      <c r="E232" s="220" t="s">
        <v>508</v>
      </c>
      <c r="F232" s="221" t="s">
        <v>509</v>
      </c>
      <c r="G232" s="222" t="s">
        <v>510</v>
      </c>
      <c r="H232" s="223">
        <v>1</v>
      </c>
      <c r="I232" s="224"/>
      <c r="J232" s="225">
        <f>ROUND(I232*H232,2)</f>
        <v>0</v>
      </c>
      <c r="K232" s="221" t="s">
        <v>1</v>
      </c>
      <c r="L232" s="45"/>
      <c r="M232" s="226" t="s">
        <v>1</v>
      </c>
      <c r="N232" s="227" t="s">
        <v>51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174</v>
      </c>
      <c r="AT232" s="230" t="s">
        <v>169</v>
      </c>
      <c r="AU232" s="230" t="s">
        <v>21</v>
      </c>
      <c r="AY232" s="17" t="s">
        <v>167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174</v>
      </c>
      <c r="BK232" s="231">
        <f>ROUND(I232*H232,2)</f>
        <v>0</v>
      </c>
      <c r="BL232" s="17" t="s">
        <v>174</v>
      </c>
      <c r="BM232" s="230" t="s">
        <v>393</v>
      </c>
    </row>
    <row r="233" s="12" customFormat="1" ht="22.8" customHeight="1">
      <c r="A233" s="12"/>
      <c r="B233" s="203"/>
      <c r="C233" s="204"/>
      <c r="D233" s="205" t="s">
        <v>83</v>
      </c>
      <c r="E233" s="217" t="s">
        <v>213</v>
      </c>
      <c r="F233" s="217" t="s">
        <v>512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SUM(P234:P235)</f>
        <v>0</v>
      </c>
      <c r="Q233" s="211"/>
      <c r="R233" s="212">
        <f>SUM(R234:R235)</f>
        <v>0</v>
      </c>
      <c r="S233" s="211"/>
      <c r="T233" s="213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92</v>
      </c>
      <c r="AT233" s="215" t="s">
        <v>83</v>
      </c>
      <c r="AU233" s="215" t="s">
        <v>92</v>
      </c>
      <c r="AY233" s="214" t="s">
        <v>167</v>
      </c>
      <c r="BK233" s="216">
        <f>SUM(BK234:BK235)</f>
        <v>0</v>
      </c>
    </row>
    <row r="234" s="2" customFormat="1" ht="24.15" customHeight="1">
      <c r="A234" s="39"/>
      <c r="B234" s="40"/>
      <c r="C234" s="219" t="s">
        <v>395</v>
      </c>
      <c r="D234" s="219" t="s">
        <v>169</v>
      </c>
      <c r="E234" s="220" t="s">
        <v>518</v>
      </c>
      <c r="F234" s="221" t="s">
        <v>519</v>
      </c>
      <c r="G234" s="222" t="s">
        <v>194</v>
      </c>
      <c r="H234" s="223">
        <v>1</v>
      </c>
      <c r="I234" s="224"/>
      <c r="J234" s="225">
        <f>ROUND(I234*H234,2)</f>
        <v>0</v>
      </c>
      <c r="K234" s="221" t="s">
        <v>173</v>
      </c>
      <c r="L234" s="45"/>
      <c r="M234" s="226" t="s">
        <v>1</v>
      </c>
      <c r="N234" s="227" t="s">
        <v>51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174</v>
      </c>
      <c r="AT234" s="230" t="s">
        <v>169</v>
      </c>
      <c r="AU234" s="230" t="s">
        <v>21</v>
      </c>
      <c r="AY234" s="17" t="s">
        <v>167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174</v>
      </c>
      <c r="BK234" s="231">
        <f>ROUND(I234*H234,2)</f>
        <v>0</v>
      </c>
      <c r="BL234" s="17" t="s">
        <v>174</v>
      </c>
      <c r="BM234" s="230" t="s">
        <v>398</v>
      </c>
    </row>
    <row r="235" s="2" customFormat="1">
      <c r="A235" s="39"/>
      <c r="B235" s="40"/>
      <c r="C235" s="41"/>
      <c r="D235" s="234" t="s">
        <v>185</v>
      </c>
      <c r="E235" s="41"/>
      <c r="F235" s="255" t="s">
        <v>1154</v>
      </c>
      <c r="G235" s="41"/>
      <c r="H235" s="41"/>
      <c r="I235" s="256"/>
      <c r="J235" s="41"/>
      <c r="K235" s="41"/>
      <c r="L235" s="45"/>
      <c r="M235" s="257"/>
      <c r="N235" s="258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7" t="s">
        <v>185</v>
      </c>
      <c r="AU235" s="17" t="s">
        <v>21</v>
      </c>
    </row>
    <row r="236" s="12" customFormat="1" ht="22.8" customHeight="1">
      <c r="A236" s="12"/>
      <c r="B236" s="203"/>
      <c r="C236" s="204"/>
      <c r="D236" s="205" t="s">
        <v>83</v>
      </c>
      <c r="E236" s="217" t="s">
        <v>545</v>
      </c>
      <c r="F236" s="217" t="s">
        <v>546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SUM(P237:P242)</f>
        <v>0</v>
      </c>
      <c r="Q236" s="211"/>
      <c r="R236" s="212">
        <f>SUM(R237:R242)</f>
        <v>0</v>
      </c>
      <c r="S236" s="211"/>
      <c r="T236" s="213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92</v>
      </c>
      <c r="AT236" s="215" t="s">
        <v>83</v>
      </c>
      <c r="AU236" s="215" t="s">
        <v>92</v>
      </c>
      <c r="AY236" s="214" t="s">
        <v>167</v>
      </c>
      <c r="BK236" s="216">
        <f>SUM(BK237:BK242)</f>
        <v>0</v>
      </c>
    </row>
    <row r="237" s="2" customFormat="1" ht="24.15" customHeight="1">
      <c r="A237" s="39"/>
      <c r="B237" s="40"/>
      <c r="C237" s="219" t="s">
        <v>281</v>
      </c>
      <c r="D237" s="219" t="s">
        <v>169</v>
      </c>
      <c r="E237" s="220" t="s">
        <v>548</v>
      </c>
      <c r="F237" s="221" t="s">
        <v>549</v>
      </c>
      <c r="G237" s="222" t="s">
        <v>277</v>
      </c>
      <c r="H237" s="223">
        <v>134.464</v>
      </c>
      <c r="I237" s="224"/>
      <c r="J237" s="225">
        <f>ROUND(I237*H237,2)</f>
        <v>0</v>
      </c>
      <c r="K237" s="221" t="s">
        <v>173</v>
      </c>
      <c r="L237" s="45"/>
      <c r="M237" s="226" t="s">
        <v>1</v>
      </c>
      <c r="N237" s="227" t="s">
        <v>51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174</v>
      </c>
      <c r="AT237" s="230" t="s">
        <v>169</v>
      </c>
      <c r="AU237" s="230" t="s">
        <v>21</v>
      </c>
      <c r="AY237" s="17" t="s">
        <v>167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174</v>
      </c>
      <c r="BK237" s="231">
        <f>ROUND(I237*H237,2)</f>
        <v>0</v>
      </c>
      <c r="BL237" s="17" t="s">
        <v>174</v>
      </c>
      <c r="BM237" s="230" t="s">
        <v>401</v>
      </c>
    </row>
    <row r="238" s="2" customFormat="1" ht="24.15" customHeight="1">
      <c r="A238" s="39"/>
      <c r="B238" s="40"/>
      <c r="C238" s="219" t="s">
        <v>403</v>
      </c>
      <c r="D238" s="219" t="s">
        <v>169</v>
      </c>
      <c r="E238" s="220" t="s">
        <v>551</v>
      </c>
      <c r="F238" s="221" t="s">
        <v>552</v>
      </c>
      <c r="G238" s="222" t="s">
        <v>277</v>
      </c>
      <c r="H238" s="223">
        <v>134.464</v>
      </c>
      <c r="I238" s="224"/>
      <c r="J238" s="225">
        <f>ROUND(I238*H238,2)</f>
        <v>0</v>
      </c>
      <c r="K238" s="221" t="s">
        <v>173</v>
      </c>
      <c r="L238" s="45"/>
      <c r="M238" s="226" t="s">
        <v>1</v>
      </c>
      <c r="N238" s="227" t="s">
        <v>51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174</v>
      </c>
      <c r="AT238" s="230" t="s">
        <v>169</v>
      </c>
      <c r="AU238" s="230" t="s">
        <v>21</v>
      </c>
      <c r="AY238" s="17" t="s">
        <v>167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174</v>
      </c>
      <c r="BK238" s="231">
        <f>ROUND(I238*H238,2)</f>
        <v>0</v>
      </c>
      <c r="BL238" s="17" t="s">
        <v>174</v>
      </c>
      <c r="BM238" s="230" t="s">
        <v>406</v>
      </c>
    </row>
    <row r="239" s="2" customFormat="1" ht="24.15" customHeight="1">
      <c r="A239" s="39"/>
      <c r="B239" s="40"/>
      <c r="C239" s="219" t="s">
        <v>295</v>
      </c>
      <c r="D239" s="219" t="s">
        <v>169</v>
      </c>
      <c r="E239" s="220" t="s">
        <v>555</v>
      </c>
      <c r="F239" s="221" t="s">
        <v>556</v>
      </c>
      <c r="G239" s="222" t="s">
        <v>277</v>
      </c>
      <c r="H239" s="223">
        <v>672.32000000000005</v>
      </c>
      <c r="I239" s="224"/>
      <c r="J239" s="225">
        <f>ROUND(I239*H239,2)</f>
        <v>0</v>
      </c>
      <c r="K239" s="221" t="s">
        <v>173</v>
      </c>
      <c r="L239" s="45"/>
      <c r="M239" s="226" t="s">
        <v>1</v>
      </c>
      <c r="N239" s="227" t="s">
        <v>51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174</v>
      </c>
      <c r="AT239" s="230" t="s">
        <v>169</v>
      </c>
      <c r="AU239" s="230" t="s">
        <v>21</v>
      </c>
      <c r="AY239" s="17" t="s">
        <v>167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7" t="s">
        <v>174</v>
      </c>
      <c r="BK239" s="231">
        <f>ROUND(I239*H239,2)</f>
        <v>0</v>
      </c>
      <c r="BL239" s="17" t="s">
        <v>174</v>
      </c>
      <c r="BM239" s="230" t="s">
        <v>409</v>
      </c>
    </row>
    <row r="240" s="13" customFormat="1">
      <c r="A240" s="13"/>
      <c r="B240" s="232"/>
      <c r="C240" s="233"/>
      <c r="D240" s="234" t="s">
        <v>175</v>
      </c>
      <c r="E240" s="235" t="s">
        <v>1</v>
      </c>
      <c r="F240" s="236" t="s">
        <v>1155</v>
      </c>
      <c r="G240" s="233"/>
      <c r="H240" s="237">
        <v>672.32000000000005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175</v>
      </c>
      <c r="AU240" s="243" t="s">
        <v>21</v>
      </c>
      <c r="AV240" s="13" t="s">
        <v>21</v>
      </c>
      <c r="AW240" s="13" t="s">
        <v>40</v>
      </c>
      <c r="AX240" s="13" t="s">
        <v>84</v>
      </c>
      <c r="AY240" s="243" t="s">
        <v>167</v>
      </c>
    </row>
    <row r="241" s="14" customFormat="1">
      <c r="A241" s="14"/>
      <c r="B241" s="244"/>
      <c r="C241" s="245"/>
      <c r="D241" s="234" t="s">
        <v>175</v>
      </c>
      <c r="E241" s="246" t="s">
        <v>1</v>
      </c>
      <c r="F241" s="247" t="s">
        <v>177</v>
      </c>
      <c r="G241" s="245"/>
      <c r="H241" s="248">
        <v>672.32000000000005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175</v>
      </c>
      <c r="AU241" s="254" t="s">
        <v>21</v>
      </c>
      <c r="AV241" s="14" t="s">
        <v>174</v>
      </c>
      <c r="AW241" s="14" t="s">
        <v>40</v>
      </c>
      <c r="AX241" s="14" t="s">
        <v>92</v>
      </c>
      <c r="AY241" s="254" t="s">
        <v>167</v>
      </c>
    </row>
    <row r="242" s="2" customFormat="1" ht="33" customHeight="1">
      <c r="A242" s="39"/>
      <c r="B242" s="40"/>
      <c r="C242" s="219" t="s">
        <v>411</v>
      </c>
      <c r="D242" s="219" t="s">
        <v>169</v>
      </c>
      <c r="E242" s="220" t="s">
        <v>562</v>
      </c>
      <c r="F242" s="221" t="s">
        <v>563</v>
      </c>
      <c r="G242" s="222" t="s">
        <v>277</v>
      </c>
      <c r="H242" s="223">
        <v>134.464</v>
      </c>
      <c r="I242" s="224"/>
      <c r="J242" s="225">
        <f>ROUND(I242*H242,2)</f>
        <v>0</v>
      </c>
      <c r="K242" s="221" t="s">
        <v>173</v>
      </c>
      <c r="L242" s="45"/>
      <c r="M242" s="226" t="s">
        <v>1</v>
      </c>
      <c r="N242" s="227" t="s">
        <v>51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174</v>
      </c>
      <c r="AT242" s="230" t="s">
        <v>169</v>
      </c>
      <c r="AU242" s="230" t="s">
        <v>21</v>
      </c>
      <c r="AY242" s="17" t="s">
        <v>167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174</v>
      </c>
      <c r="BK242" s="231">
        <f>ROUND(I242*H242,2)</f>
        <v>0</v>
      </c>
      <c r="BL242" s="17" t="s">
        <v>174</v>
      </c>
      <c r="BM242" s="230" t="s">
        <v>414</v>
      </c>
    </row>
    <row r="243" s="12" customFormat="1" ht="22.8" customHeight="1">
      <c r="A243" s="12"/>
      <c r="B243" s="203"/>
      <c r="C243" s="204"/>
      <c r="D243" s="205" t="s">
        <v>83</v>
      </c>
      <c r="E243" s="217" t="s">
        <v>565</v>
      </c>
      <c r="F243" s="217" t="s">
        <v>566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SUM(P244:P245)</f>
        <v>0</v>
      </c>
      <c r="Q243" s="211"/>
      <c r="R243" s="212">
        <f>SUM(R244:R245)</f>
        <v>0</v>
      </c>
      <c r="S243" s="211"/>
      <c r="T243" s="213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92</v>
      </c>
      <c r="AT243" s="215" t="s">
        <v>83</v>
      </c>
      <c r="AU243" s="215" t="s">
        <v>92</v>
      </c>
      <c r="AY243" s="214" t="s">
        <v>167</v>
      </c>
      <c r="BK243" s="216">
        <f>SUM(BK244:BK245)</f>
        <v>0</v>
      </c>
    </row>
    <row r="244" s="2" customFormat="1" ht="24.15" customHeight="1">
      <c r="A244" s="39"/>
      <c r="B244" s="40"/>
      <c r="C244" s="219" t="s">
        <v>301</v>
      </c>
      <c r="D244" s="219" t="s">
        <v>169</v>
      </c>
      <c r="E244" s="220" t="s">
        <v>567</v>
      </c>
      <c r="F244" s="221" t="s">
        <v>568</v>
      </c>
      <c r="G244" s="222" t="s">
        <v>277</v>
      </c>
      <c r="H244" s="223">
        <v>611.21600000000001</v>
      </c>
      <c r="I244" s="224"/>
      <c r="J244" s="225">
        <f>ROUND(I244*H244,2)</f>
        <v>0</v>
      </c>
      <c r="K244" s="221" t="s">
        <v>173</v>
      </c>
      <c r="L244" s="45"/>
      <c r="M244" s="226" t="s">
        <v>1</v>
      </c>
      <c r="N244" s="227" t="s">
        <v>51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174</v>
      </c>
      <c r="AT244" s="230" t="s">
        <v>169</v>
      </c>
      <c r="AU244" s="230" t="s">
        <v>21</v>
      </c>
      <c r="AY244" s="17" t="s">
        <v>167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174</v>
      </c>
      <c r="BK244" s="231">
        <f>ROUND(I244*H244,2)</f>
        <v>0</v>
      </c>
      <c r="BL244" s="17" t="s">
        <v>174</v>
      </c>
      <c r="BM244" s="230" t="s">
        <v>417</v>
      </c>
    </row>
    <row r="245" s="2" customFormat="1" ht="33" customHeight="1">
      <c r="A245" s="39"/>
      <c r="B245" s="40"/>
      <c r="C245" s="219" t="s">
        <v>418</v>
      </c>
      <c r="D245" s="219" t="s">
        <v>169</v>
      </c>
      <c r="E245" s="220" t="s">
        <v>571</v>
      </c>
      <c r="F245" s="221" t="s">
        <v>572</v>
      </c>
      <c r="G245" s="222" t="s">
        <v>277</v>
      </c>
      <c r="H245" s="223">
        <v>611.21600000000001</v>
      </c>
      <c r="I245" s="224"/>
      <c r="J245" s="225">
        <f>ROUND(I245*H245,2)</f>
        <v>0</v>
      </c>
      <c r="K245" s="221" t="s">
        <v>173</v>
      </c>
      <c r="L245" s="45"/>
      <c r="M245" s="226" t="s">
        <v>1</v>
      </c>
      <c r="N245" s="227" t="s">
        <v>51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174</v>
      </c>
      <c r="AT245" s="230" t="s">
        <v>169</v>
      </c>
      <c r="AU245" s="230" t="s">
        <v>21</v>
      </c>
      <c r="AY245" s="17" t="s">
        <v>167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174</v>
      </c>
      <c r="BK245" s="231">
        <f>ROUND(I245*H245,2)</f>
        <v>0</v>
      </c>
      <c r="BL245" s="17" t="s">
        <v>174</v>
      </c>
      <c r="BM245" s="230" t="s">
        <v>421</v>
      </c>
    </row>
    <row r="246" s="12" customFormat="1" ht="25.92" customHeight="1">
      <c r="A246" s="12"/>
      <c r="B246" s="203"/>
      <c r="C246" s="204"/>
      <c r="D246" s="205" t="s">
        <v>83</v>
      </c>
      <c r="E246" s="206" t="s">
        <v>581</v>
      </c>
      <c r="F246" s="206" t="s">
        <v>582</v>
      </c>
      <c r="G246" s="204"/>
      <c r="H246" s="204"/>
      <c r="I246" s="207"/>
      <c r="J246" s="208">
        <f>BK246</f>
        <v>0</v>
      </c>
      <c r="K246" s="204"/>
      <c r="L246" s="209"/>
      <c r="M246" s="210"/>
      <c r="N246" s="211"/>
      <c r="O246" s="211"/>
      <c r="P246" s="212">
        <f>P247</f>
        <v>0</v>
      </c>
      <c r="Q246" s="211"/>
      <c r="R246" s="212">
        <f>R247</f>
        <v>0</v>
      </c>
      <c r="S246" s="211"/>
      <c r="T246" s="213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191</v>
      </c>
      <c r="AT246" s="215" t="s">
        <v>83</v>
      </c>
      <c r="AU246" s="215" t="s">
        <v>84</v>
      </c>
      <c r="AY246" s="214" t="s">
        <v>167</v>
      </c>
      <c r="BK246" s="216">
        <f>BK247</f>
        <v>0</v>
      </c>
    </row>
    <row r="247" s="12" customFormat="1" ht="22.8" customHeight="1">
      <c r="A247" s="12"/>
      <c r="B247" s="203"/>
      <c r="C247" s="204"/>
      <c r="D247" s="205" t="s">
        <v>83</v>
      </c>
      <c r="E247" s="217" t="s">
        <v>583</v>
      </c>
      <c r="F247" s="217" t="s">
        <v>584</v>
      </c>
      <c r="G247" s="204"/>
      <c r="H247" s="204"/>
      <c r="I247" s="207"/>
      <c r="J247" s="218">
        <f>BK247</f>
        <v>0</v>
      </c>
      <c r="K247" s="204"/>
      <c r="L247" s="209"/>
      <c r="M247" s="210"/>
      <c r="N247" s="211"/>
      <c r="O247" s="211"/>
      <c r="P247" s="212">
        <f>SUM(P248:P251)</f>
        <v>0</v>
      </c>
      <c r="Q247" s="211"/>
      <c r="R247" s="212">
        <f>SUM(R248:R251)</f>
        <v>0</v>
      </c>
      <c r="S247" s="211"/>
      <c r="T247" s="213">
        <f>SUM(T248:T251)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4" t="s">
        <v>191</v>
      </c>
      <c r="AT247" s="215" t="s">
        <v>83</v>
      </c>
      <c r="AU247" s="215" t="s">
        <v>92</v>
      </c>
      <c r="AY247" s="214" t="s">
        <v>167</v>
      </c>
      <c r="BK247" s="216">
        <f>SUM(BK248:BK251)</f>
        <v>0</v>
      </c>
    </row>
    <row r="248" s="2" customFormat="1" ht="16.5" customHeight="1">
      <c r="A248" s="39"/>
      <c r="B248" s="40"/>
      <c r="C248" s="219" t="s">
        <v>306</v>
      </c>
      <c r="D248" s="219" t="s">
        <v>169</v>
      </c>
      <c r="E248" s="220" t="s">
        <v>586</v>
      </c>
      <c r="F248" s="221" t="s">
        <v>587</v>
      </c>
      <c r="G248" s="222" t="s">
        <v>510</v>
      </c>
      <c r="H248" s="223">
        <v>1</v>
      </c>
      <c r="I248" s="224"/>
      <c r="J248" s="225">
        <f>ROUND(I248*H248,2)</f>
        <v>0</v>
      </c>
      <c r="K248" s="221" t="s">
        <v>173</v>
      </c>
      <c r="L248" s="45"/>
      <c r="M248" s="226" t="s">
        <v>1</v>
      </c>
      <c r="N248" s="227" t="s">
        <v>51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174</v>
      </c>
      <c r="AT248" s="230" t="s">
        <v>169</v>
      </c>
      <c r="AU248" s="230" t="s">
        <v>21</v>
      </c>
      <c r="AY248" s="17" t="s">
        <v>167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174</v>
      </c>
      <c r="BK248" s="231">
        <f>ROUND(I248*H248,2)</f>
        <v>0</v>
      </c>
      <c r="BL248" s="17" t="s">
        <v>174</v>
      </c>
      <c r="BM248" s="230" t="s">
        <v>424</v>
      </c>
    </row>
    <row r="249" s="2" customFormat="1">
      <c r="A249" s="39"/>
      <c r="B249" s="40"/>
      <c r="C249" s="41"/>
      <c r="D249" s="234" t="s">
        <v>185</v>
      </c>
      <c r="E249" s="41"/>
      <c r="F249" s="255" t="s">
        <v>1156</v>
      </c>
      <c r="G249" s="41"/>
      <c r="H249" s="41"/>
      <c r="I249" s="256"/>
      <c r="J249" s="41"/>
      <c r="K249" s="41"/>
      <c r="L249" s="45"/>
      <c r="M249" s="257"/>
      <c r="N249" s="258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7" t="s">
        <v>185</v>
      </c>
      <c r="AU249" s="17" t="s">
        <v>21</v>
      </c>
    </row>
    <row r="250" s="2" customFormat="1" ht="16.5" customHeight="1">
      <c r="A250" s="39"/>
      <c r="B250" s="40"/>
      <c r="C250" s="219" t="s">
        <v>425</v>
      </c>
      <c r="D250" s="219" t="s">
        <v>169</v>
      </c>
      <c r="E250" s="220" t="s">
        <v>590</v>
      </c>
      <c r="F250" s="221" t="s">
        <v>591</v>
      </c>
      <c r="G250" s="222" t="s">
        <v>510</v>
      </c>
      <c r="H250" s="223">
        <v>1</v>
      </c>
      <c r="I250" s="224"/>
      <c r="J250" s="225">
        <f>ROUND(I250*H250,2)</f>
        <v>0</v>
      </c>
      <c r="K250" s="221" t="s">
        <v>173</v>
      </c>
      <c r="L250" s="45"/>
      <c r="M250" s="226" t="s">
        <v>1</v>
      </c>
      <c r="N250" s="227" t="s">
        <v>51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174</v>
      </c>
      <c r="AT250" s="230" t="s">
        <v>169</v>
      </c>
      <c r="AU250" s="230" t="s">
        <v>21</v>
      </c>
      <c r="AY250" s="17" t="s">
        <v>167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174</v>
      </c>
      <c r="BK250" s="231">
        <f>ROUND(I250*H250,2)</f>
        <v>0</v>
      </c>
      <c r="BL250" s="17" t="s">
        <v>174</v>
      </c>
      <c r="BM250" s="230" t="s">
        <v>428</v>
      </c>
    </row>
    <row r="251" s="2" customFormat="1">
      <c r="A251" s="39"/>
      <c r="B251" s="40"/>
      <c r="C251" s="41"/>
      <c r="D251" s="234" t="s">
        <v>185</v>
      </c>
      <c r="E251" s="41"/>
      <c r="F251" s="255" t="s">
        <v>593</v>
      </c>
      <c r="G251" s="41"/>
      <c r="H251" s="41"/>
      <c r="I251" s="256"/>
      <c r="J251" s="41"/>
      <c r="K251" s="41"/>
      <c r="L251" s="45"/>
      <c r="M251" s="269"/>
      <c r="N251" s="270"/>
      <c r="O251" s="271"/>
      <c r="P251" s="271"/>
      <c r="Q251" s="271"/>
      <c r="R251" s="271"/>
      <c r="S251" s="271"/>
      <c r="T251" s="272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7" t="s">
        <v>185</v>
      </c>
      <c r="AU251" s="17" t="s">
        <v>21</v>
      </c>
    </row>
    <row r="252" s="2" customFormat="1" ht="6.96" customHeight="1">
      <c r="A252" s="39"/>
      <c r="B252" s="67"/>
      <c r="C252" s="68"/>
      <c r="D252" s="68"/>
      <c r="E252" s="68"/>
      <c r="F252" s="68"/>
      <c r="G252" s="68"/>
      <c r="H252" s="68"/>
      <c r="I252" s="68"/>
      <c r="J252" s="68"/>
      <c r="K252" s="68"/>
      <c r="L252" s="45"/>
      <c r="M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</sheetData>
  <sheetProtection sheet="1" autoFilter="0" formatColumns="0" formatRows="0" objects="1" scenarios="1" spinCount="100000" saltValue="rULDdZaK1GZ+U02V/OCCEGkT7nhX7X6WnUUJUMteZsxf8JUwzZSPaZO6pyom1RY6fsbDeI0wVz4ot/SuRmtCEA==" hashValue="6+SmxnUY947vgo/+kiVOnH9zYqZbgRsv6/IR4JOmVTZT5ArOw66njOe/ruailLmagLQNVN03lq71j+1RhP9CaQ==" algorithmName="SHA-512" password="CC35"/>
  <autoFilter ref="C124:K25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1157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ROUND((SUM(BE125:BE216)),  2)</f>
        <v>0</v>
      </c>
      <c r="G33" s="39"/>
      <c r="H33" s="39"/>
      <c r="I33" s="156">
        <v>0.20999999999999999</v>
      </c>
      <c r="J33" s="155">
        <f>ROUND(((SUM(BE125:BE216))*I33),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ROUND((SUM(BF125:BF216)),  2)</f>
        <v>0</v>
      </c>
      <c r="G34" s="39"/>
      <c r="H34" s="39"/>
      <c r="I34" s="156">
        <v>0.14999999999999999</v>
      </c>
      <c r="J34" s="155">
        <f>ROUND(((SUM(BF125:BF216))*I34),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ROUND((SUM(BG125:BG216)),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ROUND((SUM(BH125:BH216)),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ROUND((SUM(BI125:BI216)),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306 - Přípojky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142</v>
      </c>
      <c r="E99" s="189"/>
      <c r="F99" s="189"/>
      <c r="G99" s="189"/>
      <c r="H99" s="189"/>
      <c r="I99" s="189"/>
      <c r="J99" s="190">
        <f>J172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144</v>
      </c>
      <c r="E100" s="189"/>
      <c r="F100" s="189"/>
      <c r="G100" s="189"/>
      <c r="H100" s="189"/>
      <c r="I100" s="189"/>
      <c r="J100" s="190">
        <f>J179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145</v>
      </c>
      <c r="E101" s="189"/>
      <c r="F101" s="189"/>
      <c r="G101" s="189"/>
      <c r="H101" s="189"/>
      <c r="I101" s="189"/>
      <c r="J101" s="190">
        <f>J198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146</v>
      </c>
      <c r="E102" s="189"/>
      <c r="F102" s="189"/>
      <c r="G102" s="189"/>
      <c r="H102" s="189"/>
      <c r="I102" s="189"/>
      <c r="J102" s="190">
        <f>J201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147</v>
      </c>
      <c r="E103" s="189"/>
      <c r="F103" s="189"/>
      <c r="G103" s="189"/>
      <c r="H103" s="189"/>
      <c r="I103" s="189"/>
      <c r="J103" s="190">
        <f>J208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150</v>
      </c>
      <c r="E104" s="183"/>
      <c r="F104" s="183"/>
      <c r="G104" s="183"/>
      <c r="H104" s="183"/>
      <c r="I104" s="183"/>
      <c r="J104" s="184">
        <f>J211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151</v>
      </c>
      <c r="E105" s="189"/>
      <c r="F105" s="189"/>
      <c r="G105" s="189"/>
      <c r="H105" s="189"/>
      <c r="I105" s="189"/>
      <c r="J105" s="190">
        <f>J212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3" t="s">
        <v>152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5" t="str">
        <f>E7</f>
        <v>Rekonstrukce místních komunikací v sídlišti K Hradišťku v Dačicích - I. Etapa (zadání)</v>
      </c>
      <c r="F115" s="32"/>
      <c r="G115" s="32"/>
      <c r="H115" s="32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2" t="s">
        <v>131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306 - Přípojky kanalizace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2" t="s">
        <v>22</v>
      </c>
      <c r="D119" s="41"/>
      <c r="E119" s="41"/>
      <c r="F119" s="27" t="str">
        <f>F12</f>
        <v xml:space="preserve"> </v>
      </c>
      <c r="G119" s="41"/>
      <c r="H119" s="41"/>
      <c r="I119" s="32" t="s">
        <v>24</v>
      </c>
      <c r="J119" s="80" t="str">
        <f>IF(J12="","",J12)</f>
        <v>21. 10. 2021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2" t="s">
        <v>30</v>
      </c>
      <c r="D121" s="41"/>
      <c r="E121" s="41"/>
      <c r="F121" s="27" t="str">
        <f>E15</f>
        <v>Město Dačice, Krajířova 27, 380 13 Dačice</v>
      </c>
      <c r="G121" s="41"/>
      <c r="H121" s="41"/>
      <c r="I121" s="32" t="s">
        <v>37</v>
      </c>
      <c r="J121" s="37" t="str">
        <f>E21</f>
        <v>Ing. arch. Martin Jirovský Ph.D., MBA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05" customHeight="1">
      <c r="A122" s="39"/>
      <c r="B122" s="40"/>
      <c r="C122" s="32" t="s">
        <v>35</v>
      </c>
      <c r="D122" s="41"/>
      <c r="E122" s="41"/>
      <c r="F122" s="27" t="str">
        <f>IF(E18="","",E18)</f>
        <v>Vyplň údaj</v>
      </c>
      <c r="G122" s="41"/>
      <c r="H122" s="41"/>
      <c r="I122" s="32" t="s">
        <v>41</v>
      </c>
      <c r="J122" s="37" t="str">
        <f>E24</f>
        <v>Centrum služeb Staré město; Petra Stejskalová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153</v>
      </c>
      <c r="D124" s="195" t="s">
        <v>69</v>
      </c>
      <c r="E124" s="195" t="s">
        <v>65</v>
      </c>
      <c r="F124" s="195" t="s">
        <v>66</v>
      </c>
      <c r="G124" s="195" t="s">
        <v>154</v>
      </c>
      <c r="H124" s="195" t="s">
        <v>155</v>
      </c>
      <c r="I124" s="195" t="s">
        <v>156</v>
      </c>
      <c r="J124" s="195" t="s">
        <v>136</v>
      </c>
      <c r="K124" s="196" t="s">
        <v>157</v>
      </c>
      <c r="L124" s="197"/>
      <c r="M124" s="101" t="s">
        <v>1</v>
      </c>
      <c r="N124" s="102" t="s">
        <v>48</v>
      </c>
      <c r="O124" s="102" t="s">
        <v>158</v>
      </c>
      <c r="P124" s="102" t="s">
        <v>159</v>
      </c>
      <c r="Q124" s="102" t="s">
        <v>160</v>
      </c>
      <c r="R124" s="102" t="s">
        <v>161</v>
      </c>
      <c r="S124" s="102" t="s">
        <v>162</v>
      </c>
      <c r="T124" s="103" t="s">
        <v>163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164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P126+P211</f>
        <v>0</v>
      </c>
      <c r="Q125" s="105"/>
      <c r="R125" s="200">
        <f>R126+R211</f>
        <v>0</v>
      </c>
      <c r="S125" s="105"/>
      <c r="T125" s="201">
        <f>T126+T211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83</v>
      </c>
      <c r="AU125" s="17" t="s">
        <v>138</v>
      </c>
      <c r="BK125" s="202">
        <f>BK126+BK211</f>
        <v>0</v>
      </c>
    </row>
    <row r="126" s="12" customFormat="1" ht="25.92" customHeight="1">
      <c r="A126" s="12"/>
      <c r="B126" s="203"/>
      <c r="C126" s="204"/>
      <c r="D126" s="205" t="s">
        <v>83</v>
      </c>
      <c r="E126" s="206" t="s">
        <v>165</v>
      </c>
      <c r="F126" s="206" t="s">
        <v>166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P127+P172+P179+P198+P201+P208</f>
        <v>0</v>
      </c>
      <c r="Q126" s="211"/>
      <c r="R126" s="212">
        <f>R127+R172+R179+R198+R201+R208</f>
        <v>0</v>
      </c>
      <c r="S126" s="211"/>
      <c r="T126" s="213">
        <f>T127+T172+T179+T198+T201+T208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92</v>
      </c>
      <c r="AT126" s="215" t="s">
        <v>83</v>
      </c>
      <c r="AU126" s="215" t="s">
        <v>84</v>
      </c>
      <c r="AY126" s="214" t="s">
        <v>167</v>
      </c>
      <c r="BK126" s="216">
        <f>BK127+BK172+BK179+BK198+BK201+BK208</f>
        <v>0</v>
      </c>
    </row>
    <row r="127" s="12" customFormat="1" ht="22.8" customHeight="1">
      <c r="A127" s="12"/>
      <c r="B127" s="203"/>
      <c r="C127" s="204"/>
      <c r="D127" s="205" t="s">
        <v>83</v>
      </c>
      <c r="E127" s="217" t="s">
        <v>92</v>
      </c>
      <c r="F127" s="217" t="s">
        <v>168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SUM(P128:P171)</f>
        <v>0</v>
      </c>
      <c r="Q127" s="211"/>
      <c r="R127" s="212">
        <f>SUM(R128:R171)</f>
        <v>0</v>
      </c>
      <c r="S127" s="211"/>
      <c r="T127" s="213">
        <f>SUM(T128:T171)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92</v>
      </c>
      <c r="AT127" s="215" t="s">
        <v>83</v>
      </c>
      <c r="AU127" s="215" t="s">
        <v>92</v>
      </c>
      <c r="AY127" s="214" t="s">
        <v>167</v>
      </c>
      <c r="BK127" s="216">
        <f>SUM(BK128:BK171)</f>
        <v>0</v>
      </c>
    </row>
    <row r="128" s="2" customFormat="1" ht="16.5" customHeight="1">
      <c r="A128" s="39"/>
      <c r="B128" s="40"/>
      <c r="C128" s="219" t="s">
        <v>92</v>
      </c>
      <c r="D128" s="219" t="s">
        <v>169</v>
      </c>
      <c r="E128" s="220" t="s">
        <v>192</v>
      </c>
      <c r="F128" s="221" t="s">
        <v>193</v>
      </c>
      <c r="G128" s="222" t="s">
        <v>194</v>
      </c>
      <c r="H128" s="223">
        <v>50.399999999999999</v>
      </c>
      <c r="I128" s="224"/>
      <c r="J128" s="225">
        <f>ROUND(I128*H128,2)</f>
        <v>0</v>
      </c>
      <c r="K128" s="221" t="s">
        <v>173</v>
      </c>
      <c r="L128" s="45"/>
      <c r="M128" s="226" t="s">
        <v>1</v>
      </c>
      <c r="N128" s="227" t="s">
        <v>51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174</v>
      </c>
      <c r="AT128" s="230" t="s">
        <v>169</v>
      </c>
      <c r="AU128" s="230" t="s">
        <v>21</v>
      </c>
      <c r="AY128" s="17" t="s">
        <v>167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174</v>
      </c>
      <c r="BK128" s="231">
        <f>ROUND(I128*H128,2)</f>
        <v>0</v>
      </c>
      <c r="BL128" s="17" t="s">
        <v>174</v>
      </c>
      <c r="BM128" s="230" t="s">
        <v>21</v>
      </c>
    </row>
    <row r="129" s="2" customFormat="1" ht="24.15" customHeight="1">
      <c r="A129" s="39"/>
      <c r="B129" s="40"/>
      <c r="C129" s="219" t="s">
        <v>21</v>
      </c>
      <c r="D129" s="219" t="s">
        <v>169</v>
      </c>
      <c r="E129" s="220" t="s">
        <v>196</v>
      </c>
      <c r="F129" s="221" t="s">
        <v>197</v>
      </c>
      <c r="G129" s="222" t="s">
        <v>194</v>
      </c>
      <c r="H129" s="223">
        <v>69.299999999999997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51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174</v>
      </c>
      <c r="AT129" s="230" t="s">
        <v>169</v>
      </c>
      <c r="AU129" s="230" t="s">
        <v>21</v>
      </c>
      <c r="AY129" s="17" t="s">
        <v>167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174</v>
      </c>
      <c r="BK129" s="231">
        <f>ROUND(I129*H129,2)</f>
        <v>0</v>
      </c>
      <c r="BL129" s="17" t="s">
        <v>174</v>
      </c>
      <c r="BM129" s="230" t="s">
        <v>174</v>
      </c>
    </row>
    <row r="130" s="2" customFormat="1" ht="33" customHeight="1">
      <c r="A130" s="39"/>
      <c r="B130" s="40"/>
      <c r="C130" s="219" t="s">
        <v>180</v>
      </c>
      <c r="D130" s="219" t="s">
        <v>169</v>
      </c>
      <c r="E130" s="220" t="s">
        <v>610</v>
      </c>
      <c r="F130" s="221" t="s">
        <v>611</v>
      </c>
      <c r="G130" s="222" t="s">
        <v>206</v>
      </c>
      <c r="H130" s="223">
        <v>38.159999999999997</v>
      </c>
      <c r="I130" s="224"/>
      <c r="J130" s="225">
        <f>ROUND(I130*H130,2)</f>
        <v>0</v>
      </c>
      <c r="K130" s="221" t="s">
        <v>173</v>
      </c>
      <c r="L130" s="45"/>
      <c r="M130" s="226" t="s">
        <v>1</v>
      </c>
      <c r="N130" s="227" t="s">
        <v>51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174</v>
      </c>
      <c r="AT130" s="230" t="s">
        <v>169</v>
      </c>
      <c r="AU130" s="230" t="s">
        <v>21</v>
      </c>
      <c r="AY130" s="17" t="s">
        <v>167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174</v>
      </c>
      <c r="BK130" s="231">
        <f>ROUND(I130*H130,2)</f>
        <v>0</v>
      </c>
      <c r="BL130" s="17" t="s">
        <v>174</v>
      </c>
      <c r="BM130" s="230" t="s">
        <v>184</v>
      </c>
    </row>
    <row r="131" s="13" customFormat="1">
      <c r="A131" s="13"/>
      <c r="B131" s="232"/>
      <c r="C131" s="233"/>
      <c r="D131" s="234" t="s">
        <v>175</v>
      </c>
      <c r="E131" s="235" t="s">
        <v>1</v>
      </c>
      <c r="F131" s="236" t="s">
        <v>1158</v>
      </c>
      <c r="G131" s="233"/>
      <c r="H131" s="237">
        <v>38.159999999999997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175</v>
      </c>
      <c r="AU131" s="243" t="s">
        <v>21</v>
      </c>
      <c r="AV131" s="13" t="s">
        <v>21</v>
      </c>
      <c r="AW131" s="13" t="s">
        <v>40</v>
      </c>
      <c r="AX131" s="13" t="s">
        <v>84</v>
      </c>
      <c r="AY131" s="243" t="s">
        <v>167</v>
      </c>
    </row>
    <row r="132" s="14" customFormat="1">
      <c r="A132" s="14"/>
      <c r="B132" s="244"/>
      <c r="C132" s="245"/>
      <c r="D132" s="234" t="s">
        <v>175</v>
      </c>
      <c r="E132" s="246" t="s">
        <v>1</v>
      </c>
      <c r="F132" s="247" t="s">
        <v>177</v>
      </c>
      <c r="G132" s="245"/>
      <c r="H132" s="248">
        <v>38.159999999999997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175</v>
      </c>
      <c r="AU132" s="254" t="s">
        <v>21</v>
      </c>
      <c r="AV132" s="14" t="s">
        <v>174</v>
      </c>
      <c r="AW132" s="14" t="s">
        <v>40</v>
      </c>
      <c r="AX132" s="14" t="s">
        <v>92</v>
      </c>
      <c r="AY132" s="254" t="s">
        <v>167</v>
      </c>
    </row>
    <row r="133" s="2" customFormat="1" ht="33" customHeight="1">
      <c r="A133" s="39"/>
      <c r="B133" s="40"/>
      <c r="C133" s="219" t="s">
        <v>174</v>
      </c>
      <c r="D133" s="219" t="s">
        <v>169</v>
      </c>
      <c r="E133" s="220" t="s">
        <v>1076</v>
      </c>
      <c r="F133" s="221" t="s">
        <v>1077</v>
      </c>
      <c r="G133" s="222" t="s">
        <v>206</v>
      </c>
      <c r="H133" s="223">
        <v>250.965</v>
      </c>
      <c r="I133" s="224"/>
      <c r="J133" s="225">
        <f>ROUND(I133*H133,2)</f>
        <v>0</v>
      </c>
      <c r="K133" s="221" t="s">
        <v>173</v>
      </c>
      <c r="L133" s="45"/>
      <c r="M133" s="226" t="s">
        <v>1</v>
      </c>
      <c r="N133" s="227" t="s">
        <v>51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174</v>
      </c>
      <c r="AT133" s="230" t="s">
        <v>169</v>
      </c>
      <c r="AU133" s="230" t="s">
        <v>21</v>
      </c>
      <c r="AY133" s="17" t="s">
        <v>167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174</v>
      </c>
      <c r="BK133" s="231">
        <f>ROUND(I133*H133,2)</f>
        <v>0</v>
      </c>
      <c r="BL133" s="17" t="s">
        <v>174</v>
      </c>
      <c r="BM133" s="230" t="s">
        <v>190</v>
      </c>
    </row>
    <row r="134" s="13" customFormat="1">
      <c r="A134" s="13"/>
      <c r="B134" s="232"/>
      <c r="C134" s="233"/>
      <c r="D134" s="234" t="s">
        <v>175</v>
      </c>
      <c r="E134" s="235" t="s">
        <v>1</v>
      </c>
      <c r="F134" s="236" t="s">
        <v>1159</v>
      </c>
      <c r="G134" s="233"/>
      <c r="H134" s="237">
        <v>250.965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175</v>
      </c>
      <c r="AU134" s="243" t="s">
        <v>21</v>
      </c>
      <c r="AV134" s="13" t="s">
        <v>21</v>
      </c>
      <c r="AW134" s="13" t="s">
        <v>40</v>
      </c>
      <c r="AX134" s="13" t="s">
        <v>84</v>
      </c>
      <c r="AY134" s="243" t="s">
        <v>167</v>
      </c>
    </row>
    <row r="135" s="14" customFormat="1">
      <c r="A135" s="14"/>
      <c r="B135" s="244"/>
      <c r="C135" s="245"/>
      <c r="D135" s="234" t="s">
        <v>175</v>
      </c>
      <c r="E135" s="246" t="s">
        <v>1</v>
      </c>
      <c r="F135" s="247" t="s">
        <v>177</v>
      </c>
      <c r="G135" s="245"/>
      <c r="H135" s="248">
        <v>250.965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175</v>
      </c>
      <c r="AU135" s="254" t="s">
        <v>21</v>
      </c>
      <c r="AV135" s="14" t="s">
        <v>174</v>
      </c>
      <c r="AW135" s="14" t="s">
        <v>40</v>
      </c>
      <c r="AX135" s="14" t="s">
        <v>92</v>
      </c>
      <c r="AY135" s="254" t="s">
        <v>167</v>
      </c>
    </row>
    <row r="136" s="2" customFormat="1" ht="33" customHeight="1">
      <c r="A136" s="39"/>
      <c r="B136" s="40"/>
      <c r="C136" s="219" t="s">
        <v>191</v>
      </c>
      <c r="D136" s="219" t="s">
        <v>169</v>
      </c>
      <c r="E136" s="220" t="s">
        <v>221</v>
      </c>
      <c r="F136" s="221" t="s">
        <v>222</v>
      </c>
      <c r="G136" s="222" t="s">
        <v>206</v>
      </c>
      <c r="H136" s="223">
        <v>125.483</v>
      </c>
      <c r="I136" s="224"/>
      <c r="J136" s="225">
        <f>ROUND(I136*H136,2)</f>
        <v>0</v>
      </c>
      <c r="K136" s="221" t="s">
        <v>173</v>
      </c>
      <c r="L136" s="45"/>
      <c r="M136" s="226" t="s">
        <v>1</v>
      </c>
      <c r="N136" s="227" t="s">
        <v>51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174</v>
      </c>
      <c r="AT136" s="230" t="s">
        <v>169</v>
      </c>
      <c r="AU136" s="230" t="s">
        <v>21</v>
      </c>
      <c r="AY136" s="17" t="s">
        <v>167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174</v>
      </c>
      <c r="BK136" s="231">
        <f>ROUND(I136*H136,2)</f>
        <v>0</v>
      </c>
      <c r="BL136" s="17" t="s">
        <v>174</v>
      </c>
      <c r="BM136" s="230" t="s">
        <v>195</v>
      </c>
    </row>
    <row r="137" s="13" customFormat="1">
      <c r="A137" s="13"/>
      <c r="B137" s="232"/>
      <c r="C137" s="233"/>
      <c r="D137" s="234" t="s">
        <v>175</v>
      </c>
      <c r="E137" s="235" t="s">
        <v>1</v>
      </c>
      <c r="F137" s="236" t="s">
        <v>1160</v>
      </c>
      <c r="G137" s="233"/>
      <c r="H137" s="237">
        <v>125.483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175</v>
      </c>
      <c r="AU137" s="243" t="s">
        <v>21</v>
      </c>
      <c r="AV137" s="13" t="s">
        <v>21</v>
      </c>
      <c r="AW137" s="13" t="s">
        <v>40</v>
      </c>
      <c r="AX137" s="13" t="s">
        <v>84</v>
      </c>
      <c r="AY137" s="243" t="s">
        <v>167</v>
      </c>
    </row>
    <row r="138" s="14" customFormat="1">
      <c r="A138" s="14"/>
      <c r="B138" s="244"/>
      <c r="C138" s="245"/>
      <c r="D138" s="234" t="s">
        <v>175</v>
      </c>
      <c r="E138" s="246" t="s">
        <v>1</v>
      </c>
      <c r="F138" s="247" t="s">
        <v>177</v>
      </c>
      <c r="G138" s="245"/>
      <c r="H138" s="248">
        <v>125.483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175</v>
      </c>
      <c r="AU138" s="254" t="s">
        <v>21</v>
      </c>
      <c r="AV138" s="14" t="s">
        <v>174</v>
      </c>
      <c r="AW138" s="14" t="s">
        <v>40</v>
      </c>
      <c r="AX138" s="14" t="s">
        <v>92</v>
      </c>
      <c r="AY138" s="254" t="s">
        <v>167</v>
      </c>
    </row>
    <row r="139" s="2" customFormat="1" ht="33" customHeight="1">
      <c r="A139" s="39"/>
      <c r="B139" s="40"/>
      <c r="C139" s="219" t="s">
        <v>184</v>
      </c>
      <c r="D139" s="219" t="s">
        <v>169</v>
      </c>
      <c r="E139" s="220" t="s">
        <v>225</v>
      </c>
      <c r="F139" s="221" t="s">
        <v>226</v>
      </c>
      <c r="G139" s="222" t="s">
        <v>206</v>
      </c>
      <c r="H139" s="223">
        <v>125.483</v>
      </c>
      <c r="I139" s="224"/>
      <c r="J139" s="225">
        <f>ROUND(I139*H139,2)</f>
        <v>0</v>
      </c>
      <c r="K139" s="221" t="s">
        <v>173</v>
      </c>
      <c r="L139" s="45"/>
      <c r="M139" s="226" t="s">
        <v>1</v>
      </c>
      <c r="N139" s="227" t="s">
        <v>51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174</v>
      </c>
      <c r="AT139" s="230" t="s">
        <v>169</v>
      </c>
      <c r="AU139" s="230" t="s">
        <v>21</v>
      </c>
      <c r="AY139" s="17" t="s">
        <v>167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174</v>
      </c>
      <c r="BK139" s="231">
        <f>ROUND(I139*H139,2)</f>
        <v>0</v>
      </c>
      <c r="BL139" s="17" t="s">
        <v>174</v>
      </c>
      <c r="BM139" s="230" t="s">
        <v>198</v>
      </c>
    </row>
    <row r="140" s="13" customFormat="1">
      <c r="A140" s="13"/>
      <c r="B140" s="232"/>
      <c r="C140" s="233"/>
      <c r="D140" s="234" t="s">
        <v>175</v>
      </c>
      <c r="E140" s="235" t="s">
        <v>1</v>
      </c>
      <c r="F140" s="236" t="s">
        <v>1160</v>
      </c>
      <c r="G140" s="233"/>
      <c r="H140" s="237">
        <v>125.483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175</v>
      </c>
      <c r="AU140" s="243" t="s">
        <v>21</v>
      </c>
      <c r="AV140" s="13" t="s">
        <v>21</v>
      </c>
      <c r="AW140" s="13" t="s">
        <v>40</v>
      </c>
      <c r="AX140" s="13" t="s">
        <v>84</v>
      </c>
      <c r="AY140" s="243" t="s">
        <v>167</v>
      </c>
    </row>
    <row r="141" s="14" customFormat="1">
      <c r="A141" s="14"/>
      <c r="B141" s="244"/>
      <c r="C141" s="245"/>
      <c r="D141" s="234" t="s">
        <v>175</v>
      </c>
      <c r="E141" s="246" t="s">
        <v>1</v>
      </c>
      <c r="F141" s="247" t="s">
        <v>177</v>
      </c>
      <c r="G141" s="245"/>
      <c r="H141" s="248">
        <v>125.483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175</v>
      </c>
      <c r="AU141" s="254" t="s">
        <v>21</v>
      </c>
      <c r="AV141" s="14" t="s">
        <v>174</v>
      </c>
      <c r="AW141" s="14" t="s">
        <v>40</v>
      </c>
      <c r="AX141" s="14" t="s">
        <v>92</v>
      </c>
      <c r="AY141" s="254" t="s">
        <v>167</v>
      </c>
    </row>
    <row r="142" s="2" customFormat="1" ht="24.15" customHeight="1">
      <c r="A142" s="39"/>
      <c r="B142" s="40"/>
      <c r="C142" s="219" t="s">
        <v>199</v>
      </c>
      <c r="D142" s="219" t="s">
        <v>169</v>
      </c>
      <c r="E142" s="220" t="s">
        <v>230</v>
      </c>
      <c r="F142" s="221" t="s">
        <v>231</v>
      </c>
      <c r="G142" s="222" t="s">
        <v>206</v>
      </c>
      <c r="H142" s="223">
        <v>66.5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51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174</v>
      </c>
      <c r="AT142" s="230" t="s">
        <v>169</v>
      </c>
      <c r="AU142" s="230" t="s">
        <v>21</v>
      </c>
      <c r="AY142" s="17" t="s">
        <v>167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174</v>
      </c>
      <c r="BK142" s="231">
        <f>ROUND(I142*H142,2)</f>
        <v>0</v>
      </c>
      <c r="BL142" s="17" t="s">
        <v>174</v>
      </c>
      <c r="BM142" s="230" t="s">
        <v>202</v>
      </c>
    </row>
    <row r="143" s="13" customFormat="1">
      <c r="A143" s="13"/>
      <c r="B143" s="232"/>
      <c r="C143" s="233"/>
      <c r="D143" s="234" t="s">
        <v>175</v>
      </c>
      <c r="E143" s="235" t="s">
        <v>1</v>
      </c>
      <c r="F143" s="236" t="s">
        <v>1161</v>
      </c>
      <c r="G143" s="233"/>
      <c r="H143" s="237">
        <v>66.5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175</v>
      </c>
      <c r="AU143" s="243" t="s">
        <v>21</v>
      </c>
      <c r="AV143" s="13" t="s">
        <v>21</v>
      </c>
      <c r="AW143" s="13" t="s">
        <v>40</v>
      </c>
      <c r="AX143" s="13" t="s">
        <v>84</v>
      </c>
      <c r="AY143" s="243" t="s">
        <v>167</v>
      </c>
    </row>
    <row r="144" s="14" customFormat="1">
      <c r="A144" s="14"/>
      <c r="B144" s="244"/>
      <c r="C144" s="245"/>
      <c r="D144" s="234" t="s">
        <v>175</v>
      </c>
      <c r="E144" s="246" t="s">
        <v>1</v>
      </c>
      <c r="F144" s="247" t="s">
        <v>177</v>
      </c>
      <c r="G144" s="245"/>
      <c r="H144" s="248">
        <v>66.5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175</v>
      </c>
      <c r="AU144" s="254" t="s">
        <v>21</v>
      </c>
      <c r="AV144" s="14" t="s">
        <v>174</v>
      </c>
      <c r="AW144" s="14" t="s">
        <v>40</v>
      </c>
      <c r="AX144" s="14" t="s">
        <v>92</v>
      </c>
      <c r="AY144" s="254" t="s">
        <v>167</v>
      </c>
    </row>
    <row r="145" s="2" customFormat="1" ht="21.75" customHeight="1">
      <c r="A145" s="39"/>
      <c r="B145" s="40"/>
      <c r="C145" s="219" t="s">
        <v>190</v>
      </c>
      <c r="D145" s="219" t="s">
        <v>169</v>
      </c>
      <c r="E145" s="220" t="s">
        <v>257</v>
      </c>
      <c r="F145" s="221" t="s">
        <v>258</v>
      </c>
      <c r="G145" s="222" t="s">
        <v>172</v>
      </c>
      <c r="H145" s="223">
        <v>1209.9200000000001</v>
      </c>
      <c r="I145" s="224"/>
      <c r="J145" s="225">
        <f>ROUND(I145*H145,2)</f>
        <v>0</v>
      </c>
      <c r="K145" s="221" t="s">
        <v>173</v>
      </c>
      <c r="L145" s="45"/>
      <c r="M145" s="226" t="s">
        <v>1</v>
      </c>
      <c r="N145" s="227" t="s">
        <v>51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174</v>
      </c>
      <c r="AT145" s="230" t="s">
        <v>169</v>
      </c>
      <c r="AU145" s="230" t="s">
        <v>21</v>
      </c>
      <c r="AY145" s="17" t="s">
        <v>167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174</v>
      </c>
      <c r="BK145" s="231">
        <f>ROUND(I145*H145,2)</f>
        <v>0</v>
      </c>
      <c r="BL145" s="17" t="s">
        <v>174</v>
      </c>
      <c r="BM145" s="230" t="s">
        <v>207</v>
      </c>
    </row>
    <row r="146" s="13" customFormat="1">
      <c r="A146" s="13"/>
      <c r="B146" s="232"/>
      <c r="C146" s="233"/>
      <c r="D146" s="234" t="s">
        <v>175</v>
      </c>
      <c r="E146" s="235" t="s">
        <v>1</v>
      </c>
      <c r="F146" s="236" t="s">
        <v>1162</v>
      </c>
      <c r="G146" s="233"/>
      <c r="H146" s="237">
        <v>1209.9200000000001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175</v>
      </c>
      <c r="AU146" s="243" t="s">
        <v>21</v>
      </c>
      <c r="AV146" s="13" t="s">
        <v>21</v>
      </c>
      <c r="AW146" s="13" t="s">
        <v>40</v>
      </c>
      <c r="AX146" s="13" t="s">
        <v>84</v>
      </c>
      <c r="AY146" s="243" t="s">
        <v>167</v>
      </c>
    </row>
    <row r="147" s="14" customFormat="1">
      <c r="A147" s="14"/>
      <c r="B147" s="244"/>
      <c r="C147" s="245"/>
      <c r="D147" s="234" t="s">
        <v>175</v>
      </c>
      <c r="E147" s="246" t="s">
        <v>1</v>
      </c>
      <c r="F147" s="247" t="s">
        <v>177</v>
      </c>
      <c r="G147" s="245"/>
      <c r="H147" s="248">
        <v>1209.9200000000001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175</v>
      </c>
      <c r="AU147" s="254" t="s">
        <v>21</v>
      </c>
      <c r="AV147" s="14" t="s">
        <v>174</v>
      </c>
      <c r="AW147" s="14" t="s">
        <v>40</v>
      </c>
      <c r="AX147" s="14" t="s">
        <v>92</v>
      </c>
      <c r="AY147" s="254" t="s">
        <v>167</v>
      </c>
    </row>
    <row r="148" s="2" customFormat="1" ht="24.15" customHeight="1">
      <c r="A148" s="39"/>
      <c r="B148" s="40"/>
      <c r="C148" s="219" t="s">
        <v>213</v>
      </c>
      <c r="D148" s="219" t="s">
        <v>169</v>
      </c>
      <c r="E148" s="220" t="s">
        <v>264</v>
      </c>
      <c r="F148" s="221" t="s">
        <v>265</v>
      </c>
      <c r="G148" s="222" t="s">
        <v>172</v>
      </c>
      <c r="H148" s="223">
        <v>1209.9200000000001</v>
      </c>
      <c r="I148" s="224"/>
      <c r="J148" s="225">
        <f>ROUND(I148*H148,2)</f>
        <v>0</v>
      </c>
      <c r="K148" s="221" t="s">
        <v>173</v>
      </c>
      <c r="L148" s="45"/>
      <c r="M148" s="226" t="s">
        <v>1</v>
      </c>
      <c r="N148" s="227" t="s">
        <v>51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174</v>
      </c>
      <c r="AT148" s="230" t="s">
        <v>169</v>
      </c>
      <c r="AU148" s="230" t="s">
        <v>21</v>
      </c>
      <c r="AY148" s="17" t="s">
        <v>167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174</v>
      </c>
      <c r="BK148" s="231">
        <f>ROUND(I148*H148,2)</f>
        <v>0</v>
      </c>
      <c r="BL148" s="17" t="s">
        <v>174</v>
      </c>
      <c r="BM148" s="230" t="s">
        <v>216</v>
      </c>
    </row>
    <row r="149" s="2" customFormat="1" ht="33" customHeight="1">
      <c r="A149" s="39"/>
      <c r="B149" s="40"/>
      <c r="C149" s="219" t="s">
        <v>195</v>
      </c>
      <c r="D149" s="219" t="s">
        <v>169</v>
      </c>
      <c r="E149" s="220" t="s">
        <v>270</v>
      </c>
      <c r="F149" s="221" t="s">
        <v>271</v>
      </c>
      <c r="G149" s="222" t="s">
        <v>206</v>
      </c>
      <c r="H149" s="223">
        <v>144.91800000000001</v>
      </c>
      <c r="I149" s="224"/>
      <c r="J149" s="225">
        <f>ROUND(I149*H149,2)</f>
        <v>0</v>
      </c>
      <c r="K149" s="221" t="s">
        <v>173</v>
      </c>
      <c r="L149" s="45"/>
      <c r="M149" s="226" t="s">
        <v>1</v>
      </c>
      <c r="N149" s="227" t="s">
        <v>51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174</v>
      </c>
      <c r="AT149" s="230" t="s">
        <v>169</v>
      </c>
      <c r="AU149" s="230" t="s">
        <v>21</v>
      </c>
      <c r="AY149" s="17" t="s">
        <v>167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174</v>
      </c>
      <c r="BK149" s="231">
        <f>ROUND(I149*H149,2)</f>
        <v>0</v>
      </c>
      <c r="BL149" s="17" t="s">
        <v>174</v>
      </c>
      <c r="BM149" s="230" t="s">
        <v>223</v>
      </c>
    </row>
    <row r="150" s="13" customFormat="1">
      <c r="A150" s="13"/>
      <c r="B150" s="232"/>
      <c r="C150" s="233"/>
      <c r="D150" s="234" t="s">
        <v>175</v>
      </c>
      <c r="E150" s="235" t="s">
        <v>1</v>
      </c>
      <c r="F150" s="236" t="s">
        <v>1163</v>
      </c>
      <c r="G150" s="233"/>
      <c r="H150" s="237">
        <v>144.91800000000001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175</v>
      </c>
      <c r="AU150" s="243" t="s">
        <v>21</v>
      </c>
      <c r="AV150" s="13" t="s">
        <v>21</v>
      </c>
      <c r="AW150" s="13" t="s">
        <v>40</v>
      </c>
      <c r="AX150" s="13" t="s">
        <v>84</v>
      </c>
      <c r="AY150" s="243" t="s">
        <v>167</v>
      </c>
    </row>
    <row r="151" s="14" customFormat="1">
      <c r="A151" s="14"/>
      <c r="B151" s="244"/>
      <c r="C151" s="245"/>
      <c r="D151" s="234" t="s">
        <v>175</v>
      </c>
      <c r="E151" s="246" t="s">
        <v>1</v>
      </c>
      <c r="F151" s="247" t="s">
        <v>177</v>
      </c>
      <c r="G151" s="245"/>
      <c r="H151" s="248">
        <v>144.91800000000001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175</v>
      </c>
      <c r="AU151" s="254" t="s">
        <v>21</v>
      </c>
      <c r="AV151" s="14" t="s">
        <v>174</v>
      </c>
      <c r="AW151" s="14" t="s">
        <v>40</v>
      </c>
      <c r="AX151" s="14" t="s">
        <v>92</v>
      </c>
      <c r="AY151" s="254" t="s">
        <v>167</v>
      </c>
    </row>
    <row r="152" s="2" customFormat="1" ht="24.15" customHeight="1">
      <c r="A152" s="39"/>
      <c r="B152" s="40"/>
      <c r="C152" s="219" t="s">
        <v>224</v>
      </c>
      <c r="D152" s="219" t="s">
        <v>169</v>
      </c>
      <c r="E152" s="220" t="s">
        <v>275</v>
      </c>
      <c r="F152" s="221" t="s">
        <v>276</v>
      </c>
      <c r="G152" s="222" t="s">
        <v>277</v>
      </c>
      <c r="H152" s="223">
        <v>289.83600000000001</v>
      </c>
      <c r="I152" s="224"/>
      <c r="J152" s="225">
        <f>ROUND(I152*H152,2)</f>
        <v>0</v>
      </c>
      <c r="K152" s="221" t="s">
        <v>173</v>
      </c>
      <c r="L152" s="45"/>
      <c r="M152" s="226" t="s">
        <v>1</v>
      </c>
      <c r="N152" s="227" t="s">
        <v>51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174</v>
      </c>
      <c r="AT152" s="230" t="s">
        <v>169</v>
      </c>
      <c r="AU152" s="230" t="s">
        <v>21</v>
      </c>
      <c r="AY152" s="17" t="s">
        <v>167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174</v>
      </c>
      <c r="BK152" s="231">
        <f>ROUND(I152*H152,2)</f>
        <v>0</v>
      </c>
      <c r="BL152" s="17" t="s">
        <v>174</v>
      </c>
      <c r="BM152" s="230" t="s">
        <v>227</v>
      </c>
    </row>
    <row r="153" s="13" customFormat="1">
      <c r="A153" s="13"/>
      <c r="B153" s="232"/>
      <c r="C153" s="233"/>
      <c r="D153" s="234" t="s">
        <v>175</v>
      </c>
      <c r="E153" s="235" t="s">
        <v>1</v>
      </c>
      <c r="F153" s="236" t="s">
        <v>1164</v>
      </c>
      <c r="G153" s="233"/>
      <c r="H153" s="237">
        <v>289.83600000000001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175</v>
      </c>
      <c r="AU153" s="243" t="s">
        <v>21</v>
      </c>
      <c r="AV153" s="13" t="s">
        <v>21</v>
      </c>
      <c r="AW153" s="13" t="s">
        <v>40</v>
      </c>
      <c r="AX153" s="13" t="s">
        <v>84</v>
      </c>
      <c r="AY153" s="243" t="s">
        <v>167</v>
      </c>
    </row>
    <row r="154" s="14" customFormat="1">
      <c r="A154" s="14"/>
      <c r="B154" s="244"/>
      <c r="C154" s="245"/>
      <c r="D154" s="234" t="s">
        <v>175</v>
      </c>
      <c r="E154" s="246" t="s">
        <v>1</v>
      </c>
      <c r="F154" s="247" t="s">
        <v>177</v>
      </c>
      <c r="G154" s="245"/>
      <c r="H154" s="248">
        <v>289.83600000000001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175</v>
      </c>
      <c r="AU154" s="254" t="s">
        <v>21</v>
      </c>
      <c r="AV154" s="14" t="s">
        <v>174</v>
      </c>
      <c r="AW154" s="14" t="s">
        <v>40</v>
      </c>
      <c r="AX154" s="14" t="s">
        <v>92</v>
      </c>
      <c r="AY154" s="254" t="s">
        <v>167</v>
      </c>
    </row>
    <row r="155" s="2" customFormat="1" ht="24.15" customHeight="1">
      <c r="A155" s="39"/>
      <c r="B155" s="40"/>
      <c r="C155" s="219" t="s">
        <v>198</v>
      </c>
      <c r="D155" s="219" t="s">
        <v>169</v>
      </c>
      <c r="E155" s="220" t="s">
        <v>279</v>
      </c>
      <c r="F155" s="221" t="s">
        <v>280</v>
      </c>
      <c r="G155" s="222" t="s">
        <v>206</v>
      </c>
      <c r="H155" s="223">
        <v>395.173</v>
      </c>
      <c r="I155" s="224"/>
      <c r="J155" s="225">
        <f>ROUND(I155*H155,2)</f>
        <v>0</v>
      </c>
      <c r="K155" s="221" t="s">
        <v>173</v>
      </c>
      <c r="L155" s="45"/>
      <c r="M155" s="226" t="s">
        <v>1</v>
      </c>
      <c r="N155" s="227" t="s">
        <v>51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174</v>
      </c>
      <c r="AT155" s="230" t="s">
        <v>169</v>
      </c>
      <c r="AU155" s="230" t="s">
        <v>21</v>
      </c>
      <c r="AY155" s="17" t="s">
        <v>167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174</v>
      </c>
      <c r="BK155" s="231">
        <f>ROUND(I155*H155,2)</f>
        <v>0</v>
      </c>
      <c r="BL155" s="17" t="s">
        <v>174</v>
      </c>
      <c r="BM155" s="230" t="s">
        <v>232</v>
      </c>
    </row>
    <row r="156" s="13" customFormat="1">
      <c r="A156" s="13"/>
      <c r="B156" s="232"/>
      <c r="C156" s="233"/>
      <c r="D156" s="234" t="s">
        <v>175</v>
      </c>
      <c r="E156" s="235" t="s">
        <v>1</v>
      </c>
      <c r="F156" s="236" t="s">
        <v>1165</v>
      </c>
      <c r="G156" s="233"/>
      <c r="H156" s="237">
        <v>501.93099999999998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175</v>
      </c>
      <c r="AU156" s="243" t="s">
        <v>21</v>
      </c>
      <c r="AV156" s="13" t="s">
        <v>21</v>
      </c>
      <c r="AW156" s="13" t="s">
        <v>40</v>
      </c>
      <c r="AX156" s="13" t="s">
        <v>84</v>
      </c>
      <c r="AY156" s="243" t="s">
        <v>167</v>
      </c>
    </row>
    <row r="157" s="13" customFormat="1">
      <c r="A157" s="13"/>
      <c r="B157" s="232"/>
      <c r="C157" s="233"/>
      <c r="D157" s="234" t="s">
        <v>175</v>
      </c>
      <c r="E157" s="235" t="s">
        <v>1</v>
      </c>
      <c r="F157" s="236" t="s">
        <v>1166</v>
      </c>
      <c r="G157" s="233"/>
      <c r="H157" s="237">
        <v>-122.694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175</v>
      </c>
      <c r="AU157" s="243" t="s">
        <v>21</v>
      </c>
      <c r="AV157" s="13" t="s">
        <v>21</v>
      </c>
      <c r="AW157" s="13" t="s">
        <v>40</v>
      </c>
      <c r="AX157" s="13" t="s">
        <v>84</v>
      </c>
      <c r="AY157" s="243" t="s">
        <v>167</v>
      </c>
    </row>
    <row r="158" s="13" customFormat="1">
      <c r="A158" s="13"/>
      <c r="B158" s="232"/>
      <c r="C158" s="233"/>
      <c r="D158" s="234" t="s">
        <v>175</v>
      </c>
      <c r="E158" s="235" t="s">
        <v>1</v>
      </c>
      <c r="F158" s="236" t="s">
        <v>1167</v>
      </c>
      <c r="G158" s="233"/>
      <c r="H158" s="237">
        <v>-5.0940000000000003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175</v>
      </c>
      <c r="AU158" s="243" t="s">
        <v>21</v>
      </c>
      <c r="AV158" s="13" t="s">
        <v>21</v>
      </c>
      <c r="AW158" s="13" t="s">
        <v>40</v>
      </c>
      <c r="AX158" s="13" t="s">
        <v>84</v>
      </c>
      <c r="AY158" s="243" t="s">
        <v>167</v>
      </c>
    </row>
    <row r="159" s="13" customFormat="1">
      <c r="A159" s="13"/>
      <c r="B159" s="232"/>
      <c r="C159" s="233"/>
      <c r="D159" s="234" t="s">
        <v>175</v>
      </c>
      <c r="E159" s="235" t="s">
        <v>1</v>
      </c>
      <c r="F159" s="236" t="s">
        <v>1168</v>
      </c>
      <c r="G159" s="233"/>
      <c r="H159" s="237">
        <v>38.159999999999997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175</v>
      </c>
      <c r="AU159" s="243" t="s">
        <v>21</v>
      </c>
      <c r="AV159" s="13" t="s">
        <v>21</v>
      </c>
      <c r="AW159" s="13" t="s">
        <v>40</v>
      </c>
      <c r="AX159" s="13" t="s">
        <v>84</v>
      </c>
      <c r="AY159" s="243" t="s">
        <v>167</v>
      </c>
    </row>
    <row r="160" s="13" customFormat="1">
      <c r="A160" s="13"/>
      <c r="B160" s="232"/>
      <c r="C160" s="233"/>
      <c r="D160" s="234" t="s">
        <v>175</v>
      </c>
      <c r="E160" s="235" t="s">
        <v>1</v>
      </c>
      <c r="F160" s="236" t="s">
        <v>1169</v>
      </c>
      <c r="G160" s="233"/>
      <c r="H160" s="237">
        <v>-3.8159999999999998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175</v>
      </c>
      <c r="AU160" s="243" t="s">
        <v>21</v>
      </c>
      <c r="AV160" s="13" t="s">
        <v>21</v>
      </c>
      <c r="AW160" s="13" t="s">
        <v>40</v>
      </c>
      <c r="AX160" s="13" t="s">
        <v>84</v>
      </c>
      <c r="AY160" s="243" t="s">
        <v>167</v>
      </c>
    </row>
    <row r="161" s="13" customFormat="1">
      <c r="A161" s="13"/>
      <c r="B161" s="232"/>
      <c r="C161" s="233"/>
      <c r="D161" s="234" t="s">
        <v>175</v>
      </c>
      <c r="E161" s="235" t="s">
        <v>1</v>
      </c>
      <c r="F161" s="236" t="s">
        <v>1170</v>
      </c>
      <c r="G161" s="233"/>
      <c r="H161" s="237">
        <v>-13.314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175</v>
      </c>
      <c r="AU161" s="243" t="s">
        <v>21</v>
      </c>
      <c r="AV161" s="13" t="s">
        <v>21</v>
      </c>
      <c r="AW161" s="13" t="s">
        <v>40</v>
      </c>
      <c r="AX161" s="13" t="s">
        <v>84</v>
      </c>
      <c r="AY161" s="243" t="s">
        <v>167</v>
      </c>
    </row>
    <row r="162" s="14" customFormat="1">
      <c r="A162" s="14"/>
      <c r="B162" s="244"/>
      <c r="C162" s="245"/>
      <c r="D162" s="234" t="s">
        <v>175</v>
      </c>
      <c r="E162" s="246" t="s">
        <v>1</v>
      </c>
      <c r="F162" s="247" t="s">
        <v>177</v>
      </c>
      <c r="G162" s="245"/>
      <c r="H162" s="248">
        <v>395.173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175</v>
      </c>
      <c r="AU162" s="254" t="s">
        <v>21</v>
      </c>
      <c r="AV162" s="14" t="s">
        <v>174</v>
      </c>
      <c r="AW162" s="14" t="s">
        <v>40</v>
      </c>
      <c r="AX162" s="14" t="s">
        <v>92</v>
      </c>
      <c r="AY162" s="254" t="s">
        <v>167</v>
      </c>
    </row>
    <row r="163" s="2" customFormat="1" ht="24.15" customHeight="1">
      <c r="A163" s="39"/>
      <c r="B163" s="40"/>
      <c r="C163" s="219" t="s">
        <v>234</v>
      </c>
      <c r="D163" s="219" t="s">
        <v>169</v>
      </c>
      <c r="E163" s="220" t="s">
        <v>1088</v>
      </c>
      <c r="F163" s="221" t="s">
        <v>1089</v>
      </c>
      <c r="G163" s="222" t="s">
        <v>206</v>
      </c>
      <c r="H163" s="223">
        <v>106.048</v>
      </c>
      <c r="I163" s="224"/>
      <c r="J163" s="225">
        <f>ROUND(I163*H163,2)</f>
        <v>0</v>
      </c>
      <c r="K163" s="221" t="s">
        <v>173</v>
      </c>
      <c r="L163" s="45"/>
      <c r="M163" s="226" t="s">
        <v>1</v>
      </c>
      <c r="N163" s="227" t="s">
        <v>51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174</v>
      </c>
      <c r="AT163" s="230" t="s">
        <v>169</v>
      </c>
      <c r="AU163" s="230" t="s">
        <v>21</v>
      </c>
      <c r="AY163" s="17" t="s">
        <v>167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174</v>
      </c>
      <c r="BK163" s="231">
        <f>ROUND(I163*H163,2)</f>
        <v>0</v>
      </c>
      <c r="BL163" s="17" t="s">
        <v>174</v>
      </c>
      <c r="BM163" s="230" t="s">
        <v>237</v>
      </c>
    </row>
    <row r="164" s="13" customFormat="1">
      <c r="A164" s="13"/>
      <c r="B164" s="232"/>
      <c r="C164" s="233"/>
      <c r="D164" s="234" t="s">
        <v>175</v>
      </c>
      <c r="E164" s="235" t="s">
        <v>1</v>
      </c>
      <c r="F164" s="236" t="s">
        <v>1171</v>
      </c>
      <c r="G164" s="233"/>
      <c r="H164" s="237">
        <v>106.048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175</v>
      </c>
      <c r="AU164" s="243" t="s">
        <v>21</v>
      </c>
      <c r="AV164" s="13" t="s">
        <v>21</v>
      </c>
      <c r="AW164" s="13" t="s">
        <v>40</v>
      </c>
      <c r="AX164" s="13" t="s">
        <v>84</v>
      </c>
      <c r="AY164" s="243" t="s">
        <v>167</v>
      </c>
    </row>
    <row r="165" s="14" customFormat="1">
      <c r="A165" s="14"/>
      <c r="B165" s="244"/>
      <c r="C165" s="245"/>
      <c r="D165" s="234" t="s">
        <v>175</v>
      </c>
      <c r="E165" s="246" t="s">
        <v>1</v>
      </c>
      <c r="F165" s="247" t="s">
        <v>177</v>
      </c>
      <c r="G165" s="245"/>
      <c r="H165" s="248">
        <v>106.048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175</v>
      </c>
      <c r="AU165" s="254" t="s">
        <v>21</v>
      </c>
      <c r="AV165" s="14" t="s">
        <v>174</v>
      </c>
      <c r="AW165" s="14" t="s">
        <v>40</v>
      </c>
      <c r="AX165" s="14" t="s">
        <v>92</v>
      </c>
      <c r="AY165" s="254" t="s">
        <v>167</v>
      </c>
    </row>
    <row r="166" s="2" customFormat="1" ht="24.15" customHeight="1">
      <c r="A166" s="39"/>
      <c r="B166" s="40"/>
      <c r="C166" s="219" t="s">
        <v>202</v>
      </c>
      <c r="D166" s="219" t="s">
        <v>169</v>
      </c>
      <c r="E166" s="220" t="s">
        <v>293</v>
      </c>
      <c r="F166" s="221" t="s">
        <v>294</v>
      </c>
      <c r="G166" s="222" t="s">
        <v>206</v>
      </c>
      <c r="H166" s="223">
        <v>91.766999999999996</v>
      </c>
      <c r="I166" s="224"/>
      <c r="J166" s="225">
        <f>ROUND(I166*H166,2)</f>
        <v>0</v>
      </c>
      <c r="K166" s="221" t="s">
        <v>173</v>
      </c>
      <c r="L166" s="45"/>
      <c r="M166" s="226" t="s">
        <v>1</v>
      </c>
      <c r="N166" s="227" t="s">
        <v>51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174</v>
      </c>
      <c r="AT166" s="230" t="s">
        <v>169</v>
      </c>
      <c r="AU166" s="230" t="s">
        <v>21</v>
      </c>
      <c r="AY166" s="17" t="s">
        <v>167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174</v>
      </c>
      <c r="BK166" s="231">
        <f>ROUND(I166*H166,2)</f>
        <v>0</v>
      </c>
      <c r="BL166" s="17" t="s">
        <v>174</v>
      </c>
      <c r="BM166" s="230" t="s">
        <v>241</v>
      </c>
    </row>
    <row r="167" s="13" customFormat="1">
      <c r="A167" s="13"/>
      <c r="B167" s="232"/>
      <c r="C167" s="233"/>
      <c r="D167" s="234" t="s">
        <v>175</v>
      </c>
      <c r="E167" s="235" t="s">
        <v>1</v>
      </c>
      <c r="F167" s="236" t="s">
        <v>1172</v>
      </c>
      <c r="G167" s="233"/>
      <c r="H167" s="237">
        <v>91.766999999999996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175</v>
      </c>
      <c r="AU167" s="243" t="s">
        <v>21</v>
      </c>
      <c r="AV167" s="13" t="s">
        <v>21</v>
      </c>
      <c r="AW167" s="13" t="s">
        <v>40</v>
      </c>
      <c r="AX167" s="13" t="s">
        <v>84</v>
      </c>
      <c r="AY167" s="243" t="s">
        <v>167</v>
      </c>
    </row>
    <row r="168" s="14" customFormat="1">
      <c r="A168" s="14"/>
      <c r="B168" s="244"/>
      <c r="C168" s="245"/>
      <c r="D168" s="234" t="s">
        <v>175</v>
      </c>
      <c r="E168" s="246" t="s">
        <v>1</v>
      </c>
      <c r="F168" s="247" t="s">
        <v>177</v>
      </c>
      <c r="G168" s="245"/>
      <c r="H168" s="248">
        <v>91.766999999999996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175</v>
      </c>
      <c r="AU168" s="254" t="s">
        <v>21</v>
      </c>
      <c r="AV168" s="14" t="s">
        <v>174</v>
      </c>
      <c r="AW168" s="14" t="s">
        <v>40</v>
      </c>
      <c r="AX168" s="14" t="s">
        <v>92</v>
      </c>
      <c r="AY168" s="254" t="s">
        <v>167</v>
      </c>
    </row>
    <row r="169" s="2" customFormat="1" ht="16.5" customHeight="1">
      <c r="A169" s="39"/>
      <c r="B169" s="40"/>
      <c r="C169" s="259" t="s">
        <v>8</v>
      </c>
      <c r="D169" s="259" t="s">
        <v>238</v>
      </c>
      <c r="E169" s="260" t="s">
        <v>299</v>
      </c>
      <c r="F169" s="261" t="s">
        <v>300</v>
      </c>
      <c r="G169" s="262" t="s">
        <v>277</v>
      </c>
      <c r="H169" s="263">
        <v>165.18100000000001</v>
      </c>
      <c r="I169" s="264"/>
      <c r="J169" s="265">
        <f>ROUND(I169*H169,2)</f>
        <v>0</v>
      </c>
      <c r="K169" s="261" t="s">
        <v>173</v>
      </c>
      <c r="L169" s="266"/>
      <c r="M169" s="267" t="s">
        <v>1</v>
      </c>
      <c r="N169" s="268" t="s">
        <v>51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190</v>
      </c>
      <c r="AT169" s="230" t="s">
        <v>238</v>
      </c>
      <c r="AU169" s="230" t="s">
        <v>21</v>
      </c>
      <c r="AY169" s="17" t="s">
        <v>167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7" t="s">
        <v>174</v>
      </c>
      <c r="BK169" s="231">
        <f>ROUND(I169*H169,2)</f>
        <v>0</v>
      </c>
      <c r="BL169" s="17" t="s">
        <v>174</v>
      </c>
      <c r="BM169" s="230" t="s">
        <v>244</v>
      </c>
    </row>
    <row r="170" s="13" customFormat="1">
      <c r="A170" s="13"/>
      <c r="B170" s="232"/>
      <c r="C170" s="233"/>
      <c r="D170" s="234" t="s">
        <v>175</v>
      </c>
      <c r="E170" s="235" t="s">
        <v>1</v>
      </c>
      <c r="F170" s="236" t="s">
        <v>1173</v>
      </c>
      <c r="G170" s="233"/>
      <c r="H170" s="237">
        <v>165.18100000000001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175</v>
      </c>
      <c r="AU170" s="243" t="s">
        <v>21</v>
      </c>
      <c r="AV170" s="13" t="s">
        <v>21</v>
      </c>
      <c r="AW170" s="13" t="s">
        <v>40</v>
      </c>
      <c r="AX170" s="13" t="s">
        <v>84</v>
      </c>
      <c r="AY170" s="243" t="s">
        <v>167</v>
      </c>
    </row>
    <row r="171" s="14" customFormat="1">
      <c r="A171" s="14"/>
      <c r="B171" s="244"/>
      <c r="C171" s="245"/>
      <c r="D171" s="234" t="s">
        <v>175</v>
      </c>
      <c r="E171" s="246" t="s">
        <v>1</v>
      </c>
      <c r="F171" s="247" t="s">
        <v>177</v>
      </c>
      <c r="G171" s="245"/>
      <c r="H171" s="248">
        <v>165.18100000000001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175</v>
      </c>
      <c r="AU171" s="254" t="s">
        <v>21</v>
      </c>
      <c r="AV171" s="14" t="s">
        <v>174</v>
      </c>
      <c r="AW171" s="14" t="s">
        <v>40</v>
      </c>
      <c r="AX171" s="14" t="s">
        <v>92</v>
      </c>
      <c r="AY171" s="254" t="s">
        <v>167</v>
      </c>
    </row>
    <row r="172" s="12" customFormat="1" ht="22.8" customHeight="1">
      <c r="A172" s="12"/>
      <c r="B172" s="203"/>
      <c r="C172" s="204"/>
      <c r="D172" s="205" t="s">
        <v>83</v>
      </c>
      <c r="E172" s="217" t="s">
        <v>174</v>
      </c>
      <c r="F172" s="217" t="s">
        <v>337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SUM(P173:P178)</f>
        <v>0</v>
      </c>
      <c r="Q172" s="211"/>
      <c r="R172" s="212">
        <f>SUM(R173:R178)</f>
        <v>0</v>
      </c>
      <c r="S172" s="211"/>
      <c r="T172" s="213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92</v>
      </c>
      <c r="AT172" s="215" t="s">
        <v>83</v>
      </c>
      <c r="AU172" s="215" t="s">
        <v>92</v>
      </c>
      <c r="AY172" s="214" t="s">
        <v>167</v>
      </c>
      <c r="BK172" s="216">
        <f>SUM(BK173:BK178)</f>
        <v>0</v>
      </c>
    </row>
    <row r="173" s="2" customFormat="1" ht="24.15" customHeight="1">
      <c r="A173" s="39"/>
      <c r="B173" s="40"/>
      <c r="C173" s="219" t="s">
        <v>207</v>
      </c>
      <c r="D173" s="219" t="s">
        <v>169</v>
      </c>
      <c r="E173" s="220" t="s">
        <v>339</v>
      </c>
      <c r="F173" s="221" t="s">
        <v>340</v>
      </c>
      <c r="G173" s="222" t="s">
        <v>206</v>
      </c>
      <c r="H173" s="223">
        <v>30.927</v>
      </c>
      <c r="I173" s="224"/>
      <c r="J173" s="225">
        <f>ROUND(I173*H173,2)</f>
        <v>0</v>
      </c>
      <c r="K173" s="221" t="s">
        <v>173</v>
      </c>
      <c r="L173" s="45"/>
      <c r="M173" s="226" t="s">
        <v>1</v>
      </c>
      <c r="N173" s="227" t="s">
        <v>51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174</v>
      </c>
      <c r="AT173" s="230" t="s">
        <v>169</v>
      </c>
      <c r="AU173" s="230" t="s">
        <v>21</v>
      </c>
      <c r="AY173" s="17" t="s">
        <v>167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174</v>
      </c>
      <c r="BK173" s="231">
        <f>ROUND(I173*H173,2)</f>
        <v>0</v>
      </c>
      <c r="BL173" s="17" t="s">
        <v>174</v>
      </c>
      <c r="BM173" s="230" t="s">
        <v>248</v>
      </c>
    </row>
    <row r="174" s="13" customFormat="1">
      <c r="A174" s="13"/>
      <c r="B174" s="232"/>
      <c r="C174" s="233"/>
      <c r="D174" s="234" t="s">
        <v>175</v>
      </c>
      <c r="E174" s="235" t="s">
        <v>1</v>
      </c>
      <c r="F174" s="236" t="s">
        <v>1174</v>
      </c>
      <c r="G174" s="233"/>
      <c r="H174" s="237">
        <v>30.927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175</v>
      </c>
      <c r="AU174" s="243" t="s">
        <v>21</v>
      </c>
      <c r="AV174" s="13" t="s">
        <v>21</v>
      </c>
      <c r="AW174" s="13" t="s">
        <v>40</v>
      </c>
      <c r="AX174" s="13" t="s">
        <v>84</v>
      </c>
      <c r="AY174" s="243" t="s">
        <v>167</v>
      </c>
    </row>
    <row r="175" s="14" customFormat="1">
      <c r="A175" s="14"/>
      <c r="B175" s="244"/>
      <c r="C175" s="245"/>
      <c r="D175" s="234" t="s">
        <v>175</v>
      </c>
      <c r="E175" s="246" t="s">
        <v>1</v>
      </c>
      <c r="F175" s="247" t="s">
        <v>177</v>
      </c>
      <c r="G175" s="245"/>
      <c r="H175" s="248">
        <v>30.927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175</v>
      </c>
      <c r="AU175" s="254" t="s">
        <v>21</v>
      </c>
      <c r="AV175" s="14" t="s">
        <v>174</v>
      </c>
      <c r="AW175" s="14" t="s">
        <v>40</v>
      </c>
      <c r="AX175" s="14" t="s">
        <v>92</v>
      </c>
      <c r="AY175" s="254" t="s">
        <v>167</v>
      </c>
    </row>
    <row r="176" s="2" customFormat="1" ht="24.15" customHeight="1">
      <c r="A176" s="39"/>
      <c r="B176" s="40"/>
      <c r="C176" s="219" t="s">
        <v>249</v>
      </c>
      <c r="D176" s="219" t="s">
        <v>169</v>
      </c>
      <c r="E176" s="220" t="s">
        <v>345</v>
      </c>
      <c r="F176" s="221" t="s">
        <v>346</v>
      </c>
      <c r="G176" s="222" t="s">
        <v>206</v>
      </c>
      <c r="H176" s="223">
        <v>3.8159999999999998</v>
      </c>
      <c r="I176" s="224"/>
      <c r="J176" s="225">
        <f>ROUND(I176*H176,2)</f>
        <v>0</v>
      </c>
      <c r="K176" s="221" t="s">
        <v>173</v>
      </c>
      <c r="L176" s="45"/>
      <c r="M176" s="226" t="s">
        <v>1</v>
      </c>
      <c r="N176" s="227" t="s">
        <v>51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174</v>
      </c>
      <c r="AT176" s="230" t="s">
        <v>169</v>
      </c>
      <c r="AU176" s="230" t="s">
        <v>21</v>
      </c>
      <c r="AY176" s="17" t="s">
        <v>167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174</v>
      </c>
      <c r="BK176" s="231">
        <f>ROUND(I176*H176,2)</f>
        <v>0</v>
      </c>
      <c r="BL176" s="17" t="s">
        <v>174</v>
      </c>
      <c r="BM176" s="230" t="s">
        <v>252</v>
      </c>
    </row>
    <row r="177" s="13" customFormat="1">
      <c r="A177" s="13"/>
      <c r="B177" s="232"/>
      <c r="C177" s="233"/>
      <c r="D177" s="234" t="s">
        <v>175</v>
      </c>
      <c r="E177" s="235" t="s">
        <v>1</v>
      </c>
      <c r="F177" s="236" t="s">
        <v>1175</v>
      </c>
      <c r="G177" s="233"/>
      <c r="H177" s="237">
        <v>3.8159999999999998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175</v>
      </c>
      <c r="AU177" s="243" t="s">
        <v>21</v>
      </c>
      <c r="AV177" s="13" t="s">
        <v>21</v>
      </c>
      <c r="AW177" s="13" t="s">
        <v>40</v>
      </c>
      <c r="AX177" s="13" t="s">
        <v>84</v>
      </c>
      <c r="AY177" s="243" t="s">
        <v>167</v>
      </c>
    </row>
    <row r="178" s="14" customFormat="1">
      <c r="A178" s="14"/>
      <c r="B178" s="244"/>
      <c r="C178" s="245"/>
      <c r="D178" s="234" t="s">
        <v>175</v>
      </c>
      <c r="E178" s="246" t="s">
        <v>1</v>
      </c>
      <c r="F178" s="247" t="s">
        <v>177</v>
      </c>
      <c r="G178" s="245"/>
      <c r="H178" s="248">
        <v>3.8159999999999998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175</v>
      </c>
      <c r="AU178" s="254" t="s">
        <v>21</v>
      </c>
      <c r="AV178" s="14" t="s">
        <v>174</v>
      </c>
      <c r="AW178" s="14" t="s">
        <v>40</v>
      </c>
      <c r="AX178" s="14" t="s">
        <v>92</v>
      </c>
      <c r="AY178" s="254" t="s">
        <v>167</v>
      </c>
    </row>
    <row r="179" s="12" customFormat="1" ht="22.8" customHeight="1">
      <c r="A179" s="12"/>
      <c r="B179" s="203"/>
      <c r="C179" s="204"/>
      <c r="D179" s="205" t="s">
        <v>83</v>
      </c>
      <c r="E179" s="217" t="s">
        <v>190</v>
      </c>
      <c r="F179" s="217" t="s">
        <v>381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SUM(P180:P197)</f>
        <v>0</v>
      </c>
      <c r="Q179" s="211"/>
      <c r="R179" s="212">
        <f>SUM(R180:R197)</f>
        <v>0</v>
      </c>
      <c r="S179" s="211"/>
      <c r="T179" s="213">
        <f>SUM(T180:T197)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92</v>
      </c>
      <c r="AT179" s="215" t="s">
        <v>83</v>
      </c>
      <c r="AU179" s="215" t="s">
        <v>92</v>
      </c>
      <c r="AY179" s="214" t="s">
        <v>167</v>
      </c>
      <c r="BK179" s="216">
        <f>SUM(BK180:BK197)</f>
        <v>0</v>
      </c>
    </row>
    <row r="180" s="2" customFormat="1" ht="16.5" customHeight="1">
      <c r="A180" s="39"/>
      <c r="B180" s="40"/>
      <c r="C180" s="219" t="s">
        <v>216</v>
      </c>
      <c r="D180" s="219" t="s">
        <v>169</v>
      </c>
      <c r="E180" s="220" t="s">
        <v>1176</v>
      </c>
      <c r="F180" s="221" t="s">
        <v>1177</v>
      </c>
      <c r="G180" s="222" t="s">
        <v>194</v>
      </c>
      <c r="H180" s="223">
        <v>254</v>
      </c>
      <c r="I180" s="224"/>
      <c r="J180" s="225">
        <f>ROUND(I180*H180,2)</f>
        <v>0</v>
      </c>
      <c r="K180" s="221" t="s">
        <v>173</v>
      </c>
      <c r="L180" s="45"/>
      <c r="M180" s="226" t="s">
        <v>1</v>
      </c>
      <c r="N180" s="227" t="s">
        <v>51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174</v>
      </c>
      <c r="AT180" s="230" t="s">
        <v>169</v>
      </c>
      <c r="AU180" s="230" t="s">
        <v>21</v>
      </c>
      <c r="AY180" s="17" t="s">
        <v>167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174</v>
      </c>
      <c r="BK180" s="231">
        <f>ROUND(I180*H180,2)</f>
        <v>0</v>
      </c>
      <c r="BL180" s="17" t="s">
        <v>174</v>
      </c>
      <c r="BM180" s="230" t="s">
        <v>255</v>
      </c>
    </row>
    <row r="181" s="13" customFormat="1">
      <c r="A181" s="13"/>
      <c r="B181" s="232"/>
      <c r="C181" s="233"/>
      <c r="D181" s="234" t="s">
        <v>175</v>
      </c>
      <c r="E181" s="235" t="s">
        <v>1</v>
      </c>
      <c r="F181" s="236" t="s">
        <v>1178</v>
      </c>
      <c r="G181" s="233"/>
      <c r="H181" s="237">
        <v>254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175</v>
      </c>
      <c r="AU181" s="243" t="s">
        <v>21</v>
      </c>
      <c r="AV181" s="13" t="s">
        <v>21</v>
      </c>
      <c r="AW181" s="13" t="s">
        <v>40</v>
      </c>
      <c r="AX181" s="13" t="s">
        <v>84</v>
      </c>
      <c r="AY181" s="243" t="s">
        <v>167</v>
      </c>
    </row>
    <row r="182" s="14" customFormat="1">
      <c r="A182" s="14"/>
      <c r="B182" s="244"/>
      <c r="C182" s="245"/>
      <c r="D182" s="234" t="s">
        <v>175</v>
      </c>
      <c r="E182" s="246" t="s">
        <v>1</v>
      </c>
      <c r="F182" s="247" t="s">
        <v>177</v>
      </c>
      <c r="G182" s="245"/>
      <c r="H182" s="248">
        <v>254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175</v>
      </c>
      <c r="AU182" s="254" t="s">
        <v>21</v>
      </c>
      <c r="AV182" s="14" t="s">
        <v>174</v>
      </c>
      <c r="AW182" s="14" t="s">
        <v>40</v>
      </c>
      <c r="AX182" s="14" t="s">
        <v>92</v>
      </c>
      <c r="AY182" s="254" t="s">
        <v>167</v>
      </c>
    </row>
    <row r="183" s="2" customFormat="1" ht="24.15" customHeight="1">
      <c r="A183" s="39"/>
      <c r="B183" s="40"/>
      <c r="C183" s="219" t="s">
        <v>256</v>
      </c>
      <c r="D183" s="219" t="s">
        <v>169</v>
      </c>
      <c r="E183" s="220" t="s">
        <v>1179</v>
      </c>
      <c r="F183" s="221" t="s">
        <v>1180</v>
      </c>
      <c r="G183" s="222" t="s">
        <v>194</v>
      </c>
      <c r="H183" s="223">
        <v>253.5</v>
      </c>
      <c r="I183" s="224"/>
      <c r="J183" s="225">
        <f>ROUND(I183*H183,2)</f>
        <v>0</v>
      </c>
      <c r="K183" s="221" t="s">
        <v>173</v>
      </c>
      <c r="L183" s="45"/>
      <c r="M183" s="226" t="s">
        <v>1</v>
      </c>
      <c r="N183" s="227" t="s">
        <v>51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174</v>
      </c>
      <c r="AT183" s="230" t="s">
        <v>169</v>
      </c>
      <c r="AU183" s="230" t="s">
        <v>21</v>
      </c>
      <c r="AY183" s="17" t="s">
        <v>167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174</v>
      </c>
      <c r="BK183" s="231">
        <f>ROUND(I183*H183,2)</f>
        <v>0</v>
      </c>
      <c r="BL183" s="17" t="s">
        <v>174</v>
      </c>
      <c r="BM183" s="230" t="s">
        <v>259</v>
      </c>
    </row>
    <row r="184" s="2" customFormat="1" ht="24.15" customHeight="1">
      <c r="A184" s="39"/>
      <c r="B184" s="40"/>
      <c r="C184" s="259" t="s">
        <v>223</v>
      </c>
      <c r="D184" s="259" t="s">
        <v>238</v>
      </c>
      <c r="E184" s="260" t="s">
        <v>1181</v>
      </c>
      <c r="F184" s="261" t="s">
        <v>1182</v>
      </c>
      <c r="G184" s="262" t="s">
        <v>194</v>
      </c>
      <c r="H184" s="263">
        <v>257.303</v>
      </c>
      <c r="I184" s="264"/>
      <c r="J184" s="265">
        <f>ROUND(I184*H184,2)</f>
        <v>0</v>
      </c>
      <c r="K184" s="261" t="s">
        <v>173</v>
      </c>
      <c r="L184" s="266"/>
      <c r="M184" s="267" t="s">
        <v>1</v>
      </c>
      <c r="N184" s="268" t="s">
        <v>51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190</v>
      </c>
      <c r="AT184" s="230" t="s">
        <v>238</v>
      </c>
      <c r="AU184" s="230" t="s">
        <v>21</v>
      </c>
      <c r="AY184" s="17" t="s">
        <v>167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7" t="s">
        <v>174</v>
      </c>
      <c r="BK184" s="231">
        <f>ROUND(I184*H184,2)</f>
        <v>0</v>
      </c>
      <c r="BL184" s="17" t="s">
        <v>174</v>
      </c>
      <c r="BM184" s="230" t="s">
        <v>266</v>
      </c>
    </row>
    <row r="185" s="13" customFormat="1">
      <c r="A185" s="13"/>
      <c r="B185" s="232"/>
      <c r="C185" s="233"/>
      <c r="D185" s="234" t="s">
        <v>175</v>
      </c>
      <c r="E185" s="235" t="s">
        <v>1</v>
      </c>
      <c r="F185" s="236" t="s">
        <v>1183</v>
      </c>
      <c r="G185" s="233"/>
      <c r="H185" s="237">
        <v>257.303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175</v>
      </c>
      <c r="AU185" s="243" t="s">
        <v>21</v>
      </c>
      <c r="AV185" s="13" t="s">
        <v>21</v>
      </c>
      <c r="AW185" s="13" t="s">
        <v>40</v>
      </c>
      <c r="AX185" s="13" t="s">
        <v>84</v>
      </c>
      <c r="AY185" s="243" t="s">
        <v>167</v>
      </c>
    </row>
    <row r="186" s="14" customFormat="1">
      <c r="A186" s="14"/>
      <c r="B186" s="244"/>
      <c r="C186" s="245"/>
      <c r="D186" s="234" t="s">
        <v>175</v>
      </c>
      <c r="E186" s="246" t="s">
        <v>1</v>
      </c>
      <c r="F186" s="247" t="s">
        <v>177</v>
      </c>
      <c r="G186" s="245"/>
      <c r="H186" s="248">
        <v>257.303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175</v>
      </c>
      <c r="AU186" s="254" t="s">
        <v>21</v>
      </c>
      <c r="AV186" s="14" t="s">
        <v>174</v>
      </c>
      <c r="AW186" s="14" t="s">
        <v>40</v>
      </c>
      <c r="AX186" s="14" t="s">
        <v>92</v>
      </c>
      <c r="AY186" s="254" t="s">
        <v>167</v>
      </c>
    </row>
    <row r="187" s="2" customFormat="1" ht="24.15" customHeight="1">
      <c r="A187" s="39"/>
      <c r="B187" s="40"/>
      <c r="C187" s="219" t="s">
        <v>7</v>
      </c>
      <c r="D187" s="219" t="s">
        <v>169</v>
      </c>
      <c r="E187" s="220" t="s">
        <v>1184</v>
      </c>
      <c r="F187" s="221" t="s">
        <v>1185</v>
      </c>
      <c r="G187" s="222" t="s">
        <v>247</v>
      </c>
      <c r="H187" s="223">
        <v>53</v>
      </c>
      <c r="I187" s="224"/>
      <c r="J187" s="225">
        <f>ROUND(I187*H187,2)</f>
        <v>0</v>
      </c>
      <c r="K187" s="221" t="s">
        <v>173</v>
      </c>
      <c r="L187" s="45"/>
      <c r="M187" s="226" t="s">
        <v>1</v>
      </c>
      <c r="N187" s="227" t="s">
        <v>51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174</v>
      </c>
      <c r="AT187" s="230" t="s">
        <v>169</v>
      </c>
      <c r="AU187" s="230" t="s">
        <v>21</v>
      </c>
      <c r="AY187" s="17" t="s">
        <v>167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174</v>
      </c>
      <c r="BK187" s="231">
        <f>ROUND(I187*H187,2)</f>
        <v>0</v>
      </c>
      <c r="BL187" s="17" t="s">
        <v>174</v>
      </c>
      <c r="BM187" s="230" t="s">
        <v>29</v>
      </c>
    </row>
    <row r="188" s="2" customFormat="1" ht="16.5" customHeight="1">
      <c r="A188" s="39"/>
      <c r="B188" s="40"/>
      <c r="C188" s="259" t="s">
        <v>227</v>
      </c>
      <c r="D188" s="259" t="s">
        <v>238</v>
      </c>
      <c r="E188" s="260" t="s">
        <v>1186</v>
      </c>
      <c r="F188" s="261" t="s">
        <v>1187</v>
      </c>
      <c r="G188" s="262" t="s">
        <v>247</v>
      </c>
      <c r="H188" s="263">
        <v>53</v>
      </c>
      <c r="I188" s="264"/>
      <c r="J188" s="265">
        <f>ROUND(I188*H188,2)</f>
        <v>0</v>
      </c>
      <c r="K188" s="261" t="s">
        <v>173</v>
      </c>
      <c r="L188" s="266"/>
      <c r="M188" s="267" t="s">
        <v>1</v>
      </c>
      <c r="N188" s="268" t="s">
        <v>51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190</v>
      </c>
      <c r="AT188" s="230" t="s">
        <v>238</v>
      </c>
      <c r="AU188" s="230" t="s">
        <v>21</v>
      </c>
      <c r="AY188" s="17" t="s">
        <v>167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174</v>
      </c>
      <c r="BK188" s="231">
        <f>ROUND(I188*H188,2)</f>
        <v>0</v>
      </c>
      <c r="BL188" s="17" t="s">
        <v>174</v>
      </c>
      <c r="BM188" s="230" t="s">
        <v>272</v>
      </c>
    </row>
    <row r="189" s="2" customFormat="1" ht="24.15" customHeight="1">
      <c r="A189" s="39"/>
      <c r="B189" s="40"/>
      <c r="C189" s="219" t="s">
        <v>274</v>
      </c>
      <c r="D189" s="219" t="s">
        <v>169</v>
      </c>
      <c r="E189" s="220" t="s">
        <v>1188</v>
      </c>
      <c r="F189" s="221" t="s">
        <v>1189</v>
      </c>
      <c r="G189" s="222" t="s">
        <v>247</v>
      </c>
      <c r="H189" s="223">
        <v>53</v>
      </c>
      <c r="I189" s="224"/>
      <c r="J189" s="225">
        <f>ROUND(I189*H189,2)</f>
        <v>0</v>
      </c>
      <c r="K189" s="221" t="s">
        <v>173</v>
      </c>
      <c r="L189" s="45"/>
      <c r="M189" s="226" t="s">
        <v>1</v>
      </c>
      <c r="N189" s="227" t="s">
        <v>51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174</v>
      </c>
      <c r="AT189" s="230" t="s">
        <v>169</v>
      </c>
      <c r="AU189" s="230" t="s">
        <v>21</v>
      </c>
      <c r="AY189" s="17" t="s">
        <v>167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7" t="s">
        <v>174</v>
      </c>
      <c r="BK189" s="231">
        <f>ROUND(I189*H189,2)</f>
        <v>0</v>
      </c>
      <c r="BL189" s="17" t="s">
        <v>174</v>
      </c>
      <c r="BM189" s="230" t="s">
        <v>278</v>
      </c>
    </row>
    <row r="190" s="2" customFormat="1" ht="24.15" customHeight="1">
      <c r="A190" s="39"/>
      <c r="B190" s="40"/>
      <c r="C190" s="259" t="s">
        <v>232</v>
      </c>
      <c r="D190" s="259" t="s">
        <v>238</v>
      </c>
      <c r="E190" s="260" t="s">
        <v>1190</v>
      </c>
      <c r="F190" s="261" t="s">
        <v>1191</v>
      </c>
      <c r="G190" s="262" t="s">
        <v>247</v>
      </c>
      <c r="H190" s="263">
        <v>53</v>
      </c>
      <c r="I190" s="264"/>
      <c r="J190" s="265">
        <f>ROUND(I190*H190,2)</f>
        <v>0</v>
      </c>
      <c r="K190" s="261" t="s">
        <v>173</v>
      </c>
      <c r="L190" s="266"/>
      <c r="M190" s="267" t="s">
        <v>1</v>
      </c>
      <c r="N190" s="268" t="s">
        <v>51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190</v>
      </c>
      <c r="AT190" s="230" t="s">
        <v>238</v>
      </c>
      <c r="AU190" s="230" t="s">
        <v>21</v>
      </c>
      <c r="AY190" s="17" t="s">
        <v>167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7" t="s">
        <v>174</v>
      </c>
      <c r="BK190" s="231">
        <f>ROUND(I190*H190,2)</f>
        <v>0</v>
      </c>
      <c r="BL190" s="17" t="s">
        <v>174</v>
      </c>
      <c r="BM190" s="230" t="s">
        <v>281</v>
      </c>
    </row>
    <row r="191" s="2" customFormat="1">
      <c r="A191" s="39"/>
      <c r="B191" s="40"/>
      <c r="C191" s="41"/>
      <c r="D191" s="234" t="s">
        <v>185</v>
      </c>
      <c r="E191" s="41"/>
      <c r="F191" s="255" t="s">
        <v>1192</v>
      </c>
      <c r="G191" s="41"/>
      <c r="H191" s="41"/>
      <c r="I191" s="256"/>
      <c r="J191" s="41"/>
      <c r="K191" s="41"/>
      <c r="L191" s="45"/>
      <c r="M191" s="257"/>
      <c r="N191" s="258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7" t="s">
        <v>185</v>
      </c>
      <c r="AU191" s="17" t="s">
        <v>21</v>
      </c>
    </row>
    <row r="192" s="2" customFormat="1" ht="24.15" customHeight="1">
      <c r="A192" s="39"/>
      <c r="B192" s="40"/>
      <c r="C192" s="219" t="s">
        <v>292</v>
      </c>
      <c r="D192" s="219" t="s">
        <v>169</v>
      </c>
      <c r="E192" s="220" t="s">
        <v>433</v>
      </c>
      <c r="F192" s="221" t="s">
        <v>434</v>
      </c>
      <c r="G192" s="222" t="s">
        <v>194</v>
      </c>
      <c r="H192" s="223">
        <v>40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51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174</v>
      </c>
      <c r="AT192" s="230" t="s">
        <v>169</v>
      </c>
      <c r="AU192" s="230" t="s">
        <v>21</v>
      </c>
      <c r="AY192" s="17" t="s">
        <v>167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174</v>
      </c>
      <c r="BK192" s="231">
        <f>ROUND(I192*H192,2)</f>
        <v>0</v>
      </c>
      <c r="BL192" s="17" t="s">
        <v>174</v>
      </c>
      <c r="BM192" s="230" t="s">
        <v>295</v>
      </c>
    </row>
    <row r="193" s="2" customFormat="1">
      <c r="A193" s="39"/>
      <c r="B193" s="40"/>
      <c r="C193" s="41"/>
      <c r="D193" s="234" t="s">
        <v>185</v>
      </c>
      <c r="E193" s="41"/>
      <c r="F193" s="255" t="s">
        <v>436</v>
      </c>
      <c r="G193" s="41"/>
      <c r="H193" s="41"/>
      <c r="I193" s="256"/>
      <c r="J193" s="41"/>
      <c r="K193" s="41"/>
      <c r="L193" s="45"/>
      <c r="M193" s="257"/>
      <c r="N193" s="258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185</v>
      </c>
      <c r="AU193" s="17" t="s">
        <v>21</v>
      </c>
    </row>
    <row r="194" s="2" customFormat="1" ht="24.15" customHeight="1">
      <c r="A194" s="39"/>
      <c r="B194" s="40"/>
      <c r="C194" s="219" t="s">
        <v>237</v>
      </c>
      <c r="D194" s="219" t="s">
        <v>169</v>
      </c>
      <c r="E194" s="220" t="s">
        <v>1193</v>
      </c>
      <c r="F194" s="221" t="s">
        <v>1194</v>
      </c>
      <c r="G194" s="222" t="s">
        <v>247</v>
      </c>
      <c r="H194" s="223">
        <v>23</v>
      </c>
      <c r="I194" s="224"/>
      <c r="J194" s="225">
        <f>ROUND(I194*H194,2)</f>
        <v>0</v>
      </c>
      <c r="K194" s="221" t="s">
        <v>173</v>
      </c>
      <c r="L194" s="45"/>
      <c r="M194" s="226" t="s">
        <v>1</v>
      </c>
      <c r="N194" s="227" t="s">
        <v>51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174</v>
      </c>
      <c r="AT194" s="230" t="s">
        <v>169</v>
      </c>
      <c r="AU194" s="230" t="s">
        <v>21</v>
      </c>
      <c r="AY194" s="17" t="s">
        <v>167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7" t="s">
        <v>174</v>
      </c>
      <c r="BK194" s="231">
        <f>ROUND(I194*H194,2)</f>
        <v>0</v>
      </c>
      <c r="BL194" s="17" t="s">
        <v>174</v>
      </c>
      <c r="BM194" s="230" t="s">
        <v>301</v>
      </c>
    </row>
    <row r="195" s="2" customFormat="1" ht="21.75" customHeight="1">
      <c r="A195" s="39"/>
      <c r="B195" s="40"/>
      <c r="C195" s="219" t="s">
        <v>303</v>
      </c>
      <c r="D195" s="219" t="s">
        <v>169</v>
      </c>
      <c r="E195" s="220" t="s">
        <v>504</v>
      </c>
      <c r="F195" s="221" t="s">
        <v>505</v>
      </c>
      <c r="G195" s="222" t="s">
        <v>194</v>
      </c>
      <c r="H195" s="223">
        <v>279</v>
      </c>
      <c r="I195" s="224"/>
      <c r="J195" s="225">
        <f>ROUND(I195*H195,2)</f>
        <v>0</v>
      </c>
      <c r="K195" s="221" t="s">
        <v>173</v>
      </c>
      <c r="L195" s="45"/>
      <c r="M195" s="226" t="s">
        <v>1</v>
      </c>
      <c r="N195" s="227" t="s">
        <v>51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174</v>
      </c>
      <c r="AT195" s="230" t="s">
        <v>169</v>
      </c>
      <c r="AU195" s="230" t="s">
        <v>21</v>
      </c>
      <c r="AY195" s="17" t="s">
        <v>167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174</v>
      </c>
      <c r="BK195" s="231">
        <f>ROUND(I195*H195,2)</f>
        <v>0</v>
      </c>
      <c r="BL195" s="17" t="s">
        <v>174</v>
      </c>
      <c r="BM195" s="230" t="s">
        <v>306</v>
      </c>
    </row>
    <row r="196" s="2" customFormat="1">
      <c r="A196" s="39"/>
      <c r="B196" s="40"/>
      <c r="C196" s="41"/>
      <c r="D196" s="234" t="s">
        <v>185</v>
      </c>
      <c r="E196" s="41"/>
      <c r="F196" s="255" t="s">
        <v>507</v>
      </c>
      <c r="G196" s="41"/>
      <c r="H196" s="41"/>
      <c r="I196" s="256"/>
      <c r="J196" s="41"/>
      <c r="K196" s="41"/>
      <c r="L196" s="45"/>
      <c r="M196" s="257"/>
      <c r="N196" s="258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7" t="s">
        <v>185</v>
      </c>
      <c r="AU196" s="17" t="s">
        <v>21</v>
      </c>
    </row>
    <row r="197" s="2" customFormat="1" ht="16.5" customHeight="1">
      <c r="A197" s="39"/>
      <c r="B197" s="40"/>
      <c r="C197" s="219" t="s">
        <v>241</v>
      </c>
      <c r="D197" s="219" t="s">
        <v>169</v>
      </c>
      <c r="E197" s="220" t="s">
        <v>508</v>
      </c>
      <c r="F197" s="221" t="s">
        <v>509</v>
      </c>
      <c r="G197" s="222" t="s">
        <v>510</v>
      </c>
      <c r="H197" s="223">
        <v>1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51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174</v>
      </c>
      <c r="AT197" s="230" t="s">
        <v>169</v>
      </c>
      <c r="AU197" s="230" t="s">
        <v>21</v>
      </c>
      <c r="AY197" s="17" t="s">
        <v>167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174</v>
      </c>
      <c r="BK197" s="231">
        <f>ROUND(I197*H197,2)</f>
        <v>0</v>
      </c>
      <c r="BL197" s="17" t="s">
        <v>174</v>
      </c>
      <c r="BM197" s="230" t="s">
        <v>309</v>
      </c>
    </row>
    <row r="198" s="12" customFormat="1" ht="22.8" customHeight="1">
      <c r="A198" s="12"/>
      <c r="B198" s="203"/>
      <c r="C198" s="204"/>
      <c r="D198" s="205" t="s">
        <v>83</v>
      </c>
      <c r="E198" s="217" t="s">
        <v>213</v>
      </c>
      <c r="F198" s="217" t="s">
        <v>512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SUM(P199:P200)</f>
        <v>0</v>
      </c>
      <c r="Q198" s="211"/>
      <c r="R198" s="212">
        <f>SUM(R199:R200)</f>
        <v>0</v>
      </c>
      <c r="S198" s="211"/>
      <c r="T198" s="213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92</v>
      </c>
      <c r="AT198" s="215" t="s">
        <v>83</v>
      </c>
      <c r="AU198" s="215" t="s">
        <v>92</v>
      </c>
      <c r="AY198" s="214" t="s">
        <v>167</v>
      </c>
      <c r="BK198" s="216">
        <f>SUM(BK199:BK200)</f>
        <v>0</v>
      </c>
    </row>
    <row r="199" s="2" customFormat="1" ht="24.15" customHeight="1">
      <c r="A199" s="39"/>
      <c r="B199" s="40"/>
      <c r="C199" s="219" t="s">
        <v>310</v>
      </c>
      <c r="D199" s="219" t="s">
        <v>169</v>
      </c>
      <c r="E199" s="220" t="s">
        <v>518</v>
      </c>
      <c r="F199" s="221" t="s">
        <v>519</v>
      </c>
      <c r="G199" s="222" t="s">
        <v>194</v>
      </c>
      <c r="H199" s="223">
        <v>2</v>
      </c>
      <c r="I199" s="224"/>
      <c r="J199" s="225">
        <f>ROUND(I199*H199,2)</f>
        <v>0</v>
      </c>
      <c r="K199" s="221" t="s">
        <v>173</v>
      </c>
      <c r="L199" s="45"/>
      <c r="M199" s="226" t="s">
        <v>1</v>
      </c>
      <c r="N199" s="227" t="s">
        <v>51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174</v>
      </c>
      <c r="AT199" s="230" t="s">
        <v>169</v>
      </c>
      <c r="AU199" s="230" t="s">
        <v>21</v>
      </c>
      <c r="AY199" s="17" t="s">
        <v>167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174</v>
      </c>
      <c r="BK199" s="231">
        <f>ROUND(I199*H199,2)</f>
        <v>0</v>
      </c>
      <c r="BL199" s="17" t="s">
        <v>174</v>
      </c>
      <c r="BM199" s="230" t="s">
        <v>314</v>
      </c>
    </row>
    <row r="200" s="2" customFormat="1">
      <c r="A200" s="39"/>
      <c r="B200" s="40"/>
      <c r="C200" s="41"/>
      <c r="D200" s="234" t="s">
        <v>185</v>
      </c>
      <c r="E200" s="41"/>
      <c r="F200" s="255" t="s">
        <v>1154</v>
      </c>
      <c r="G200" s="41"/>
      <c r="H200" s="41"/>
      <c r="I200" s="256"/>
      <c r="J200" s="41"/>
      <c r="K200" s="41"/>
      <c r="L200" s="45"/>
      <c r="M200" s="257"/>
      <c r="N200" s="258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7" t="s">
        <v>185</v>
      </c>
      <c r="AU200" s="17" t="s">
        <v>21</v>
      </c>
    </row>
    <row r="201" s="12" customFormat="1" ht="22.8" customHeight="1">
      <c r="A201" s="12"/>
      <c r="B201" s="203"/>
      <c r="C201" s="204"/>
      <c r="D201" s="205" t="s">
        <v>83</v>
      </c>
      <c r="E201" s="217" t="s">
        <v>545</v>
      </c>
      <c r="F201" s="217" t="s">
        <v>546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SUM(P202:P207)</f>
        <v>0</v>
      </c>
      <c r="Q201" s="211"/>
      <c r="R201" s="212">
        <f>SUM(R202:R207)</f>
        <v>0</v>
      </c>
      <c r="S201" s="211"/>
      <c r="T201" s="213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92</v>
      </c>
      <c r="AT201" s="215" t="s">
        <v>83</v>
      </c>
      <c r="AU201" s="215" t="s">
        <v>92</v>
      </c>
      <c r="AY201" s="214" t="s">
        <v>167</v>
      </c>
      <c r="BK201" s="216">
        <f>SUM(BK202:BK207)</f>
        <v>0</v>
      </c>
    </row>
    <row r="202" s="2" customFormat="1" ht="24.15" customHeight="1">
      <c r="A202" s="39"/>
      <c r="B202" s="40"/>
      <c r="C202" s="219" t="s">
        <v>244</v>
      </c>
      <c r="D202" s="219" t="s">
        <v>169</v>
      </c>
      <c r="E202" s="220" t="s">
        <v>548</v>
      </c>
      <c r="F202" s="221" t="s">
        <v>549</v>
      </c>
      <c r="G202" s="222" t="s">
        <v>277</v>
      </c>
      <c r="H202" s="223">
        <v>46.488</v>
      </c>
      <c r="I202" s="224"/>
      <c r="J202" s="225">
        <f>ROUND(I202*H202,2)</f>
        <v>0</v>
      </c>
      <c r="K202" s="221" t="s">
        <v>173</v>
      </c>
      <c r="L202" s="45"/>
      <c r="M202" s="226" t="s">
        <v>1</v>
      </c>
      <c r="N202" s="227" t="s">
        <v>51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174</v>
      </c>
      <c r="AT202" s="230" t="s">
        <v>169</v>
      </c>
      <c r="AU202" s="230" t="s">
        <v>21</v>
      </c>
      <c r="AY202" s="17" t="s">
        <v>167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174</v>
      </c>
      <c r="BK202" s="231">
        <f>ROUND(I202*H202,2)</f>
        <v>0</v>
      </c>
      <c r="BL202" s="17" t="s">
        <v>174</v>
      </c>
      <c r="BM202" s="230" t="s">
        <v>319</v>
      </c>
    </row>
    <row r="203" s="2" customFormat="1" ht="24.15" customHeight="1">
      <c r="A203" s="39"/>
      <c r="B203" s="40"/>
      <c r="C203" s="219" t="s">
        <v>320</v>
      </c>
      <c r="D203" s="219" t="s">
        <v>169</v>
      </c>
      <c r="E203" s="220" t="s">
        <v>551</v>
      </c>
      <c r="F203" s="221" t="s">
        <v>552</v>
      </c>
      <c r="G203" s="222" t="s">
        <v>277</v>
      </c>
      <c r="H203" s="223">
        <v>46.488</v>
      </c>
      <c r="I203" s="224"/>
      <c r="J203" s="225">
        <f>ROUND(I203*H203,2)</f>
        <v>0</v>
      </c>
      <c r="K203" s="221" t="s">
        <v>173</v>
      </c>
      <c r="L203" s="45"/>
      <c r="M203" s="226" t="s">
        <v>1</v>
      </c>
      <c r="N203" s="227" t="s">
        <v>51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174</v>
      </c>
      <c r="AT203" s="230" t="s">
        <v>169</v>
      </c>
      <c r="AU203" s="230" t="s">
        <v>21</v>
      </c>
      <c r="AY203" s="17" t="s">
        <v>167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174</v>
      </c>
      <c r="BK203" s="231">
        <f>ROUND(I203*H203,2)</f>
        <v>0</v>
      </c>
      <c r="BL203" s="17" t="s">
        <v>174</v>
      </c>
      <c r="BM203" s="230" t="s">
        <v>323</v>
      </c>
    </row>
    <row r="204" s="2" customFormat="1" ht="24.15" customHeight="1">
      <c r="A204" s="39"/>
      <c r="B204" s="40"/>
      <c r="C204" s="219" t="s">
        <v>248</v>
      </c>
      <c r="D204" s="219" t="s">
        <v>169</v>
      </c>
      <c r="E204" s="220" t="s">
        <v>555</v>
      </c>
      <c r="F204" s="221" t="s">
        <v>556</v>
      </c>
      <c r="G204" s="222" t="s">
        <v>277</v>
      </c>
      <c r="H204" s="223">
        <v>232.44</v>
      </c>
      <c r="I204" s="224"/>
      <c r="J204" s="225">
        <f>ROUND(I204*H204,2)</f>
        <v>0</v>
      </c>
      <c r="K204" s="221" t="s">
        <v>173</v>
      </c>
      <c r="L204" s="45"/>
      <c r="M204" s="226" t="s">
        <v>1</v>
      </c>
      <c r="N204" s="227" t="s">
        <v>51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174</v>
      </c>
      <c r="AT204" s="230" t="s">
        <v>169</v>
      </c>
      <c r="AU204" s="230" t="s">
        <v>21</v>
      </c>
      <c r="AY204" s="17" t="s">
        <v>167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174</v>
      </c>
      <c r="BK204" s="231">
        <f>ROUND(I204*H204,2)</f>
        <v>0</v>
      </c>
      <c r="BL204" s="17" t="s">
        <v>174</v>
      </c>
      <c r="BM204" s="230" t="s">
        <v>327</v>
      </c>
    </row>
    <row r="205" s="13" customFormat="1">
      <c r="A205" s="13"/>
      <c r="B205" s="232"/>
      <c r="C205" s="233"/>
      <c r="D205" s="234" t="s">
        <v>175</v>
      </c>
      <c r="E205" s="235" t="s">
        <v>1</v>
      </c>
      <c r="F205" s="236" t="s">
        <v>1195</v>
      </c>
      <c r="G205" s="233"/>
      <c r="H205" s="237">
        <v>232.44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175</v>
      </c>
      <c r="AU205" s="243" t="s">
        <v>21</v>
      </c>
      <c r="AV205" s="13" t="s">
        <v>21</v>
      </c>
      <c r="AW205" s="13" t="s">
        <v>40</v>
      </c>
      <c r="AX205" s="13" t="s">
        <v>84</v>
      </c>
      <c r="AY205" s="243" t="s">
        <v>167</v>
      </c>
    </row>
    <row r="206" s="14" customFormat="1">
      <c r="A206" s="14"/>
      <c r="B206" s="244"/>
      <c r="C206" s="245"/>
      <c r="D206" s="234" t="s">
        <v>175</v>
      </c>
      <c r="E206" s="246" t="s">
        <v>1</v>
      </c>
      <c r="F206" s="247" t="s">
        <v>177</v>
      </c>
      <c r="G206" s="245"/>
      <c r="H206" s="248">
        <v>232.44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175</v>
      </c>
      <c r="AU206" s="254" t="s">
        <v>21</v>
      </c>
      <c r="AV206" s="14" t="s">
        <v>174</v>
      </c>
      <c r="AW206" s="14" t="s">
        <v>40</v>
      </c>
      <c r="AX206" s="14" t="s">
        <v>92</v>
      </c>
      <c r="AY206" s="254" t="s">
        <v>167</v>
      </c>
    </row>
    <row r="207" s="2" customFormat="1" ht="33" customHeight="1">
      <c r="A207" s="39"/>
      <c r="B207" s="40"/>
      <c r="C207" s="219" t="s">
        <v>328</v>
      </c>
      <c r="D207" s="219" t="s">
        <v>169</v>
      </c>
      <c r="E207" s="220" t="s">
        <v>562</v>
      </c>
      <c r="F207" s="221" t="s">
        <v>563</v>
      </c>
      <c r="G207" s="222" t="s">
        <v>277</v>
      </c>
      <c r="H207" s="223">
        <v>46.488</v>
      </c>
      <c r="I207" s="224"/>
      <c r="J207" s="225">
        <f>ROUND(I207*H207,2)</f>
        <v>0</v>
      </c>
      <c r="K207" s="221" t="s">
        <v>173</v>
      </c>
      <c r="L207" s="45"/>
      <c r="M207" s="226" t="s">
        <v>1</v>
      </c>
      <c r="N207" s="227" t="s">
        <v>51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174</v>
      </c>
      <c r="AT207" s="230" t="s">
        <v>169</v>
      </c>
      <c r="AU207" s="230" t="s">
        <v>21</v>
      </c>
      <c r="AY207" s="17" t="s">
        <v>167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174</v>
      </c>
      <c r="BK207" s="231">
        <f>ROUND(I207*H207,2)</f>
        <v>0</v>
      </c>
      <c r="BL207" s="17" t="s">
        <v>174</v>
      </c>
      <c r="BM207" s="230" t="s">
        <v>331</v>
      </c>
    </row>
    <row r="208" s="12" customFormat="1" ht="22.8" customHeight="1">
      <c r="A208" s="12"/>
      <c r="B208" s="203"/>
      <c r="C208" s="204"/>
      <c r="D208" s="205" t="s">
        <v>83</v>
      </c>
      <c r="E208" s="217" t="s">
        <v>565</v>
      </c>
      <c r="F208" s="217" t="s">
        <v>566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SUM(P209:P210)</f>
        <v>0</v>
      </c>
      <c r="Q208" s="211"/>
      <c r="R208" s="212">
        <f>SUM(R209:R210)</f>
        <v>0</v>
      </c>
      <c r="S208" s="211"/>
      <c r="T208" s="213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92</v>
      </c>
      <c r="AT208" s="215" t="s">
        <v>83</v>
      </c>
      <c r="AU208" s="215" t="s">
        <v>92</v>
      </c>
      <c r="AY208" s="214" t="s">
        <v>167</v>
      </c>
      <c r="BK208" s="216">
        <f>SUM(BK209:BK210)</f>
        <v>0</v>
      </c>
    </row>
    <row r="209" s="2" customFormat="1" ht="24.15" customHeight="1">
      <c r="A209" s="39"/>
      <c r="B209" s="40"/>
      <c r="C209" s="219" t="s">
        <v>252</v>
      </c>
      <c r="D209" s="219" t="s">
        <v>169</v>
      </c>
      <c r="E209" s="220" t="s">
        <v>567</v>
      </c>
      <c r="F209" s="221" t="s">
        <v>568</v>
      </c>
      <c r="G209" s="222" t="s">
        <v>277</v>
      </c>
      <c r="H209" s="223">
        <v>238.352</v>
      </c>
      <c r="I209" s="224"/>
      <c r="J209" s="225">
        <f>ROUND(I209*H209,2)</f>
        <v>0</v>
      </c>
      <c r="K209" s="221" t="s">
        <v>173</v>
      </c>
      <c r="L209" s="45"/>
      <c r="M209" s="226" t="s">
        <v>1</v>
      </c>
      <c r="N209" s="227" t="s">
        <v>51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174</v>
      </c>
      <c r="AT209" s="230" t="s">
        <v>169</v>
      </c>
      <c r="AU209" s="230" t="s">
        <v>21</v>
      </c>
      <c r="AY209" s="17" t="s">
        <v>167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174</v>
      </c>
      <c r="BK209" s="231">
        <f>ROUND(I209*H209,2)</f>
        <v>0</v>
      </c>
      <c r="BL209" s="17" t="s">
        <v>174</v>
      </c>
      <c r="BM209" s="230" t="s">
        <v>335</v>
      </c>
    </row>
    <row r="210" s="2" customFormat="1" ht="33" customHeight="1">
      <c r="A210" s="39"/>
      <c r="B210" s="40"/>
      <c r="C210" s="219" t="s">
        <v>338</v>
      </c>
      <c r="D210" s="219" t="s">
        <v>169</v>
      </c>
      <c r="E210" s="220" t="s">
        <v>571</v>
      </c>
      <c r="F210" s="221" t="s">
        <v>572</v>
      </c>
      <c r="G210" s="222" t="s">
        <v>277</v>
      </c>
      <c r="H210" s="223">
        <v>238.352</v>
      </c>
      <c r="I210" s="224"/>
      <c r="J210" s="225">
        <f>ROUND(I210*H210,2)</f>
        <v>0</v>
      </c>
      <c r="K210" s="221" t="s">
        <v>173</v>
      </c>
      <c r="L210" s="45"/>
      <c r="M210" s="226" t="s">
        <v>1</v>
      </c>
      <c r="N210" s="227" t="s">
        <v>51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174</v>
      </c>
      <c r="AT210" s="230" t="s">
        <v>169</v>
      </c>
      <c r="AU210" s="230" t="s">
        <v>21</v>
      </c>
      <c r="AY210" s="17" t="s">
        <v>167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174</v>
      </c>
      <c r="BK210" s="231">
        <f>ROUND(I210*H210,2)</f>
        <v>0</v>
      </c>
      <c r="BL210" s="17" t="s">
        <v>174</v>
      </c>
      <c r="BM210" s="230" t="s">
        <v>341</v>
      </c>
    </row>
    <row r="211" s="12" customFormat="1" ht="25.92" customHeight="1">
      <c r="A211" s="12"/>
      <c r="B211" s="203"/>
      <c r="C211" s="204"/>
      <c r="D211" s="205" t="s">
        <v>83</v>
      </c>
      <c r="E211" s="206" t="s">
        <v>581</v>
      </c>
      <c r="F211" s="206" t="s">
        <v>582</v>
      </c>
      <c r="G211" s="204"/>
      <c r="H211" s="204"/>
      <c r="I211" s="207"/>
      <c r="J211" s="208">
        <f>BK211</f>
        <v>0</v>
      </c>
      <c r="K211" s="204"/>
      <c r="L211" s="209"/>
      <c r="M211" s="210"/>
      <c r="N211" s="211"/>
      <c r="O211" s="211"/>
      <c r="P211" s="212">
        <f>P212</f>
        <v>0</v>
      </c>
      <c r="Q211" s="211"/>
      <c r="R211" s="212">
        <f>R212</f>
        <v>0</v>
      </c>
      <c r="S211" s="211"/>
      <c r="T211" s="213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191</v>
      </c>
      <c r="AT211" s="215" t="s">
        <v>83</v>
      </c>
      <c r="AU211" s="215" t="s">
        <v>84</v>
      </c>
      <c r="AY211" s="214" t="s">
        <v>167</v>
      </c>
      <c r="BK211" s="216">
        <f>BK212</f>
        <v>0</v>
      </c>
    </row>
    <row r="212" s="12" customFormat="1" ht="22.8" customHeight="1">
      <c r="A212" s="12"/>
      <c r="B212" s="203"/>
      <c r="C212" s="204"/>
      <c r="D212" s="205" t="s">
        <v>83</v>
      </c>
      <c r="E212" s="217" t="s">
        <v>583</v>
      </c>
      <c r="F212" s="217" t="s">
        <v>584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SUM(P213:P216)</f>
        <v>0</v>
      </c>
      <c r="Q212" s="211"/>
      <c r="R212" s="212">
        <f>SUM(R213:R216)</f>
        <v>0</v>
      </c>
      <c r="S212" s="211"/>
      <c r="T212" s="213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191</v>
      </c>
      <c r="AT212" s="215" t="s">
        <v>83</v>
      </c>
      <c r="AU212" s="215" t="s">
        <v>92</v>
      </c>
      <c r="AY212" s="214" t="s">
        <v>167</v>
      </c>
      <c r="BK212" s="216">
        <f>SUM(BK213:BK216)</f>
        <v>0</v>
      </c>
    </row>
    <row r="213" s="2" customFormat="1" ht="16.5" customHeight="1">
      <c r="A213" s="39"/>
      <c r="B213" s="40"/>
      <c r="C213" s="219" t="s">
        <v>255</v>
      </c>
      <c r="D213" s="219" t="s">
        <v>169</v>
      </c>
      <c r="E213" s="220" t="s">
        <v>586</v>
      </c>
      <c r="F213" s="221" t="s">
        <v>587</v>
      </c>
      <c r="G213" s="222" t="s">
        <v>510</v>
      </c>
      <c r="H213" s="223">
        <v>1</v>
      </c>
      <c r="I213" s="224"/>
      <c r="J213" s="225">
        <f>ROUND(I213*H213,2)</f>
        <v>0</v>
      </c>
      <c r="K213" s="221" t="s">
        <v>173</v>
      </c>
      <c r="L213" s="45"/>
      <c r="M213" s="226" t="s">
        <v>1</v>
      </c>
      <c r="N213" s="227" t="s">
        <v>51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174</v>
      </c>
      <c r="AT213" s="230" t="s">
        <v>169</v>
      </c>
      <c r="AU213" s="230" t="s">
        <v>21</v>
      </c>
      <c r="AY213" s="17" t="s">
        <v>167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174</v>
      </c>
      <c r="BK213" s="231">
        <f>ROUND(I213*H213,2)</f>
        <v>0</v>
      </c>
      <c r="BL213" s="17" t="s">
        <v>174</v>
      </c>
      <c r="BM213" s="230" t="s">
        <v>347</v>
      </c>
    </row>
    <row r="214" s="2" customFormat="1">
      <c r="A214" s="39"/>
      <c r="B214" s="40"/>
      <c r="C214" s="41"/>
      <c r="D214" s="234" t="s">
        <v>185</v>
      </c>
      <c r="E214" s="41"/>
      <c r="F214" s="255" t="s">
        <v>1196</v>
      </c>
      <c r="G214" s="41"/>
      <c r="H214" s="41"/>
      <c r="I214" s="256"/>
      <c r="J214" s="41"/>
      <c r="K214" s="41"/>
      <c r="L214" s="45"/>
      <c r="M214" s="257"/>
      <c r="N214" s="25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7" t="s">
        <v>185</v>
      </c>
      <c r="AU214" s="17" t="s">
        <v>21</v>
      </c>
    </row>
    <row r="215" s="2" customFormat="1" ht="16.5" customHeight="1">
      <c r="A215" s="39"/>
      <c r="B215" s="40"/>
      <c r="C215" s="219" t="s">
        <v>349</v>
      </c>
      <c r="D215" s="219" t="s">
        <v>169</v>
      </c>
      <c r="E215" s="220" t="s">
        <v>590</v>
      </c>
      <c r="F215" s="221" t="s">
        <v>591</v>
      </c>
      <c r="G215" s="222" t="s">
        <v>510</v>
      </c>
      <c r="H215" s="223">
        <v>1</v>
      </c>
      <c r="I215" s="224"/>
      <c r="J215" s="225">
        <f>ROUND(I215*H215,2)</f>
        <v>0</v>
      </c>
      <c r="K215" s="221" t="s">
        <v>173</v>
      </c>
      <c r="L215" s="45"/>
      <c r="M215" s="226" t="s">
        <v>1</v>
      </c>
      <c r="N215" s="227" t="s">
        <v>51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174</v>
      </c>
      <c r="AT215" s="230" t="s">
        <v>169</v>
      </c>
      <c r="AU215" s="230" t="s">
        <v>21</v>
      </c>
      <c r="AY215" s="17" t="s">
        <v>167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7" t="s">
        <v>174</v>
      </c>
      <c r="BK215" s="231">
        <f>ROUND(I215*H215,2)</f>
        <v>0</v>
      </c>
      <c r="BL215" s="17" t="s">
        <v>174</v>
      </c>
      <c r="BM215" s="230" t="s">
        <v>352</v>
      </c>
    </row>
    <row r="216" s="2" customFormat="1">
      <c r="A216" s="39"/>
      <c r="B216" s="40"/>
      <c r="C216" s="41"/>
      <c r="D216" s="234" t="s">
        <v>185</v>
      </c>
      <c r="E216" s="41"/>
      <c r="F216" s="255" t="s">
        <v>593</v>
      </c>
      <c r="G216" s="41"/>
      <c r="H216" s="41"/>
      <c r="I216" s="256"/>
      <c r="J216" s="41"/>
      <c r="K216" s="41"/>
      <c r="L216" s="45"/>
      <c r="M216" s="269"/>
      <c r="N216" s="270"/>
      <c r="O216" s="271"/>
      <c r="P216" s="271"/>
      <c r="Q216" s="271"/>
      <c r="R216" s="271"/>
      <c r="S216" s="271"/>
      <c r="T216" s="272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7" t="s">
        <v>185</v>
      </c>
      <c r="AU216" s="17" t="s">
        <v>21</v>
      </c>
    </row>
    <row r="217" s="2" customFormat="1" ht="6.96" customHeight="1">
      <c r="A217" s="39"/>
      <c r="B217" s="67"/>
      <c r="C217" s="68"/>
      <c r="D217" s="68"/>
      <c r="E217" s="68"/>
      <c r="F217" s="68"/>
      <c r="G217" s="68"/>
      <c r="H217" s="68"/>
      <c r="I217" s="68"/>
      <c r="J217" s="68"/>
      <c r="K217" s="68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CsvoFJ3+QAmdbX2ximeVMdVmWY+TrKtzPqohjrw9ls3ogPETZKP9qHBGlTJ/5JxK1Arx5M+QUUUgjENBBRIa3g==" hashValue="KYpTYBDbRu3UZg6/K0N9NfAHYxcIY+2j9UUdPUeuZ/DknQVyU4AG0iG07S7pxTbjI3UDREYaJukFQjn+o//yFg==" algorithmName="SHA-512" password="CC35"/>
  <autoFilter ref="C124:K21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ROUND((SUM(BE123:BE385)),  2)</f>
        <v>0</v>
      </c>
      <c r="G33" s="39"/>
      <c r="H33" s="39"/>
      <c r="I33" s="156">
        <v>0.20999999999999999</v>
      </c>
      <c r="J33" s="155">
        <f>ROUND(((SUM(BE123:BE385))*I33),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ROUND((SUM(BF123:BF385)),  2)</f>
        <v>0</v>
      </c>
      <c r="G34" s="39"/>
      <c r="H34" s="39"/>
      <c r="I34" s="156">
        <v>0.14999999999999999</v>
      </c>
      <c r="J34" s="155">
        <f>ROUND(((SUM(BF123:BF385))*I34),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ROUND((SUM(BG123:BG385)),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ROUND((SUM(BH123:BH385)),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ROUND((SUM(BI123:BI385)),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OZ Svobodova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1198</v>
      </c>
      <c r="E99" s="189"/>
      <c r="F99" s="189"/>
      <c r="G99" s="189"/>
      <c r="H99" s="189"/>
      <c r="I99" s="189"/>
      <c r="J99" s="190">
        <f>J202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143</v>
      </c>
      <c r="E100" s="189"/>
      <c r="F100" s="189"/>
      <c r="G100" s="189"/>
      <c r="H100" s="189"/>
      <c r="I100" s="189"/>
      <c r="J100" s="190">
        <f>J205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145</v>
      </c>
      <c r="E101" s="189"/>
      <c r="F101" s="189"/>
      <c r="G101" s="189"/>
      <c r="H101" s="189"/>
      <c r="I101" s="189"/>
      <c r="J101" s="190">
        <f>J315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146</v>
      </c>
      <c r="E102" s="189"/>
      <c r="F102" s="189"/>
      <c r="G102" s="189"/>
      <c r="H102" s="189"/>
      <c r="I102" s="189"/>
      <c r="J102" s="190">
        <f>J367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147</v>
      </c>
      <c r="E103" s="189"/>
      <c r="F103" s="189"/>
      <c r="G103" s="189"/>
      <c r="H103" s="189"/>
      <c r="I103" s="189"/>
      <c r="J103" s="190">
        <f>J383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3" t="s">
        <v>152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75" t="str">
        <f>E7</f>
        <v>Rekonstrukce místních komunikací v sídlišti K Hradišťku v Dačicích - I. Etapa (zadání)</v>
      </c>
      <c r="F113" s="32"/>
      <c r="G113" s="32"/>
      <c r="H113" s="32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131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101 - OZ Svobodova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2" t="s">
        <v>22</v>
      </c>
      <c r="D117" s="41"/>
      <c r="E117" s="41"/>
      <c r="F117" s="27" t="str">
        <f>F12</f>
        <v xml:space="preserve"> </v>
      </c>
      <c r="G117" s="41"/>
      <c r="H117" s="41"/>
      <c r="I117" s="32" t="s">
        <v>24</v>
      </c>
      <c r="J117" s="80" t="str">
        <f>IF(J12="","",J12)</f>
        <v>21. 10. 2021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2" t="s">
        <v>30</v>
      </c>
      <c r="D119" s="41"/>
      <c r="E119" s="41"/>
      <c r="F119" s="27" t="str">
        <f>E15</f>
        <v>Město Dačice, Krajířova 27, 380 13 Dačice</v>
      </c>
      <c r="G119" s="41"/>
      <c r="H119" s="41"/>
      <c r="I119" s="32" t="s">
        <v>37</v>
      </c>
      <c r="J119" s="37" t="str">
        <f>E21</f>
        <v>Ing. arch. Martin Jirovský Ph.D., MBA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2" t="s">
        <v>35</v>
      </c>
      <c r="D120" s="41"/>
      <c r="E120" s="41"/>
      <c r="F120" s="27" t="str">
        <f>IF(E18="","",E18)</f>
        <v>Vyplň údaj</v>
      </c>
      <c r="G120" s="41"/>
      <c r="H120" s="41"/>
      <c r="I120" s="32" t="s">
        <v>41</v>
      </c>
      <c r="J120" s="37" t="str">
        <f>E24</f>
        <v>Centrum služeb Staré město; Petra Stejskalová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153</v>
      </c>
      <c r="D122" s="195" t="s">
        <v>69</v>
      </c>
      <c r="E122" s="195" t="s">
        <v>65</v>
      </c>
      <c r="F122" s="195" t="s">
        <v>66</v>
      </c>
      <c r="G122" s="195" t="s">
        <v>154</v>
      </c>
      <c r="H122" s="195" t="s">
        <v>155</v>
      </c>
      <c r="I122" s="195" t="s">
        <v>156</v>
      </c>
      <c r="J122" s="195" t="s">
        <v>136</v>
      </c>
      <c r="K122" s="196" t="s">
        <v>157</v>
      </c>
      <c r="L122" s="197"/>
      <c r="M122" s="101" t="s">
        <v>1</v>
      </c>
      <c r="N122" s="102" t="s">
        <v>48</v>
      </c>
      <c r="O122" s="102" t="s">
        <v>158</v>
      </c>
      <c r="P122" s="102" t="s">
        <v>159</v>
      </c>
      <c r="Q122" s="102" t="s">
        <v>160</v>
      </c>
      <c r="R122" s="102" t="s">
        <v>161</v>
      </c>
      <c r="S122" s="102" t="s">
        <v>162</v>
      </c>
      <c r="T122" s="103" t="s">
        <v>163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164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0</v>
      </c>
      <c r="S123" s="105"/>
      <c r="T123" s="201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7" t="s">
        <v>83</v>
      </c>
      <c r="AU123" s="17" t="s">
        <v>138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83</v>
      </c>
      <c r="E124" s="206" t="s">
        <v>165</v>
      </c>
      <c r="F124" s="206" t="s">
        <v>166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P125+P202+P205+P315+P367+P383</f>
        <v>0</v>
      </c>
      <c r="Q124" s="211"/>
      <c r="R124" s="212">
        <f>R125+R202+R205+R315+R367+R383</f>
        <v>0</v>
      </c>
      <c r="S124" s="211"/>
      <c r="T124" s="213">
        <f>T125+T202+T205+T315+T367+T383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92</v>
      </c>
      <c r="AT124" s="215" t="s">
        <v>83</v>
      </c>
      <c r="AU124" s="215" t="s">
        <v>84</v>
      </c>
      <c r="AY124" s="214" t="s">
        <v>167</v>
      </c>
      <c r="BK124" s="216">
        <f>BK125+BK202+BK205+BK315+BK367+BK383</f>
        <v>0</v>
      </c>
    </row>
    <row r="125" s="12" customFormat="1" ht="22.8" customHeight="1">
      <c r="A125" s="12"/>
      <c r="B125" s="203"/>
      <c r="C125" s="204"/>
      <c r="D125" s="205" t="s">
        <v>83</v>
      </c>
      <c r="E125" s="217" t="s">
        <v>92</v>
      </c>
      <c r="F125" s="217" t="s">
        <v>168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SUM(P126:P201)</f>
        <v>0</v>
      </c>
      <c r="Q125" s="211"/>
      <c r="R125" s="212">
        <f>SUM(R126:R201)</f>
        <v>0</v>
      </c>
      <c r="S125" s="211"/>
      <c r="T125" s="213">
        <f>SUM(T126:T201)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92</v>
      </c>
      <c r="AT125" s="215" t="s">
        <v>83</v>
      </c>
      <c r="AU125" s="215" t="s">
        <v>92</v>
      </c>
      <c r="AY125" s="214" t="s">
        <v>167</v>
      </c>
      <c r="BK125" s="216">
        <f>SUM(BK126:BK201)</f>
        <v>0</v>
      </c>
    </row>
    <row r="126" s="2" customFormat="1" ht="24.15" customHeight="1">
      <c r="A126" s="39"/>
      <c r="B126" s="40"/>
      <c r="C126" s="219" t="s">
        <v>92</v>
      </c>
      <c r="D126" s="219" t="s">
        <v>169</v>
      </c>
      <c r="E126" s="220" t="s">
        <v>1199</v>
      </c>
      <c r="F126" s="221" t="s">
        <v>1200</v>
      </c>
      <c r="G126" s="222" t="s">
        <v>172</v>
      </c>
      <c r="H126" s="223">
        <v>10.050000000000001</v>
      </c>
      <c r="I126" s="224"/>
      <c r="J126" s="225">
        <f>ROUND(I126*H126,2)</f>
        <v>0</v>
      </c>
      <c r="K126" s="221" t="s">
        <v>173</v>
      </c>
      <c r="L126" s="45"/>
      <c r="M126" s="226" t="s">
        <v>1</v>
      </c>
      <c r="N126" s="227" t="s">
        <v>51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174</v>
      </c>
      <c r="AT126" s="230" t="s">
        <v>169</v>
      </c>
      <c r="AU126" s="230" t="s">
        <v>21</v>
      </c>
      <c r="AY126" s="17" t="s">
        <v>167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174</v>
      </c>
      <c r="BK126" s="231">
        <f>ROUND(I126*H126,2)</f>
        <v>0</v>
      </c>
      <c r="BL126" s="17" t="s">
        <v>174</v>
      </c>
      <c r="BM126" s="230" t="s">
        <v>21</v>
      </c>
    </row>
    <row r="127" s="13" customFormat="1">
      <c r="A127" s="13"/>
      <c r="B127" s="232"/>
      <c r="C127" s="233"/>
      <c r="D127" s="234" t="s">
        <v>175</v>
      </c>
      <c r="E127" s="235" t="s">
        <v>1</v>
      </c>
      <c r="F127" s="236" t="s">
        <v>1201</v>
      </c>
      <c r="G127" s="233"/>
      <c r="H127" s="237">
        <v>10.050000000000001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175</v>
      </c>
      <c r="AU127" s="243" t="s">
        <v>21</v>
      </c>
      <c r="AV127" s="13" t="s">
        <v>21</v>
      </c>
      <c r="AW127" s="13" t="s">
        <v>40</v>
      </c>
      <c r="AX127" s="13" t="s">
        <v>84</v>
      </c>
      <c r="AY127" s="243" t="s">
        <v>167</v>
      </c>
    </row>
    <row r="128" s="14" customFormat="1">
      <c r="A128" s="14"/>
      <c r="B128" s="244"/>
      <c r="C128" s="245"/>
      <c r="D128" s="234" t="s">
        <v>175</v>
      </c>
      <c r="E128" s="246" t="s">
        <v>1</v>
      </c>
      <c r="F128" s="247" t="s">
        <v>177</v>
      </c>
      <c r="G128" s="245"/>
      <c r="H128" s="248">
        <v>10.050000000000001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175</v>
      </c>
      <c r="AU128" s="254" t="s">
        <v>21</v>
      </c>
      <c r="AV128" s="14" t="s">
        <v>174</v>
      </c>
      <c r="AW128" s="14" t="s">
        <v>40</v>
      </c>
      <c r="AX128" s="14" t="s">
        <v>92</v>
      </c>
      <c r="AY128" s="254" t="s">
        <v>167</v>
      </c>
    </row>
    <row r="129" s="2" customFormat="1" ht="33" customHeight="1">
      <c r="A129" s="39"/>
      <c r="B129" s="40"/>
      <c r="C129" s="219" t="s">
        <v>21</v>
      </c>
      <c r="D129" s="219" t="s">
        <v>169</v>
      </c>
      <c r="E129" s="220" t="s">
        <v>1202</v>
      </c>
      <c r="F129" s="221" t="s">
        <v>1203</v>
      </c>
      <c r="G129" s="222" t="s">
        <v>172</v>
      </c>
      <c r="H129" s="223">
        <v>128.66</v>
      </c>
      <c r="I129" s="224"/>
      <c r="J129" s="225">
        <f>ROUND(I129*H129,2)</f>
        <v>0</v>
      </c>
      <c r="K129" s="221" t="s">
        <v>173</v>
      </c>
      <c r="L129" s="45"/>
      <c r="M129" s="226" t="s">
        <v>1</v>
      </c>
      <c r="N129" s="227" t="s">
        <v>51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174</v>
      </c>
      <c r="AT129" s="230" t="s">
        <v>169</v>
      </c>
      <c r="AU129" s="230" t="s">
        <v>21</v>
      </c>
      <c r="AY129" s="17" t="s">
        <v>167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174</v>
      </c>
      <c r="BK129" s="231">
        <f>ROUND(I129*H129,2)</f>
        <v>0</v>
      </c>
      <c r="BL129" s="17" t="s">
        <v>174</v>
      </c>
      <c r="BM129" s="230" t="s">
        <v>174</v>
      </c>
    </row>
    <row r="130" s="13" customFormat="1">
      <c r="A130" s="13"/>
      <c r="B130" s="232"/>
      <c r="C130" s="233"/>
      <c r="D130" s="234" t="s">
        <v>175</v>
      </c>
      <c r="E130" s="235" t="s">
        <v>1</v>
      </c>
      <c r="F130" s="236" t="s">
        <v>1204</v>
      </c>
      <c r="G130" s="233"/>
      <c r="H130" s="237">
        <v>128.66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175</v>
      </c>
      <c r="AU130" s="243" t="s">
        <v>21</v>
      </c>
      <c r="AV130" s="13" t="s">
        <v>21</v>
      </c>
      <c r="AW130" s="13" t="s">
        <v>40</v>
      </c>
      <c r="AX130" s="13" t="s">
        <v>84</v>
      </c>
      <c r="AY130" s="243" t="s">
        <v>167</v>
      </c>
    </row>
    <row r="131" s="14" customFormat="1">
      <c r="A131" s="14"/>
      <c r="B131" s="244"/>
      <c r="C131" s="245"/>
      <c r="D131" s="234" t="s">
        <v>175</v>
      </c>
      <c r="E131" s="246" t="s">
        <v>1</v>
      </c>
      <c r="F131" s="247" t="s">
        <v>177</v>
      </c>
      <c r="G131" s="245"/>
      <c r="H131" s="248">
        <v>128.66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175</v>
      </c>
      <c r="AU131" s="254" t="s">
        <v>21</v>
      </c>
      <c r="AV131" s="14" t="s">
        <v>174</v>
      </c>
      <c r="AW131" s="14" t="s">
        <v>40</v>
      </c>
      <c r="AX131" s="14" t="s">
        <v>92</v>
      </c>
      <c r="AY131" s="254" t="s">
        <v>167</v>
      </c>
    </row>
    <row r="132" s="2" customFormat="1" ht="24.15" customHeight="1">
      <c r="A132" s="39"/>
      <c r="B132" s="40"/>
      <c r="C132" s="219" t="s">
        <v>180</v>
      </c>
      <c r="D132" s="219" t="s">
        <v>169</v>
      </c>
      <c r="E132" s="220" t="s">
        <v>1205</v>
      </c>
      <c r="F132" s="221" t="s">
        <v>1206</v>
      </c>
      <c r="G132" s="222" t="s">
        <v>172</v>
      </c>
      <c r="H132" s="223">
        <v>138.71000000000001</v>
      </c>
      <c r="I132" s="224"/>
      <c r="J132" s="225">
        <f>ROUND(I132*H132,2)</f>
        <v>0</v>
      </c>
      <c r="K132" s="221" t="s">
        <v>173</v>
      </c>
      <c r="L132" s="45"/>
      <c r="M132" s="226" t="s">
        <v>1</v>
      </c>
      <c r="N132" s="227" t="s">
        <v>51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174</v>
      </c>
      <c r="AT132" s="230" t="s">
        <v>169</v>
      </c>
      <c r="AU132" s="230" t="s">
        <v>21</v>
      </c>
      <c r="AY132" s="17" t="s">
        <v>167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174</v>
      </c>
      <c r="BK132" s="231">
        <f>ROUND(I132*H132,2)</f>
        <v>0</v>
      </c>
      <c r="BL132" s="17" t="s">
        <v>174</v>
      </c>
      <c r="BM132" s="230" t="s">
        <v>184</v>
      </c>
    </row>
    <row r="133" s="13" customFormat="1">
      <c r="A133" s="13"/>
      <c r="B133" s="232"/>
      <c r="C133" s="233"/>
      <c r="D133" s="234" t="s">
        <v>175</v>
      </c>
      <c r="E133" s="235" t="s">
        <v>1</v>
      </c>
      <c r="F133" s="236" t="s">
        <v>1207</v>
      </c>
      <c r="G133" s="233"/>
      <c r="H133" s="237">
        <v>138.71000000000001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175</v>
      </c>
      <c r="AU133" s="243" t="s">
        <v>21</v>
      </c>
      <c r="AV133" s="13" t="s">
        <v>21</v>
      </c>
      <c r="AW133" s="13" t="s">
        <v>40</v>
      </c>
      <c r="AX133" s="13" t="s">
        <v>84</v>
      </c>
      <c r="AY133" s="243" t="s">
        <v>167</v>
      </c>
    </row>
    <row r="134" s="14" customFormat="1">
      <c r="A134" s="14"/>
      <c r="B134" s="244"/>
      <c r="C134" s="245"/>
      <c r="D134" s="234" t="s">
        <v>175</v>
      </c>
      <c r="E134" s="246" t="s">
        <v>1</v>
      </c>
      <c r="F134" s="247" t="s">
        <v>177</v>
      </c>
      <c r="G134" s="245"/>
      <c r="H134" s="248">
        <v>138.71000000000001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175</v>
      </c>
      <c r="AU134" s="254" t="s">
        <v>21</v>
      </c>
      <c r="AV134" s="14" t="s">
        <v>174</v>
      </c>
      <c r="AW134" s="14" t="s">
        <v>40</v>
      </c>
      <c r="AX134" s="14" t="s">
        <v>92</v>
      </c>
      <c r="AY134" s="254" t="s">
        <v>167</v>
      </c>
    </row>
    <row r="135" s="2" customFormat="1" ht="24.15" customHeight="1">
      <c r="A135" s="39"/>
      <c r="B135" s="40"/>
      <c r="C135" s="219" t="s">
        <v>174</v>
      </c>
      <c r="D135" s="219" t="s">
        <v>169</v>
      </c>
      <c r="E135" s="220" t="s">
        <v>1208</v>
      </c>
      <c r="F135" s="221" t="s">
        <v>1209</v>
      </c>
      <c r="G135" s="222" t="s">
        <v>172</v>
      </c>
      <c r="H135" s="223">
        <v>138.71000000000001</v>
      </c>
      <c r="I135" s="224"/>
      <c r="J135" s="225">
        <f>ROUND(I135*H135,2)</f>
        <v>0</v>
      </c>
      <c r="K135" s="221" t="s">
        <v>173</v>
      </c>
      <c r="L135" s="45"/>
      <c r="M135" s="226" t="s">
        <v>1</v>
      </c>
      <c r="N135" s="227" t="s">
        <v>51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174</v>
      </c>
      <c r="AT135" s="230" t="s">
        <v>169</v>
      </c>
      <c r="AU135" s="230" t="s">
        <v>21</v>
      </c>
      <c r="AY135" s="17" t="s">
        <v>167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174</v>
      </c>
      <c r="BK135" s="231">
        <f>ROUND(I135*H135,2)</f>
        <v>0</v>
      </c>
      <c r="BL135" s="17" t="s">
        <v>174</v>
      </c>
      <c r="BM135" s="230" t="s">
        <v>190</v>
      </c>
    </row>
    <row r="136" s="13" customFormat="1">
      <c r="A136" s="13"/>
      <c r="B136" s="232"/>
      <c r="C136" s="233"/>
      <c r="D136" s="234" t="s">
        <v>175</v>
      </c>
      <c r="E136" s="235" t="s">
        <v>1</v>
      </c>
      <c r="F136" s="236" t="s">
        <v>1210</v>
      </c>
      <c r="G136" s="233"/>
      <c r="H136" s="237">
        <v>138.71000000000001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175</v>
      </c>
      <c r="AU136" s="243" t="s">
        <v>21</v>
      </c>
      <c r="AV136" s="13" t="s">
        <v>21</v>
      </c>
      <c r="AW136" s="13" t="s">
        <v>40</v>
      </c>
      <c r="AX136" s="13" t="s">
        <v>84</v>
      </c>
      <c r="AY136" s="243" t="s">
        <v>167</v>
      </c>
    </row>
    <row r="137" s="14" customFormat="1">
      <c r="A137" s="14"/>
      <c r="B137" s="244"/>
      <c r="C137" s="245"/>
      <c r="D137" s="234" t="s">
        <v>175</v>
      </c>
      <c r="E137" s="246" t="s">
        <v>1</v>
      </c>
      <c r="F137" s="247" t="s">
        <v>177</v>
      </c>
      <c r="G137" s="245"/>
      <c r="H137" s="248">
        <v>138.71000000000001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175</v>
      </c>
      <c r="AU137" s="254" t="s">
        <v>21</v>
      </c>
      <c r="AV137" s="14" t="s">
        <v>174</v>
      </c>
      <c r="AW137" s="14" t="s">
        <v>40</v>
      </c>
      <c r="AX137" s="14" t="s">
        <v>92</v>
      </c>
      <c r="AY137" s="254" t="s">
        <v>167</v>
      </c>
    </row>
    <row r="138" s="2" customFormat="1" ht="24.15" customHeight="1">
      <c r="A138" s="39"/>
      <c r="B138" s="40"/>
      <c r="C138" s="219" t="s">
        <v>191</v>
      </c>
      <c r="D138" s="219" t="s">
        <v>169</v>
      </c>
      <c r="E138" s="220" t="s">
        <v>1211</v>
      </c>
      <c r="F138" s="221" t="s">
        <v>1212</v>
      </c>
      <c r="G138" s="222" t="s">
        <v>172</v>
      </c>
      <c r="H138" s="223">
        <v>180.74000000000001</v>
      </c>
      <c r="I138" s="224"/>
      <c r="J138" s="225">
        <f>ROUND(I138*H138,2)</f>
        <v>0</v>
      </c>
      <c r="K138" s="221" t="s">
        <v>173</v>
      </c>
      <c r="L138" s="45"/>
      <c r="M138" s="226" t="s">
        <v>1</v>
      </c>
      <c r="N138" s="227" t="s">
        <v>51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174</v>
      </c>
      <c r="AT138" s="230" t="s">
        <v>169</v>
      </c>
      <c r="AU138" s="230" t="s">
        <v>21</v>
      </c>
      <c r="AY138" s="17" t="s">
        <v>167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174</v>
      </c>
      <c r="BK138" s="231">
        <f>ROUND(I138*H138,2)</f>
        <v>0</v>
      </c>
      <c r="BL138" s="17" t="s">
        <v>174</v>
      </c>
      <c r="BM138" s="230" t="s">
        <v>195</v>
      </c>
    </row>
    <row r="139" s="13" customFormat="1">
      <c r="A139" s="13"/>
      <c r="B139" s="232"/>
      <c r="C139" s="233"/>
      <c r="D139" s="234" t="s">
        <v>175</v>
      </c>
      <c r="E139" s="235" t="s">
        <v>1</v>
      </c>
      <c r="F139" s="236" t="s">
        <v>1213</v>
      </c>
      <c r="G139" s="233"/>
      <c r="H139" s="237">
        <v>180.74000000000001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175</v>
      </c>
      <c r="AU139" s="243" t="s">
        <v>21</v>
      </c>
      <c r="AV139" s="13" t="s">
        <v>21</v>
      </c>
      <c r="AW139" s="13" t="s">
        <v>40</v>
      </c>
      <c r="AX139" s="13" t="s">
        <v>84</v>
      </c>
      <c r="AY139" s="243" t="s">
        <v>167</v>
      </c>
    </row>
    <row r="140" s="14" customFormat="1">
      <c r="A140" s="14"/>
      <c r="B140" s="244"/>
      <c r="C140" s="245"/>
      <c r="D140" s="234" t="s">
        <v>175</v>
      </c>
      <c r="E140" s="246" t="s">
        <v>1</v>
      </c>
      <c r="F140" s="247" t="s">
        <v>177</v>
      </c>
      <c r="G140" s="245"/>
      <c r="H140" s="248">
        <v>180.74000000000001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175</v>
      </c>
      <c r="AU140" s="254" t="s">
        <v>21</v>
      </c>
      <c r="AV140" s="14" t="s">
        <v>174</v>
      </c>
      <c r="AW140" s="14" t="s">
        <v>40</v>
      </c>
      <c r="AX140" s="14" t="s">
        <v>92</v>
      </c>
      <c r="AY140" s="254" t="s">
        <v>167</v>
      </c>
    </row>
    <row r="141" s="2" customFormat="1" ht="24.15" customHeight="1">
      <c r="A141" s="39"/>
      <c r="B141" s="40"/>
      <c r="C141" s="219" t="s">
        <v>184</v>
      </c>
      <c r="D141" s="219" t="s">
        <v>169</v>
      </c>
      <c r="E141" s="220" t="s">
        <v>1214</v>
      </c>
      <c r="F141" s="221" t="s">
        <v>1215</v>
      </c>
      <c r="G141" s="222" t="s">
        <v>172</v>
      </c>
      <c r="H141" s="223">
        <v>1190.21</v>
      </c>
      <c r="I141" s="224"/>
      <c r="J141" s="225">
        <f>ROUND(I141*H141,2)</f>
        <v>0</v>
      </c>
      <c r="K141" s="221" t="s">
        <v>173</v>
      </c>
      <c r="L141" s="45"/>
      <c r="M141" s="226" t="s">
        <v>1</v>
      </c>
      <c r="N141" s="227" t="s">
        <v>51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174</v>
      </c>
      <c r="AT141" s="230" t="s">
        <v>169</v>
      </c>
      <c r="AU141" s="230" t="s">
        <v>21</v>
      </c>
      <c r="AY141" s="17" t="s">
        <v>167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174</v>
      </c>
      <c r="BK141" s="231">
        <f>ROUND(I141*H141,2)</f>
        <v>0</v>
      </c>
      <c r="BL141" s="17" t="s">
        <v>174</v>
      </c>
      <c r="BM141" s="230" t="s">
        <v>198</v>
      </c>
    </row>
    <row r="142" s="13" customFormat="1">
      <c r="A142" s="13"/>
      <c r="B142" s="232"/>
      <c r="C142" s="233"/>
      <c r="D142" s="234" t="s">
        <v>175</v>
      </c>
      <c r="E142" s="235" t="s">
        <v>1</v>
      </c>
      <c r="F142" s="236" t="s">
        <v>1216</v>
      </c>
      <c r="G142" s="233"/>
      <c r="H142" s="237">
        <v>1190.21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175</v>
      </c>
      <c r="AU142" s="243" t="s">
        <v>21</v>
      </c>
      <c r="AV142" s="13" t="s">
        <v>21</v>
      </c>
      <c r="AW142" s="13" t="s">
        <v>40</v>
      </c>
      <c r="AX142" s="13" t="s">
        <v>84</v>
      </c>
      <c r="AY142" s="243" t="s">
        <v>167</v>
      </c>
    </row>
    <row r="143" s="14" customFormat="1">
      <c r="A143" s="14"/>
      <c r="B143" s="244"/>
      <c r="C143" s="245"/>
      <c r="D143" s="234" t="s">
        <v>175</v>
      </c>
      <c r="E143" s="246" t="s">
        <v>1</v>
      </c>
      <c r="F143" s="247" t="s">
        <v>177</v>
      </c>
      <c r="G143" s="245"/>
      <c r="H143" s="248">
        <v>1190.21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175</v>
      </c>
      <c r="AU143" s="254" t="s">
        <v>21</v>
      </c>
      <c r="AV143" s="14" t="s">
        <v>174</v>
      </c>
      <c r="AW143" s="14" t="s">
        <v>40</v>
      </c>
      <c r="AX143" s="14" t="s">
        <v>92</v>
      </c>
      <c r="AY143" s="254" t="s">
        <v>167</v>
      </c>
    </row>
    <row r="144" s="2" customFormat="1" ht="24.15" customHeight="1">
      <c r="A144" s="39"/>
      <c r="B144" s="40"/>
      <c r="C144" s="219" t="s">
        <v>199</v>
      </c>
      <c r="D144" s="219" t="s">
        <v>169</v>
      </c>
      <c r="E144" s="220" t="s">
        <v>1217</v>
      </c>
      <c r="F144" s="221" t="s">
        <v>1218</v>
      </c>
      <c r="G144" s="222" t="s">
        <v>172</v>
      </c>
      <c r="H144" s="223">
        <v>1177</v>
      </c>
      <c r="I144" s="224"/>
      <c r="J144" s="225">
        <f>ROUND(I144*H144,2)</f>
        <v>0</v>
      </c>
      <c r="K144" s="221" t="s">
        <v>173</v>
      </c>
      <c r="L144" s="45"/>
      <c r="M144" s="226" t="s">
        <v>1</v>
      </c>
      <c r="N144" s="227" t="s">
        <v>51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174</v>
      </c>
      <c r="AT144" s="230" t="s">
        <v>169</v>
      </c>
      <c r="AU144" s="230" t="s">
        <v>21</v>
      </c>
      <c r="AY144" s="17" t="s">
        <v>167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174</v>
      </c>
      <c r="BK144" s="231">
        <f>ROUND(I144*H144,2)</f>
        <v>0</v>
      </c>
      <c r="BL144" s="17" t="s">
        <v>174</v>
      </c>
      <c r="BM144" s="230" t="s">
        <v>202</v>
      </c>
    </row>
    <row r="145" s="13" customFormat="1">
      <c r="A145" s="13"/>
      <c r="B145" s="232"/>
      <c r="C145" s="233"/>
      <c r="D145" s="234" t="s">
        <v>175</v>
      </c>
      <c r="E145" s="235" t="s">
        <v>1</v>
      </c>
      <c r="F145" s="236" t="s">
        <v>1219</v>
      </c>
      <c r="G145" s="233"/>
      <c r="H145" s="237">
        <v>1177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175</v>
      </c>
      <c r="AU145" s="243" t="s">
        <v>21</v>
      </c>
      <c r="AV145" s="13" t="s">
        <v>21</v>
      </c>
      <c r="AW145" s="13" t="s">
        <v>40</v>
      </c>
      <c r="AX145" s="13" t="s">
        <v>84</v>
      </c>
      <c r="AY145" s="243" t="s">
        <v>167</v>
      </c>
    </row>
    <row r="146" s="14" customFormat="1">
      <c r="A146" s="14"/>
      <c r="B146" s="244"/>
      <c r="C146" s="245"/>
      <c r="D146" s="234" t="s">
        <v>175</v>
      </c>
      <c r="E146" s="246" t="s">
        <v>1</v>
      </c>
      <c r="F146" s="247" t="s">
        <v>177</v>
      </c>
      <c r="G146" s="245"/>
      <c r="H146" s="248">
        <v>1177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175</v>
      </c>
      <c r="AU146" s="254" t="s">
        <v>21</v>
      </c>
      <c r="AV146" s="14" t="s">
        <v>174</v>
      </c>
      <c r="AW146" s="14" t="s">
        <v>40</v>
      </c>
      <c r="AX146" s="14" t="s">
        <v>92</v>
      </c>
      <c r="AY146" s="254" t="s">
        <v>167</v>
      </c>
    </row>
    <row r="147" s="2" customFormat="1" ht="16.5" customHeight="1">
      <c r="A147" s="39"/>
      <c r="B147" s="40"/>
      <c r="C147" s="219" t="s">
        <v>190</v>
      </c>
      <c r="D147" s="219" t="s">
        <v>169</v>
      </c>
      <c r="E147" s="220" t="s">
        <v>607</v>
      </c>
      <c r="F147" s="221" t="s">
        <v>608</v>
      </c>
      <c r="G147" s="222" t="s">
        <v>194</v>
      </c>
      <c r="H147" s="223">
        <v>893.20000000000005</v>
      </c>
      <c r="I147" s="224"/>
      <c r="J147" s="225">
        <f>ROUND(I147*H147,2)</f>
        <v>0</v>
      </c>
      <c r="K147" s="221" t="s">
        <v>173</v>
      </c>
      <c r="L147" s="45"/>
      <c r="M147" s="226" t="s">
        <v>1</v>
      </c>
      <c r="N147" s="227" t="s">
        <v>51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174</v>
      </c>
      <c r="AT147" s="230" t="s">
        <v>169</v>
      </c>
      <c r="AU147" s="230" t="s">
        <v>21</v>
      </c>
      <c r="AY147" s="17" t="s">
        <v>167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174</v>
      </c>
      <c r="BK147" s="231">
        <f>ROUND(I147*H147,2)</f>
        <v>0</v>
      </c>
      <c r="BL147" s="17" t="s">
        <v>174</v>
      </c>
      <c r="BM147" s="230" t="s">
        <v>207</v>
      </c>
    </row>
    <row r="148" s="13" customFormat="1">
      <c r="A148" s="13"/>
      <c r="B148" s="232"/>
      <c r="C148" s="233"/>
      <c r="D148" s="234" t="s">
        <v>175</v>
      </c>
      <c r="E148" s="235" t="s">
        <v>1</v>
      </c>
      <c r="F148" s="236" t="s">
        <v>1220</v>
      </c>
      <c r="G148" s="233"/>
      <c r="H148" s="237">
        <v>893.20000000000005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175</v>
      </c>
      <c r="AU148" s="243" t="s">
        <v>21</v>
      </c>
      <c r="AV148" s="13" t="s">
        <v>21</v>
      </c>
      <c r="AW148" s="13" t="s">
        <v>40</v>
      </c>
      <c r="AX148" s="13" t="s">
        <v>84</v>
      </c>
      <c r="AY148" s="243" t="s">
        <v>167</v>
      </c>
    </row>
    <row r="149" s="14" customFormat="1">
      <c r="A149" s="14"/>
      <c r="B149" s="244"/>
      <c r="C149" s="245"/>
      <c r="D149" s="234" t="s">
        <v>175</v>
      </c>
      <c r="E149" s="246" t="s">
        <v>1</v>
      </c>
      <c r="F149" s="247" t="s">
        <v>177</v>
      </c>
      <c r="G149" s="245"/>
      <c r="H149" s="248">
        <v>893.20000000000005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175</v>
      </c>
      <c r="AU149" s="254" t="s">
        <v>21</v>
      </c>
      <c r="AV149" s="14" t="s">
        <v>174</v>
      </c>
      <c r="AW149" s="14" t="s">
        <v>40</v>
      </c>
      <c r="AX149" s="14" t="s">
        <v>92</v>
      </c>
      <c r="AY149" s="254" t="s">
        <v>167</v>
      </c>
    </row>
    <row r="150" s="2" customFormat="1" ht="24.15" customHeight="1">
      <c r="A150" s="39"/>
      <c r="B150" s="40"/>
      <c r="C150" s="219" t="s">
        <v>213</v>
      </c>
      <c r="D150" s="219" t="s">
        <v>169</v>
      </c>
      <c r="E150" s="220" t="s">
        <v>200</v>
      </c>
      <c r="F150" s="221" t="s">
        <v>201</v>
      </c>
      <c r="G150" s="222" t="s">
        <v>172</v>
      </c>
      <c r="H150" s="223">
        <v>551.66999999999996</v>
      </c>
      <c r="I150" s="224"/>
      <c r="J150" s="225">
        <f>ROUND(I150*H150,2)</f>
        <v>0</v>
      </c>
      <c r="K150" s="221" t="s">
        <v>173</v>
      </c>
      <c r="L150" s="45"/>
      <c r="M150" s="226" t="s">
        <v>1</v>
      </c>
      <c r="N150" s="227" t="s">
        <v>51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174</v>
      </c>
      <c r="AT150" s="230" t="s">
        <v>169</v>
      </c>
      <c r="AU150" s="230" t="s">
        <v>21</v>
      </c>
      <c r="AY150" s="17" t="s">
        <v>167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174</v>
      </c>
      <c r="BK150" s="231">
        <f>ROUND(I150*H150,2)</f>
        <v>0</v>
      </c>
      <c r="BL150" s="17" t="s">
        <v>174</v>
      </c>
      <c r="BM150" s="230" t="s">
        <v>216</v>
      </c>
    </row>
    <row r="151" s="13" customFormat="1">
      <c r="A151" s="13"/>
      <c r="B151" s="232"/>
      <c r="C151" s="233"/>
      <c r="D151" s="234" t="s">
        <v>175</v>
      </c>
      <c r="E151" s="235" t="s">
        <v>1</v>
      </c>
      <c r="F151" s="236" t="s">
        <v>1221</v>
      </c>
      <c r="G151" s="233"/>
      <c r="H151" s="237">
        <v>551.66999999999996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175</v>
      </c>
      <c r="AU151" s="243" t="s">
        <v>21</v>
      </c>
      <c r="AV151" s="13" t="s">
        <v>21</v>
      </c>
      <c r="AW151" s="13" t="s">
        <v>40</v>
      </c>
      <c r="AX151" s="13" t="s">
        <v>84</v>
      </c>
      <c r="AY151" s="243" t="s">
        <v>167</v>
      </c>
    </row>
    <row r="152" s="14" customFormat="1">
      <c r="A152" s="14"/>
      <c r="B152" s="244"/>
      <c r="C152" s="245"/>
      <c r="D152" s="234" t="s">
        <v>175</v>
      </c>
      <c r="E152" s="246" t="s">
        <v>1</v>
      </c>
      <c r="F152" s="247" t="s">
        <v>177</v>
      </c>
      <c r="G152" s="245"/>
      <c r="H152" s="248">
        <v>551.66999999999996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175</v>
      </c>
      <c r="AU152" s="254" t="s">
        <v>21</v>
      </c>
      <c r="AV152" s="14" t="s">
        <v>174</v>
      </c>
      <c r="AW152" s="14" t="s">
        <v>40</v>
      </c>
      <c r="AX152" s="14" t="s">
        <v>92</v>
      </c>
      <c r="AY152" s="254" t="s">
        <v>167</v>
      </c>
    </row>
    <row r="153" s="2" customFormat="1" ht="33" customHeight="1">
      <c r="A153" s="39"/>
      <c r="B153" s="40"/>
      <c r="C153" s="219" t="s">
        <v>195</v>
      </c>
      <c r="D153" s="219" t="s">
        <v>169</v>
      </c>
      <c r="E153" s="220" t="s">
        <v>1222</v>
      </c>
      <c r="F153" s="221" t="s">
        <v>1223</v>
      </c>
      <c r="G153" s="222" t="s">
        <v>206</v>
      </c>
      <c r="H153" s="223">
        <v>1229.0229999999999</v>
      </c>
      <c r="I153" s="224"/>
      <c r="J153" s="225">
        <f>ROUND(I153*H153,2)</f>
        <v>0</v>
      </c>
      <c r="K153" s="221" t="s">
        <v>173</v>
      </c>
      <c r="L153" s="45"/>
      <c r="M153" s="226" t="s">
        <v>1</v>
      </c>
      <c r="N153" s="227" t="s">
        <v>51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174</v>
      </c>
      <c r="AT153" s="230" t="s">
        <v>169</v>
      </c>
      <c r="AU153" s="230" t="s">
        <v>21</v>
      </c>
      <c r="AY153" s="17" t="s">
        <v>167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174</v>
      </c>
      <c r="BK153" s="231">
        <f>ROUND(I153*H153,2)</f>
        <v>0</v>
      </c>
      <c r="BL153" s="17" t="s">
        <v>174</v>
      </c>
      <c r="BM153" s="230" t="s">
        <v>223</v>
      </c>
    </row>
    <row r="154" s="13" customFormat="1">
      <c r="A154" s="13"/>
      <c r="B154" s="232"/>
      <c r="C154" s="233"/>
      <c r="D154" s="234" t="s">
        <v>175</v>
      </c>
      <c r="E154" s="235" t="s">
        <v>1</v>
      </c>
      <c r="F154" s="236" t="s">
        <v>1224</v>
      </c>
      <c r="G154" s="233"/>
      <c r="H154" s="237">
        <v>302.48000000000002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175</v>
      </c>
      <c r="AU154" s="243" t="s">
        <v>21</v>
      </c>
      <c r="AV154" s="13" t="s">
        <v>21</v>
      </c>
      <c r="AW154" s="13" t="s">
        <v>40</v>
      </c>
      <c r="AX154" s="13" t="s">
        <v>84</v>
      </c>
      <c r="AY154" s="243" t="s">
        <v>167</v>
      </c>
    </row>
    <row r="155" s="13" customFormat="1">
      <c r="A155" s="13"/>
      <c r="B155" s="232"/>
      <c r="C155" s="233"/>
      <c r="D155" s="234" t="s">
        <v>175</v>
      </c>
      <c r="E155" s="235" t="s">
        <v>1</v>
      </c>
      <c r="F155" s="236" t="s">
        <v>1225</v>
      </c>
      <c r="G155" s="233"/>
      <c r="H155" s="237">
        <v>858.01999999999998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175</v>
      </c>
      <c r="AU155" s="243" t="s">
        <v>21</v>
      </c>
      <c r="AV155" s="13" t="s">
        <v>21</v>
      </c>
      <c r="AW155" s="13" t="s">
        <v>40</v>
      </c>
      <c r="AX155" s="13" t="s">
        <v>84</v>
      </c>
      <c r="AY155" s="243" t="s">
        <v>167</v>
      </c>
    </row>
    <row r="156" s="13" customFormat="1">
      <c r="A156" s="13"/>
      <c r="B156" s="232"/>
      <c r="C156" s="233"/>
      <c r="D156" s="234" t="s">
        <v>175</v>
      </c>
      <c r="E156" s="235" t="s">
        <v>1</v>
      </c>
      <c r="F156" s="236" t="s">
        <v>1226</v>
      </c>
      <c r="G156" s="233"/>
      <c r="H156" s="237">
        <v>68.522999999999996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175</v>
      </c>
      <c r="AU156" s="243" t="s">
        <v>21</v>
      </c>
      <c r="AV156" s="13" t="s">
        <v>21</v>
      </c>
      <c r="AW156" s="13" t="s">
        <v>40</v>
      </c>
      <c r="AX156" s="13" t="s">
        <v>84</v>
      </c>
      <c r="AY156" s="243" t="s">
        <v>167</v>
      </c>
    </row>
    <row r="157" s="14" customFormat="1">
      <c r="A157" s="14"/>
      <c r="B157" s="244"/>
      <c r="C157" s="245"/>
      <c r="D157" s="234" t="s">
        <v>175</v>
      </c>
      <c r="E157" s="246" t="s">
        <v>1</v>
      </c>
      <c r="F157" s="247" t="s">
        <v>177</v>
      </c>
      <c r="G157" s="245"/>
      <c r="H157" s="248">
        <v>1229.0229999999999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175</v>
      </c>
      <c r="AU157" s="254" t="s">
        <v>21</v>
      </c>
      <c r="AV157" s="14" t="s">
        <v>174</v>
      </c>
      <c r="AW157" s="14" t="s">
        <v>40</v>
      </c>
      <c r="AX157" s="14" t="s">
        <v>92</v>
      </c>
      <c r="AY157" s="254" t="s">
        <v>167</v>
      </c>
    </row>
    <row r="158" s="2" customFormat="1" ht="24.15" customHeight="1">
      <c r="A158" s="39"/>
      <c r="B158" s="40"/>
      <c r="C158" s="219" t="s">
        <v>224</v>
      </c>
      <c r="D158" s="219" t="s">
        <v>169</v>
      </c>
      <c r="E158" s="220" t="s">
        <v>1227</v>
      </c>
      <c r="F158" s="221" t="s">
        <v>1228</v>
      </c>
      <c r="G158" s="222" t="s">
        <v>206</v>
      </c>
      <c r="H158" s="223">
        <v>668.5</v>
      </c>
      <c r="I158" s="224"/>
      <c r="J158" s="225">
        <f>ROUND(I158*H158,2)</f>
        <v>0</v>
      </c>
      <c r="K158" s="221" t="s">
        <v>173</v>
      </c>
      <c r="L158" s="45"/>
      <c r="M158" s="226" t="s">
        <v>1</v>
      </c>
      <c r="N158" s="227" t="s">
        <v>51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174</v>
      </c>
      <c r="AT158" s="230" t="s">
        <v>169</v>
      </c>
      <c r="AU158" s="230" t="s">
        <v>21</v>
      </c>
      <c r="AY158" s="17" t="s">
        <v>167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174</v>
      </c>
      <c r="BK158" s="231">
        <f>ROUND(I158*H158,2)</f>
        <v>0</v>
      </c>
      <c r="BL158" s="17" t="s">
        <v>174</v>
      </c>
      <c r="BM158" s="230" t="s">
        <v>227</v>
      </c>
    </row>
    <row r="159" s="13" customFormat="1">
      <c r="A159" s="13"/>
      <c r="B159" s="232"/>
      <c r="C159" s="233"/>
      <c r="D159" s="234" t="s">
        <v>175</v>
      </c>
      <c r="E159" s="235" t="s">
        <v>1</v>
      </c>
      <c r="F159" s="236" t="s">
        <v>1229</v>
      </c>
      <c r="G159" s="233"/>
      <c r="H159" s="237">
        <v>327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175</v>
      </c>
      <c r="AU159" s="243" t="s">
        <v>21</v>
      </c>
      <c r="AV159" s="13" t="s">
        <v>21</v>
      </c>
      <c r="AW159" s="13" t="s">
        <v>40</v>
      </c>
      <c r="AX159" s="13" t="s">
        <v>84</v>
      </c>
      <c r="AY159" s="243" t="s">
        <v>167</v>
      </c>
    </row>
    <row r="160" s="13" customFormat="1">
      <c r="A160" s="13"/>
      <c r="B160" s="232"/>
      <c r="C160" s="233"/>
      <c r="D160" s="234" t="s">
        <v>175</v>
      </c>
      <c r="E160" s="235" t="s">
        <v>1</v>
      </c>
      <c r="F160" s="236" t="s">
        <v>1230</v>
      </c>
      <c r="G160" s="233"/>
      <c r="H160" s="237">
        <v>218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175</v>
      </c>
      <c r="AU160" s="243" t="s">
        <v>21</v>
      </c>
      <c r="AV160" s="13" t="s">
        <v>21</v>
      </c>
      <c r="AW160" s="13" t="s">
        <v>40</v>
      </c>
      <c r="AX160" s="13" t="s">
        <v>84</v>
      </c>
      <c r="AY160" s="243" t="s">
        <v>167</v>
      </c>
    </row>
    <row r="161" s="13" customFormat="1">
      <c r="A161" s="13"/>
      <c r="B161" s="232"/>
      <c r="C161" s="233"/>
      <c r="D161" s="234" t="s">
        <v>175</v>
      </c>
      <c r="E161" s="235" t="s">
        <v>1</v>
      </c>
      <c r="F161" s="236" t="s">
        <v>1231</v>
      </c>
      <c r="G161" s="233"/>
      <c r="H161" s="237">
        <v>123.5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175</v>
      </c>
      <c r="AU161" s="243" t="s">
        <v>21</v>
      </c>
      <c r="AV161" s="13" t="s">
        <v>21</v>
      </c>
      <c r="AW161" s="13" t="s">
        <v>40</v>
      </c>
      <c r="AX161" s="13" t="s">
        <v>84</v>
      </c>
      <c r="AY161" s="243" t="s">
        <v>167</v>
      </c>
    </row>
    <row r="162" s="14" customFormat="1">
      <c r="A162" s="14"/>
      <c r="B162" s="244"/>
      <c r="C162" s="245"/>
      <c r="D162" s="234" t="s">
        <v>175</v>
      </c>
      <c r="E162" s="246" t="s">
        <v>1</v>
      </c>
      <c r="F162" s="247" t="s">
        <v>177</v>
      </c>
      <c r="G162" s="245"/>
      <c r="H162" s="248">
        <v>668.5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175</v>
      </c>
      <c r="AU162" s="254" t="s">
        <v>21</v>
      </c>
      <c r="AV162" s="14" t="s">
        <v>174</v>
      </c>
      <c r="AW162" s="14" t="s">
        <v>40</v>
      </c>
      <c r="AX162" s="14" t="s">
        <v>92</v>
      </c>
      <c r="AY162" s="254" t="s">
        <v>167</v>
      </c>
    </row>
    <row r="163" s="2" customFormat="1" ht="33" customHeight="1">
      <c r="A163" s="39"/>
      <c r="B163" s="40"/>
      <c r="C163" s="219" t="s">
        <v>198</v>
      </c>
      <c r="D163" s="219" t="s">
        <v>169</v>
      </c>
      <c r="E163" s="220" t="s">
        <v>1232</v>
      </c>
      <c r="F163" s="221" t="s">
        <v>1233</v>
      </c>
      <c r="G163" s="222" t="s">
        <v>206</v>
      </c>
      <c r="H163" s="223">
        <v>380.33999999999998</v>
      </c>
      <c r="I163" s="224"/>
      <c r="J163" s="225">
        <f>ROUND(I163*H163,2)</f>
        <v>0</v>
      </c>
      <c r="K163" s="221" t="s">
        <v>173</v>
      </c>
      <c r="L163" s="45"/>
      <c r="M163" s="226" t="s">
        <v>1</v>
      </c>
      <c r="N163" s="227" t="s">
        <v>51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174</v>
      </c>
      <c r="AT163" s="230" t="s">
        <v>169</v>
      </c>
      <c r="AU163" s="230" t="s">
        <v>21</v>
      </c>
      <c r="AY163" s="17" t="s">
        <v>167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174</v>
      </c>
      <c r="BK163" s="231">
        <f>ROUND(I163*H163,2)</f>
        <v>0</v>
      </c>
      <c r="BL163" s="17" t="s">
        <v>174</v>
      </c>
      <c r="BM163" s="230" t="s">
        <v>232</v>
      </c>
    </row>
    <row r="164" s="13" customFormat="1">
      <c r="A164" s="13"/>
      <c r="B164" s="232"/>
      <c r="C164" s="233"/>
      <c r="D164" s="234" t="s">
        <v>175</v>
      </c>
      <c r="E164" s="235" t="s">
        <v>1</v>
      </c>
      <c r="F164" s="236" t="s">
        <v>1234</v>
      </c>
      <c r="G164" s="233"/>
      <c r="H164" s="237">
        <v>94.700000000000003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175</v>
      </c>
      <c r="AU164" s="243" t="s">
        <v>21</v>
      </c>
      <c r="AV164" s="13" t="s">
        <v>21</v>
      </c>
      <c r="AW164" s="13" t="s">
        <v>40</v>
      </c>
      <c r="AX164" s="13" t="s">
        <v>84</v>
      </c>
      <c r="AY164" s="243" t="s">
        <v>167</v>
      </c>
    </row>
    <row r="165" s="13" customFormat="1">
      <c r="A165" s="13"/>
      <c r="B165" s="232"/>
      <c r="C165" s="233"/>
      <c r="D165" s="234" t="s">
        <v>175</v>
      </c>
      <c r="E165" s="235" t="s">
        <v>1</v>
      </c>
      <c r="F165" s="236" t="s">
        <v>1235</v>
      </c>
      <c r="G165" s="233"/>
      <c r="H165" s="237">
        <v>285.63999999999999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175</v>
      </c>
      <c r="AU165" s="243" t="s">
        <v>21</v>
      </c>
      <c r="AV165" s="13" t="s">
        <v>21</v>
      </c>
      <c r="AW165" s="13" t="s">
        <v>40</v>
      </c>
      <c r="AX165" s="13" t="s">
        <v>84</v>
      </c>
      <c r="AY165" s="243" t="s">
        <v>167</v>
      </c>
    </row>
    <row r="166" s="14" customFormat="1">
      <c r="A166" s="14"/>
      <c r="B166" s="244"/>
      <c r="C166" s="245"/>
      <c r="D166" s="234" t="s">
        <v>175</v>
      </c>
      <c r="E166" s="246" t="s">
        <v>1</v>
      </c>
      <c r="F166" s="247" t="s">
        <v>177</v>
      </c>
      <c r="G166" s="245"/>
      <c r="H166" s="248">
        <v>380.33999999999998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175</v>
      </c>
      <c r="AU166" s="254" t="s">
        <v>21</v>
      </c>
      <c r="AV166" s="14" t="s">
        <v>174</v>
      </c>
      <c r="AW166" s="14" t="s">
        <v>40</v>
      </c>
      <c r="AX166" s="14" t="s">
        <v>92</v>
      </c>
      <c r="AY166" s="254" t="s">
        <v>167</v>
      </c>
    </row>
    <row r="167" s="2" customFormat="1" ht="33" customHeight="1">
      <c r="A167" s="39"/>
      <c r="B167" s="40"/>
      <c r="C167" s="219" t="s">
        <v>234</v>
      </c>
      <c r="D167" s="219" t="s">
        <v>169</v>
      </c>
      <c r="E167" s="220" t="s">
        <v>267</v>
      </c>
      <c r="F167" s="221" t="s">
        <v>268</v>
      </c>
      <c r="G167" s="222" t="s">
        <v>206</v>
      </c>
      <c r="H167" s="223">
        <v>1121.6030000000001</v>
      </c>
      <c r="I167" s="224"/>
      <c r="J167" s="225">
        <f>ROUND(I167*H167,2)</f>
        <v>0</v>
      </c>
      <c r="K167" s="221" t="s">
        <v>173</v>
      </c>
      <c r="L167" s="45"/>
      <c r="M167" s="226" t="s">
        <v>1</v>
      </c>
      <c r="N167" s="227" t="s">
        <v>51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174</v>
      </c>
      <c r="AT167" s="230" t="s">
        <v>169</v>
      </c>
      <c r="AU167" s="230" t="s">
        <v>21</v>
      </c>
      <c r="AY167" s="17" t="s">
        <v>167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174</v>
      </c>
      <c r="BK167" s="231">
        <f>ROUND(I167*H167,2)</f>
        <v>0</v>
      </c>
      <c r="BL167" s="17" t="s">
        <v>174</v>
      </c>
      <c r="BM167" s="230" t="s">
        <v>237</v>
      </c>
    </row>
    <row r="168" s="13" customFormat="1">
      <c r="A168" s="13"/>
      <c r="B168" s="232"/>
      <c r="C168" s="233"/>
      <c r="D168" s="234" t="s">
        <v>175</v>
      </c>
      <c r="E168" s="235" t="s">
        <v>1</v>
      </c>
      <c r="F168" s="236" t="s">
        <v>1236</v>
      </c>
      <c r="G168" s="233"/>
      <c r="H168" s="237">
        <v>35.399999999999999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175</v>
      </c>
      <c r="AU168" s="243" t="s">
        <v>21</v>
      </c>
      <c r="AV168" s="13" t="s">
        <v>21</v>
      </c>
      <c r="AW168" s="13" t="s">
        <v>40</v>
      </c>
      <c r="AX168" s="13" t="s">
        <v>84</v>
      </c>
      <c r="AY168" s="243" t="s">
        <v>167</v>
      </c>
    </row>
    <row r="169" s="13" customFormat="1">
      <c r="A169" s="13"/>
      <c r="B169" s="232"/>
      <c r="C169" s="233"/>
      <c r="D169" s="234" t="s">
        <v>175</v>
      </c>
      <c r="E169" s="235" t="s">
        <v>1</v>
      </c>
      <c r="F169" s="236" t="s">
        <v>1237</v>
      </c>
      <c r="G169" s="233"/>
      <c r="H169" s="237">
        <v>1086.203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175</v>
      </c>
      <c r="AU169" s="243" t="s">
        <v>21</v>
      </c>
      <c r="AV169" s="13" t="s">
        <v>21</v>
      </c>
      <c r="AW169" s="13" t="s">
        <v>40</v>
      </c>
      <c r="AX169" s="13" t="s">
        <v>84</v>
      </c>
      <c r="AY169" s="243" t="s">
        <v>167</v>
      </c>
    </row>
    <row r="170" s="14" customFormat="1">
      <c r="A170" s="14"/>
      <c r="B170" s="244"/>
      <c r="C170" s="245"/>
      <c r="D170" s="234" t="s">
        <v>175</v>
      </c>
      <c r="E170" s="246" t="s">
        <v>1</v>
      </c>
      <c r="F170" s="247" t="s">
        <v>177</v>
      </c>
      <c r="G170" s="245"/>
      <c r="H170" s="248">
        <v>1121.6030000000001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175</v>
      </c>
      <c r="AU170" s="254" t="s">
        <v>21</v>
      </c>
      <c r="AV170" s="14" t="s">
        <v>174</v>
      </c>
      <c r="AW170" s="14" t="s">
        <v>40</v>
      </c>
      <c r="AX170" s="14" t="s">
        <v>92</v>
      </c>
      <c r="AY170" s="254" t="s">
        <v>167</v>
      </c>
    </row>
    <row r="171" s="2" customFormat="1" ht="24.15" customHeight="1">
      <c r="A171" s="39"/>
      <c r="B171" s="40"/>
      <c r="C171" s="219" t="s">
        <v>202</v>
      </c>
      <c r="D171" s="219" t="s">
        <v>169</v>
      </c>
      <c r="E171" s="220" t="s">
        <v>1238</v>
      </c>
      <c r="F171" s="221" t="s">
        <v>1239</v>
      </c>
      <c r="G171" s="222" t="s">
        <v>206</v>
      </c>
      <c r="H171" s="223">
        <v>190.16999999999999</v>
      </c>
      <c r="I171" s="224"/>
      <c r="J171" s="225">
        <f>ROUND(I171*H171,2)</f>
        <v>0</v>
      </c>
      <c r="K171" s="221" t="s">
        <v>173</v>
      </c>
      <c r="L171" s="45"/>
      <c r="M171" s="226" t="s">
        <v>1</v>
      </c>
      <c r="N171" s="227" t="s">
        <v>51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174</v>
      </c>
      <c r="AT171" s="230" t="s">
        <v>169</v>
      </c>
      <c r="AU171" s="230" t="s">
        <v>21</v>
      </c>
      <c r="AY171" s="17" t="s">
        <v>167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174</v>
      </c>
      <c r="BK171" s="231">
        <f>ROUND(I171*H171,2)</f>
        <v>0</v>
      </c>
      <c r="BL171" s="17" t="s">
        <v>174</v>
      </c>
      <c r="BM171" s="230" t="s">
        <v>241</v>
      </c>
    </row>
    <row r="172" s="13" customFormat="1">
      <c r="A172" s="13"/>
      <c r="B172" s="232"/>
      <c r="C172" s="233"/>
      <c r="D172" s="234" t="s">
        <v>175</v>
      </c>
      <c r="E172" s="235" t="s">
        <v>1</v>
      </c>
      <c r="F172" s="236" t="s">
        <v>1240</v>
      </c>
      <c r="G172" s="233"/>
      <c r="H172" s="237">
        <v>190.16999999999999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175</v>
      </c>
      <c r="AU172" s="243" t="s">
        <v>21</v>
      </c>
      <c r="AV172" s="13" t="s">
        <v>21</v>
      </c>
      <c r="AW172" s="13" t="s">
        <v>40</v>
      </c>
      <c r="AX172" s="13" t="s">
        <v>84</v>
      </c>
      <c r="AY172" s="243" t="s">
        <v>167</v>
      </c>
    </row>
    <row r="173" s="14" customFormat="1">
      <c r="A173" s="14"/>
      <c r="B173" s="244"/>
      <c r="C173" s="245"/>
      <c r="D173" s="234" t="s">
        <v>175</v>
      </c>
      <c r="E173" s="246" t="s">
        <v>1</v>
      </c>
      <c r="F173" s="247" t="s">
        <v>177</v>
      </c>
      <c r="G173" s="245"/>
      <c r="H173" s="248">
        <v>190.16999999999999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175</v>
      </c>
      <c r="AU173" s="254" t="s">
        <v>21</v>
      </c>
      <c r="AV173" s="14" t="s">
        <v>174</v>
      </c>
      <c r="AW173" s="14" t="s">
        <v>40</v>
      </c>
      <c r="AX173" s="14" t="s">
        <v>92</v>
      </c>
      <c r="AY173" s="254" t="s">
        <v>167</v>
      </c>
    </row>
    <row r="174" s="2" customFormat="1" ht="24.15" customHeight="1">
      <c r="A174" s="39"/>
      <c r="B174" s="40"/>
      <c r="C174" s="219" t="s">
        <v>8</v>
      </c>
      <c r="D174" s="219" t="s">
        <v>169</v>
      </c>
      <c r="E174" s="220" t="s">
        <v>275</v>
      </c>
      <c r="F174" s="221" t="s">
        <v>276</v>
      </c>
      <c r="G174" s="222" t="s">
        <v>277</v>
      </c>
      <c r="H174" s="223">
        <v>2243.2060000000001</v>
      </c>
      <c r="I174" s="224"/>
      <c r="J174" s="225">
        <f>ROUND(I174*H174,2)</f>
        <v>0</v>
      </c>
      <c r="K174" s="221" t="s">
        <v>173</v>
      </c>
      <c r="L174" s="45"/>
      <c r="M174" s="226" t="s">
        <v>1</v>
      </c>
      <c r="N174" s="227" t="s">
        <v>51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174</v>
      </c>
      <c r="AT174" s="230" t="s">
        <v>169</v>
      </c>
      <c r="AU174" s="230" t="s">
        <v>21</v>
      </c>
      <c r="AY174" s="17" t="s">
        <v>167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174</v>
      </c>
      <c r="BK174" s="231">
        <f>ROUND(I174*H174,2)</f>
        <v>0</v>
      </c>
      <c r="BL174" s="17" t="s">
        <v>174</v>
      </c>
      <c r="BM174" s="230" t="s">
        <v>244</v>
      </c>
    </row>
    <row r="175" s="13" customFormat="1">
      <c r="A175" s="13"/>
      <c r="B175" s="232"/>
      <c r="C175" s="233"/>
      <c r="D175" s="234" t="s">
        <v>175</v>
      </c>
      <c r="E175" s="235" t="s">
        <v>1</v>
      </c>
      <c r="F175" s="236" t="s">
        <v>1241</v>
      </c>
      <c r="G175" s="233"/>
      <c r="H175" s="237">
        <v>2243.2060000000001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175</v>
      </c>
      <c r="AU175" s="243" t="s">
        <v>21</v>
      </c>
      <c r="AV175" s="13" t="s">
        <v>21</v>
      </c>
      <c r="AW175" s="13" t="s">
        <v>40</v>
      </c>
      <c r="AX175" s="13" t="s">
        <v>84</v>
      </c>
      <c r="AY175" s="243" t="s">
        <v>167</v>
      </c>
    </row>
    <row r="176" s="14" customFormat="1">
      <c r="A176" s="14"/>
      <c r="B176" s="244"/>
      <c r="C176" s="245"/>
      <c r="D176" s="234" t="s">
        <v>175</v>
      </c>
      <c r="E176" s="246" t="s">
        <v>1</v>
      </c>
      <c r="F176" s="247" t="s">
        <v>177</v>
      </c>
      <c r="G176" s="245"/>
      <c r="H176" s="248">
        <v>2243.2060000000001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175</v>
      </c>
      <c r="AU176" s="254" t="s">
        <v>21</v>
      </c>
      <c r="AV176" s="14" t="s">
        <v>174</v>
      </c>
      <c r="AW176" s="14" t="s">
        <v>40</v>
      </c>
      <c r="AX176" s="14" t="s">
        <v>92</v>
      </c>
      <c r="AY176" s="254" t="s">
        <v>167</v>
      </c>
    </row>
    <row r="177" s="2" customFormat="1" ht="24.15" customHeight="1">
      <c r="A177" s="39"/>
      <c r="B177" s="40"/>
      <c r="C177" s="219" t="s">
        <v>207</v>
      </c>
      <c r="D177" s="219" t="s">
        <v>169</v>
      </c>
      <c r="E177" s="220" t="s">
        <v>1242</v>
      </c>
      <c r="F177" s="221" t="s">
        <v>1243</v>
      </c>
      <c r="G177" s="222" t="s">
        <v>206</v>
      </c>
      <c r="H177" s="223">
        <v>142.81999999999999</v>
      </c>
      <c r="I177" s="224"/>
      <c r="J177" s="225">
        <f>ROUND(I177*H177,2)</f>
        <v>0</v>
      </c>
      <c r="K177" s="221" t="s">
        <v>173</v>
      </c>
      <c r="L177" s="45"/>
      <c r="M177" s="226" t="s">
        <v>1</v>
      </c>
      <c r="N177" s="227" t="s">
        <v>51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174</v>
      </c>
      <c r="AT177" s="230" t="s">
        <v>169</v>
      </c>
      <c r="AU177" s="230" t="s">
        <v>21</v>
      </c>
      <c r="AY177" s="17" t="s">
        <v>167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174</v>
      </c>
      <c r="BK177" s="231">
        <f>ROUND(I177*H177,2)</f>
        <v>0</v>
      </c>
      <c r="BL177" s="17" t="s">
        <v>174</v>
      </c>
      <c r="BM177" s="230" t="s">
        <v>248</v>
      </c>
    </row>
    <row r="178" s="13" customFormat="1">
      <c r="A178" s="13"/>
      <c r="B178" s="232"/>
      <c r="C178" s="233"/>
      <c r="D178" s="234" t="s">
        <v>175</v>
      </c>
      <c r="E178" s="235" t="s">
        <v>1</v>
      </c>
      <c r="F178" s="236" t="s">
        <v>1244</v>
      </c>
      <c r="G178" s="233"/>
      <c r="H178" s="237">
        <v>142.81999999999999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175</v>
      </c>
      <c r="AU178" s="243" t="s">
        <v>21</v>
      </c>
      <c r="AV178" s="13" t="s">
        <v>21</v>
      </c>
      <c r="AW178" s="13" t="s">
        <v>40</v>
      </c>
      <c r="AX178" s="13" t="s">
        <v>84</v>
      </c>
      <c r="AY178" s="243" t="s">
        <v>167</v>
      </c>
    </row>
    <row r="179" s="14" customFormat="1">
      <c r="A179" s="14"/>
      <c r="B179" s="244"/>
      <c r="C179" s="245"/>
      <c r="D179" s="234" t="s">
        <v>175</v>
      </c>
      <c r="E179" s="246" t="s">
        <v>1</v>
      </c>
      <c r="F179" s="247" t="s">
        <v>177</v>
      </c>
      <c r="G179" s="245"/>
      <c r="H179" s="248">
        <v>142.81999999999999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175</v>
      </c>
      <c r="AU179" s="254" t="s">
        <v>21</v>
      </c>
      <c r="AV179" s="14" t="s">
        <v>174</v>
      </c>
      <c r="AW179" s="14" t="s">
        <v>40</v>
      </c>
      <c r="AX179" s="14" t="s">
        <v>92</v>
      </c>
      <c r="AY179" s="254" t="s">
        <v>167</v>
      </c>
    </row>
    <row r="180" s="2" customFormat="1" ht="24.15" customHeight="1">
      <c r="A180" s="39"/>
      <c r="B180" s="40"/>
      <c r="C180" s="219" t="s">
        <v>249</v>
      </c>
      <c r="D180" s="219" t="s">
        <v>169</v>
      </c>
      <c r="E180" s="220" t="s">
        <v>1245</v>
      </c>
      <c r="F180" s="221" t="s">
        <v>1246</v>
      </c>
      <c r="G180" s="222" t="s">
        <v>172</v>
      </c>
      <c r="H180" s="223">
        <v>2162.654</v>
      </c>
      <c r="I180" s="224"/>
      <c r="J180" s="225">
        <f>ROUND(I180*H180,2)</f>
        <v>0</v>
      </c>
      <c r="K180" s="221" t="s">
        <v>173</v>
      </c>
      <c r="L180" s="45"/>
      <c r="M180" s="226" t="s">
        <v>1</v>
      </c>
      <c r="N180" s="227" t="s">
        <v>51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174</v>
      </c>
      <c r="AT180" s="230" t="s">
        <v>169</v>
      </c>
      <c r="AU180" s="230" t="s">
        <v>21</v>
      </c>
      <c r="AY180" s="17" t="s">
        <v>167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174</v>
      </c>
      <c r="BK180" s="231">
        <f>ROUND(I180*H180,2)</f>
        <v>0</v>
      </c>
      <c r="BL180" s="17" t="s">
        <v>174</v>
      </c>
      <c r="BM180" s="230" t="s">
        <v>252</v>
      </c>
    </row>
    <row r="181" s="2" customFormat="1">
      <c r="A181" s="39"/>
      <c r="B181" s="40"/>
      <c r="C181" s="41"/>
      <c r="D181" s="234" t="s">
        <v>185</v>
      </c>
      <c r="E181" s="41"/>
      <c r="F181" s="255" t="s">
        <v>1247</v>
      </c>
      <c r="G181" s="41"/>
      <c r="H181" s="41"/>
      <c r="I181" s="256"/>
      <c r="J181" s="41"/>
      <c r="K181" s="41"/>
      <c r="L181" s="45"/>
      <c r="M181" s="257"/>
      <c r="N181" s="25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7" t="s">
        <v>185</v>
      </c>
      <c r="AU181" s="17" t="s">
        <v>21</v>
      </c>
    </row>
    <row r="182" s="13" customFormat="1">
      <c r="A182" s="13"/>
      <c r="B182" s="232"/>
      <c r="C182" s="233"/>
      <c r="D182" s="234" t="s">
        <v>175</v>
      </c>
      <c r="E182" s="235" t="s">
        <v>1</v>
      </c>
      <c r="F182" s="236" t="s">
        <v>1248</v>
      </c>
      <c r="G182" s="233"/>
      <c r="H182" s="237">
        <v>1070.277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175</v>
      </c>
      <c r="AU182" s="243" t="s">
        <v>21</v>
      </c>
      <c r="AV182" s="13" t="s">
        <v>21</v>
      </c>
      <c r="AW182" s="13" t="s">
        <v>40</v>
      </c>
      <c r="AX182" s="13" t="s">
        <v>84</v>
      </c>
      <c r="AY182" s="243" t="s">
        <v>167</v>
      </c>
    </row>
    <row r="183" s="15" customFormat="1">
      <c r="A183" s="15"/>
      <c r="B183" s="273"/>
      <c r="C183" s="274"/>
      <c r="D183" s="234" t="s">
        <v>175</v>
      </c>
      <c r="E183" s="275" t="s">
        <v>1</v>
      </c>
      <c r="F183" s="276" t="s">
        <v>1249</v>
      </c>
      <c r="G183" s="274"/>
      <c r="H183" s="277">
        <v>1070.277</v>
      </c>
      <c r="I183" s="278"/>
      <c r="J183" s="274"/>
      <c r="K183" s="274"/>
      <c r="L183" s="279"/>
      <c r="M183" s="280"/>
      <c r="N183" s="281"/>
      <c r="O183" s="281"/>
      <c r="P183" s="281"/>
      <c r="Q183" s="281"/>
      <c r="R183" s="281"/>
      <c r="S183" s="281"/>
      <c r="T183" s="28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3" t="s">
        <v>175</v>
      </c>
      <c r="AU183" s="283" t="s">
        <v>21</v>
      </c>
      <c r="AV183" s="15" t="s">
        <v>180</v>
      </c>
      <c r="AW183" s="15" t="s">
        <v>40</v>
      </c>
      <c r="AX183" s="15" t="s">
        <v>84</v>
      </c>
      <c r="AY183" s="283" t="s">
        <v>167</v>
      </c>
    </row>
    <row r="184" s="13" customFormat="1">
      <c r="A184" s="13"/>
      <c r="B184" s="232"/>
      <c r="C184" s="233"/>
      <c r="D184" s="234" t="s">
        <v>175</v>
      </c>
      <c r="E184" s="235" t="s">
        <v>1</v>
      </c>
      <c r="F184" s="236" t="s">
        <v>1250</v>
      </c>
      <c r="G184" s="233"/>
      <c r="H184" s="237">
        <v>183.22200000000001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175</v>
      </c>
      <c r="AU184" s="243" t="s">
        <v>21</v>
      </c>
      <c r="AV184" s="13" t="s">
        <v>21</v>
      </c>
      <c r="AW184" s="13" t="s">
        <v>40</v>
      </c>
      <c r="AX184" s="13" t="s">
        <v>84</v>
      </c>
      <c r="AY184" s="243" t="s">
        <v>167</v>
      </c>
    </row>
    <row r="185" s="13" customFormat="1">
      <c r="A185" s="13"/>
      <c r="B185" s="232"/>
      <c r="C185" s="233"/>
      <c r="D185" s="234" t="s">
        <v>175</v>
      </c>
      <c r="E185" s="235" t="s">
        <v>1</v>
      </c>
      <c r="F185" s="236" t="s">
        <v>1251</v>
      </c>
      <c r="G185" s="233"/>
      <c r="H185" s="237">
        <v>82.238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175</v>
      </c>
      <c r="AU185" s="243" t="s">
        <v>21</v>
      </c>
      <c r="AV185" s="13" t="s">
        <v>21</v>
      </c>
      <c r="AW185" s="13" t="s">
        <v>40</v>
      </c>
      <c r="AX185" s="13" t="s">
        <v>84</v>
      </c>
      <c r="AY185" s="243" t="s">
        <v>167</v>
      </c>
    </row>
    <row r="186" s="15" customFormat="1">
      <c r="A186" s="15"/>
      <c r="B186" s="273"/>
      <c r="C186" s="274"/>
      <c r="D186" s="234" t="s">
        <v>175</v>
      </c>
      <c r="E186" s="275" t="s">
        <v>1</v>
      </c>
      <c r="F186" s="276" t="s">
        <v>1249</v>
      </c>
      <c r="G186" s="274"/>
      <c r="H186" s="277">
        <v>265.46000000000004</v>
      </c>
      <c r="I186" s="278"/>
      <c r="J186" s="274"/>
      <c r="K186" s="274"/>
      <c r="L186" s="279"/>
      <c r="M186" s="280"/>
      <c r="N186" s="281"/>
      <c r="O186" s="281"/>
      <c r="P186" s="281"/>
      <c r="Q186" s="281"/>
      <c r="R186" s="281"/>
      <c r="S186" s="281"/>
      <c r="T186" s="28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3" t="s">
        <v>175</v>
      </c>
      <c r="AU186" s="283" t="s">
        <v>21</v>
      </c>
      <c r="AV186" s="15" t="s">
        <v>180</v>
      </c>
      <c r="AW186" s="15" t="s">
        <v>40</v>
      </c>
      <c r="AX186" s="15" t="s">
        <v>84</v>
      </c>
      <c r="AY186" s="283" t="s">
        <v>167</v>
      </c>
    </row>
    <row r="187" s="13" customFormat="1">
      <c r="A187" s="13"/>
      <c r="B187" s="232"/>
      <c r="C187" s="233"/>
      <c r="D187" s="234" t="s">
        <v>175</v>
      </c>
      <c r="E187" s="235" t="s">
        <v>1</v>
      </c>
      <c r="F187" s="236" t="s">
        <v>1252</v>
      </c>
      <c r="G187" s="233"/>
      <c r="H187" s="237">
        <v>63.634999999999998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175</v>
      </c>
      <c r="AU187" s="243" t="s">
        <v>21</v>
      </c>
      <c r="AV187" s="13" t="s">
        <v>21</v>
      </c>
      <c r="AW187" s="13" t="s">
        <v>40</v>
      </c>
      <c r="AX187" s="13" t="s">
        <v>84</v>
      </c>
      <c r="AY187" s="243" t="s">
        <v>167</v>
      </c>
    </row>
    <row r="188" s="13" customFormat="1">
      <c r="A188" s="13"/>
      <c r="B188" s="232"/>
      <c r="C188" s="233"/>
      <c r="D188" s="234" t="s">
        <v>175</v>
      </c>
      <c r="E188" s="235" t="s">
        <v>1</v>
      </c>
      <c r="F188" s="236" t="s">
        <v>1253</v>
      </c>
      <c r="G188" s="233"/>
      <c r="H188" s="237">
        <v>164.476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175</v>
      </c>
      <c r="AU188" s="243" t="s">
        <v>21</v>
      </c>
      <c r="AV188" s="13" t="s">
        <v>21</v>
      </c>
      <c r="AW188" s="13" t="s">
        <v>40</v>
      </c>
      <c r="AX188" s="13" t="s">
        <v>84</v>
      </c>
      <c r="AY188" s="243" t="s">
        <v>167</v>
      </c>
    </row>
    <row r="189" s="15" customFormat="1">
      <c r="A189" s="15"/>
      <c r="B189" s="273"/>
      <c r="C189" s="274"/>
      <c r="D189" s="234" t="s">
        <v>175</v>
      </c>
      <c r="E189" s="275" t="s">
        <v>1</v>
      </c>
      <c r="F189" s="276" t="s">
        <v>1249</v>
      </c>
      <c r="G189" s="274"/>
      <c r="H189" s="277">
        <v>228.11099999999999</v>
      </c>
      <c r="I189" s="278"/>
      <c r="J189" s="274"/>
      <c r="K189" s="274"/>
      <c r="L189" s="279"/>
      <c r="M189" s="280"/>
      <c r="N189" s="281"/>
      <c r="O189" s="281"/>
      <c r="P189" s="281"/>
      <c r="Q189" s="281"/>
      <c r="R189" s="281"/>
      <c r="S189" s="281"/>
      <c r="T189" s="28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3" t="s">
        <v>175</v>
      </c>
      <c r="AU189" s="283" t="s">
        <v>21</v>
      </c>
      <c r="AV189" s="15" t="s">
        <v>180</v>
      </c>
      <c r="AW189" s="15" t="s">
        <v>40</v>
      </c>
      <c r="AX189" s="15" t="s">
        <v>84</v>
      </c>
      <c r="AY189" s="283" t="s">
        <v>167</v>
      </c>
    </row>
    <row r="190" s="13" customFormat="1">
      <c r="A190" s="13"/>
      <c r="B190" s="232"/>
      <c r="C190" s="233"/>
      <c r="D190" s="234" t="s">
        <v>175</v>
      </c>
      <c r="E190" s="235" t="s">
        <v>1</v>
      </c>
      <c r="F190" s="236" t="s">
        <v>1254</v>
      </c>
      <c r="G190" s="233"/>
      <c r="H190" s="237">
        <v>361.82900000000001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175</v>
      </c>
      <c r="AU190" s="243" t="s">
        <v>21</v>
      </c>
      <c r="AV190" s="13" t="s">
        <v>21</v>
      </c>
      <c r="AW190" s="13" t="s">
        <v>40</v>
      </c>
      <c r="AX190" s="13" t="s">
        <v>84</v>
      </c>
      <c r="AY190" s="243" t="s">
        <v>167</v>
      </c>
    </row>
    <row r="191" s="13" customFormat="1">
      <c r="A191" s="13"/>
      <c r="B191" s="232"/>
      <c r="C191" s="233"/>
      <c r="D191" s="234" t="s">
        <v>175</v>
      </c>
      <c r="E191" s="235" t="s">
        <v>1</v>
      </c>
      <c r="F191" s="236" t="s">
        <v>1255</v>
      </c>
      <c r="G191" s="233"/>
      <c r="H191" s="237">
        <v>23.452000000000002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175</v>
      </c>
      <c r="AU191" s="243" t="s">
        <v>21</v>
      </c>
      <c r="AV191" s="13" t="s">
        <v>21</v>
      </c>
      <c r="AW191" s="13" t="s">
        <v>40</v>
      </c>
      <c r="AX191" s="13" t="s">
        <v>84</v>
      </c>
      <c r="AY191" s="243" t="s">
        <v>167</v>
      </c>
    </row>
    <row r="192" s="15" customFormat="1">
      <c r="A192" s="15"/>
      <c r="B192" s="273"/>
      <c r="C192" s="274"/>
      <c r="D192" s="234" t="s">
        <v>175</v>
      </c>
      <c r="E192" s="275" t="s">
        <v>1</v>
      </c>
      <c r="F192" s="276" t="s">
        <v>1249</v>
      </c>
      <c r="G192" s="274"/>
      <c r="H192" s="277">
        <v>385.28100000000001</v>
      </c>
      <c r="I192" s="278"/>
      <c r="J192" s="274"/>
      <c r="K192" s="274"/>
      <c r="L192" s="279"/>
      <c r="M192" s="280"/>
      <c r="N192" s="281"/>
      <c r="O192" s="281"/>
      <c r="P192" s="281"/>
      <c r="Q192" s="281"/>
      <c r="R192" s="281"/>
      <c r="S192" s="281"/>
      <c r="T192" s="28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3" t="s">
        <v>175</v>
      </c>
      <c r="AU192" s="283" t="s">
        <v>21</v>
      </c>
      <c r="AV192" s="15" t="s">
        <v>180</v>
      </c>
      <c r="AW192" s="15" t="s">
        <v>40</v>
      </c>
      <c r="AX192" s="15" t="s">
        <v>84</v>
      </c>
      <c r="AY192" s="283" t="s">
        <v>167</v>
      </c>
    </row>
    <row r="193" s="13" customFormat="1">
      <c r="A193" s="13"/>
      <c r="B193" s="232"/>
      <c r="C193" s="233"/>
      <c r="D193" s="234" t="s">
        <v>175</v>
      </c>
      <c r="E193" s="235" t="s">
        <v>1</v>
      </c>
      <c r="F193" s="236" t="s">
        <v>1256</v>
      </c>
      <c r="G193" s="233"/>
      <c r="H193" s="237">
        <v>187.304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175</v>
      </c>
      <c r="AU193" s="243" t="s">
        <v>21</v>
      </c>
      <c r="AV193" s="13" t="s">
        <v>21</v>
      </c>
      <c r="AW193" s="13" t="s">
        <v>40</v>
      </c>
      <c r="AX193" s="13" t="s">
        <v>84</v>
      </c>
      <c r="AY193" s="243" t="s">
        <v>167</v>
      </c>
    </row>
    <row r="194" s="13" customFormat="1">
      <c r="A194" s="13"/>
      <c r="B194" s="232"/>
      <c r="C194" s="233"/>
      <c r="D194" s="234" t="s">
        <v>175</v>
      </c>
      <c r="E194" s="235" t="s">
        <v>1</v>
      </c>
      <c r="F194" s="236" t="s">
        <v>1257</v>
      </c>
      <c r="G194" s="233"/>
      <c r="H194" s="237">
        <v>14.521000000000001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175</v>
      </c>
      <c r="AU194" s="243" t="s">
        <v>21</v>
      </c>
      <c r="AV194" s="13" t="s">
        <v>21</v>
      </c>
      <c r="AW194" s="13" t="s">
        <v>40</v>
      </c>
      <c r="AX194" s="13" t="s">
        <v>84</v>
      </c>
      <c r="AY194" s="243" t="s">
        <v>167</v>
      </c>
    </row>
    <row r="195" s="15" customFormat="1">
      <c r="A195" s="15"/>
      <c r="B195" s="273"/>
      <c r="C195" s="274"/>
      <c r="D195" s="234" t="s">
        <v>175</v>
      </c>
      <c r="E195" s="275" t="s">
        <v>1</v>
      </c>
      <c r="F195" s="276" t="s">
        <v>1249</v>
      </c>
      <c r="G195" s="274"/>
      <c r="H195" s="277">
        <v>201.82499999999999</v>
      </c>
      <c r="I195" s="278"/>
      <c r="J195" s="274"/>
      <c r="K195" s="274"/>
      <c r="L195" s="279"/>
      <c r="M195" s="280"/>
      <c r="N195" s="281"/>
      <c r="O195" s="281"/>
      <c r="P195" s="281"/>
      <c r="Q195" s="281"/>
      <c r="R195" s="281"/>
      <c r="S195" s="281"/>
      <c r="T195" s="28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3" t="s">
        <v>175</v>
      </c>
      <c r="AU195" s="283" t="s">
        <v>21</v>
      </c>
      <c r="AV195" s="15" t="s">
        <v>180</v>
      </c>
      <c r="AW195" s="15" t="s">
        <v>40</v>
      </c>
      <c r="AX195" s="15" t="s">
        <v>84</v>
      </c>
      <c r="AY195" s="283" t="s">
        <v>167</v>
      </c>
    </row>
    <row r="196" s="13" customFormat="1">
      <c r="A196" s="13"/>
      <c r="B196" s="232"/>
      <c r="C196" s="233"/>
      <c r="D196" s="234" t="s">
        <v>175</v>
      </c>
      <c r="E196" s="235" t="s">
        <v>1</v>
      </c>
      <c r="F196" s="236" t="s">
        <v>1258</v>
      </c>
      <c r="G196" s="233"/>
      <c r="H196" s="237">
        <v>11.699999999999999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175</v>
      </c>
      <c r="AU196" s="243" t="s">
        <v>21</v>
      </c>
      <c r="AV196" s="13" t="s">
        <v>21</v>
      </c>
      <c r="AW196" s="13" t="s">
        <v>40</v>
      </c>
      <c r="AX196" s="13" t="s">
        <v>84</v>
      </c>
      <c r="AY196" s="243" t="s">
        <v>167</v>
      </c>
    </row>
    <row r="197" s="15" customFormat="1">
      <c r="A197" s="15"/>
      <c r="B197" s="273"/>
      <c r="C197" s="274"/>
      <c r="D197" s="234" t="s">
        <v>175</v>
      </c>
      <c r="E197" s="275" t="s">
        <v>1</v>
      </c>
      <c r="F197" s="276" t="s">
        <v>1249</v>
      </c>
      <c r="G197" s="274"/>
      <c r="H197" s="277">
        <v>11.699999999999999</v>
      </c>
      <c r="I197" s="278"/>
      <c r="J197" s="274"/>
      <c r="K197" s="274"/>
      <c r="L197" s="279"/>
      <c r="M197" s="280"/>
      <c r="N197" s="281"/>
      <c r="O197" s="281"/>
      <c r="P197" s="281"/>
      <c r="Q197" s="281"/>
      <c r="R197" s="281"/>
      <c r="S197" s="281"/>
      <c r="T197" s="28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3" t="s">
        <v>175</v>
      </c>
      <c r="AU197" s="283" t="s">
        <v>21</v>
      </c>
      <c r="AV197" s="15" t="s">
        <v>180</v>
      </c>
      <c r="AW197" s="15" t="s">
        <v>40</v>
      </c>
      <c r="AX197" s="15" t="s">
        <v>84</v>
      </c>
      <c r="AY197" s="283" t="s">
        <v>167</v>
      </c>
    </row>
    <row r="198" s="14" customFormat="1">
      <c r="A198" s="14"/>
      <c r="B198" s="244"/>
      <c r="C198" s="245"/>
      <c r="D198" s="234" t="s">
        <v>175</v>
      </c>
      <c r="E198" s="246" t="s">
        <v>1</v>
      </c>
      <c r="F198" s="247" t="s">
        <v>177</v>
      </c>
      <c r="G198" s="245"/>
      <c r="H198" s="248">
        <v>2162.654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175</v>
      </c>
      <c r="AU198" s="254" t="s">
        <v>21</v>
      </c>
      <c r="AV198" s="14" t="s">
        <v>174</v>
      </c>
      <c r="AW198" s="14" t="s">
        <v>40</v>
      </c>
      <c r="AX198" s="14" t="s">
        <v>92</v>
      </c>
      <c r="AY198" s="254" t="s">
        <v>167</v>
      </c>
    </row>
    <row r="199" s="2" customFormat="1" ht="24.15" customHeight="1">
      <c r="A199" s="39"/>
      <c r="B199" s="40"/>
      <c r="C199" s="219" t="s">
        <v>216</v>
      </c>
      <c r="D199" s="219" t="s">
        <v>169</v>
      </c>
      <c r="E199" s="220" t="s">
        <v>630</v>
      </c>
      <c r="F199" s="221" t="s">
        <v>631</v>
      </c>
      <c r="G199" s="222" t="s">
        <v>172</v>
      </c>
      <c r="H199" s="223">
        <v>315.60000000000002</v>
      </c>
      <c r="I199" s="224"/>
      <c r="J199" s="225">
        <f>ROUND(I199*H199,2)</f>
        <v>0</v>
      </c>
      <c r="K199" s="221" t="s">
        <v>173</v>
      </c>
      <c r="L199" s="45"/>
      <c r="M199" s="226" t="s">
        <v>1</v>
      </c>
      <c r="N199" s="227" t="s">
        <v>51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174</v>
      </c>
      <c r="AT199" s="230" t="s">
        <v>169</v>
      </c>
      <c r="AU199" s="230" t="s">
        <v>21</v>
      </c>
      <c r="AY199" s="17" t="s">
        <v>167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174</v>
      </c>
      <c r="BK199" s="231">
        <f>ROUND(I199*H199,2)</f>
        <v>0</v>
      </c>
      <c r="BL199" s="17" t="s">
        <v>174</v>
      </c>
      <c r="BM199" s="230" t="s">
        <v>255</v>
      </c>
    </row>
    <row r="200" s="13" customFormat="1">
      <c r="A200" s="13"/>
      <c r="B200" s="232"/>
      <c r="C200" s="233"/>
      <c r="D200" s="234" t="s">
        <v>175</v>
      </c>
      <c r="E200" s="235" t="s">
        <v>1</v>
      </c>
      <c r="F200" s="236" t="s">
        <v>1259</v>
      </c>
      <c r="G200" s="233"/>
      <c r="H200" s="237">
        <v>315.60000000000002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175</v>
      </c>
      <c r="AU200" s="243" t="s">
        <v>21</v>
      </c>
      <c r="AV200" s="13" t="s">
        <v>21</v>
      </c>
      <c r="AW200" s="13" t="s">
        <v>40</v>
      </c>
      <c r="AX200" s="13" t="s">
        <v>84</v>
      </c>
      <c r="AY200" s="243" t="s">
        <v>167</v>
      </c>
    </row>
    <row r="201" s="14" customFormat="1">
      <c r="A201" s="14"/>
      <c r="B201" s="244"/>
      <c r="C201" s="245"/>
      <c r="D201" s="234" t="s">
        <v>175</v>
      </c>
      <c r="E201" s="246" t="s">
        <v>1</v>
      </c>
      <c r="F201" s="247" t="s">
        <v>177</v>
      </c>
      <c r="G201" s="245"/>
      <c r="H201" s="248">
        <v>315.60000000000002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175</v>
      </c>
      <c r="AU201" s="254" t="s">
        <v>21</v>
      </c>
      <c r="AV201" s="14" t="s">
        <v>174</v>
      </c>
      <c r="AW201" s="14" t="s">
        <v>40</v>
      </c>
      <c r="AX201" s="14" t="s">
        <v>92</v>
      </c>
      <c r="AY201" s="254" t="s">
        <v>167</v>
      </c>
    </row>
    <row r="202" s="12" customFormat="1" ht="22.8" customHeight="1">
      <c r="A202" s="12"/>
      <c r="B202" s="203"/>
      <c r="C202" s="204"/>
      <c r="D202" s="205" t="s">
        <v>83</v>
      </c>
      <c r="E202" s="217" t="s">
        <v>21</v>
      </c>
      <c r="F202" s="217" t="s">
        <v>1260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SUM(P203:P204)</f>
        <v>0</v>
      </c>
      <c r="Q202" s="211"/>
      <c r="R202" s="212">
        <f>SUM(R203:R204)</f>
        <v>0</v>
      </c>
      <c r="S202" s="211"/>
      <c r="T202" s="213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92</v>
      </c>
      <c r="AT202" s="215" t="s">
        <v>83</v>
      </c>
      <c r="AU202" s="215" t="s">
        <v>92</v>
      </c>
      <c r="AY202" s="214" t="s">
        <v>167</v>
      </c>
      <c r="BK202" s="216">
        <f>SUM(BK203:BK204)</f>
        <v>0</v>
      </c>
    </row>
    <row r="203" s="2" customFormat="1" ht="24.15" customHeight="1">
      <c r="A203" s="39"/>
      <c r="B203" s="40"/>
      <c r="C203" s="219" t="s">
        <v>256</v>
      </c>
      <c r="D203" s="219" t="s">
        <v>169</v>
      </c>
      <c r="E203" s="220" t="s">
        <v>1261</v>
      </c>
      <c r="F203" s="221" t="s">
        <v>1262</v>
      </c>
      <c r="G203" s="222" t="s">
        <v>206</v>
      </c>
      <c r="H203" s="223">
        <v>1</v>
      </c>
      <c r="I203" s="224"/>
      <c r="J203" s="225">
        <f>ROUND(I203*H203,2)</f>
        <v>0</v>
      </c>
      <c r="K203" s="221" t="s">
        <v>173</v>
      </c>
      <c r="L203" s="45"/>
      <c r="M203" s="226" t="s">
        <v>1</v>
      </c>
      <c r="N203" s="227" t="s">
        <v>51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174</v>
      </c>
      <c r="AT203" s="230" t="s">
        <v>169</v>
      </c>
      <c r="AU203" s="230" t="s">
        <v>21</v>
      </c>
      <c r="AY203" s="17" t="s">
        <v>167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174</v>
      </c>
      <c r="BK203" s="231">
        <f>ROUND(I203*H203,2)</f>
        <v>0</v>
      </c>
      <c r="BL203" s="17" t="s">
        <v>174</v>
      </c>
      <c r="BM203" s="230" t="s">
        <v>259</v>
      </c>
    </row>
    <row r="204" s="2" customFormat="1">
      <c r="A204" s="39"/>
      <c r="B204" s="40"/>
      <c r="C204" s="41"/>
      <c r="D204" s="234" t="s">
        <v>185</v>
      </c>
      <c r="E204" s="41"/>
      <c r="F204" s="255" t="s">
        <v>1263</v>
      </c>
      <c r="G204" s="41"/>
      <c r="H204" s="41"/>
      <c r="I204" s="256"/>
      <c r="J204" s="41"/>
      <c r="K204" s="41"/>
      <c r="L204" s="45"/>
      <c r="M204" s="257"/>
      <c r="N204" s="25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7" t="s">
        <v>185</v>
      </c>
      <c r="AU204" s="17" t="s">
        <v>21</v>
      </c>
    </row>
    <row r="205" s="12" customFormat="1" ht="22.8" customHeight="1">
      <c r="A205" s="12"/>
      <c r="B205" s="203"/>
      <c r="C205" s="204"/>
      <c r="D205" s="205" t="s">
        <v>83</v>
      </c>
      <c r="E205" s="217" t="s">
        <v>191</v>
      </c>
      <c r="F205" s="217" t="s">
        <v>363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SUM(P206:P314)</f>
        <v>0</v>
      </c>
      <c r="Q205" s="211"/>
      <c r="R205" s="212">
        <f>SUM(R206:R314)</f>
        <v>0</v>
      </c>
      <c r="S205" s="211"/>
      <c r="T205" s="213">
        <f>SUM(T206:T314)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92</v>
      </c>
      <c r="AT205" s="215" t="s">
        <v>83</v>
      </c>
      <c r="AU205" s="215" t="s">
        <v>92</v>
      </c>
      <c r="AY205" s="214" t="s">
        <v>167</v>
      </c>
      <c r="BK205" s="216">
        <f>SUM(BK206:BK314)</f>
        <v>0</v>
      </c>
    </row>
    <row r="206" s="2" customFormat="1" ht="21.75" customHeight="1">
      <c r="A206" s="39"/>
      <c r="B206" s="40"/>
      <c r="C206" s="219" t="s">
        <v>223</v>
      </c>
      <c r="D206" s="219" t="s">
        <v>169</v>
      </c>
      <c r="E206" s="220" t="s">
        <v>1264</v>
      </c>
      <c r="F206" s="221" t="s">
        <v>1265</v>
      </c>
      <c r="G206" s="222" t="s">
        <v>172</v>
      </c>
      <c r="H206" s="223">
        <v>1944.4490000000001</v>
      </c>
      <c r="I206" s="224"/>
      <c r="J206" s="225">
        <f>ROUND(I206*H206,2)</f>
        <v>0</v>
      </c>
      <c r="K206" s="221" t="s">
        <v>173</v>
      </c>
      <c r="L206" s="45"/>
      <c r="M206" s="226" t="s">
        <v>1</v>
      </c>
      <c r="N206" s="227" t="s">
        <v>51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174</v>
      </c>
      <c r="AT206" s="230" t="s">
        <v>169</v>
      </c>
      <c r="AU206" s="230" t="s">
        <v>21</v>
      </c>
      <c r="AY206" s="17" t="s">
        <v>167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174</v>
      </c>
      <c r="BK206" s="231">
        <f>ROUND(I206*H206,2)</f>
        <v>0</v>
      </c>
      <c r="BL206" s="17" t="s">
        <v>174</v>
      </c>
      <c r="BM206" s="230" t="s">
        <v>266</v>
      </c>
    </row>
    <row r="207" s="2" customFormat="1">
      <c r="A207" s="39"/>
      <c r="B207" s="40"/>
      <c r="C207" s="41"/>
      <c r="D207" s="234" t="s">
        <v>185</v>
      </c>
      <c r="E207" s="41"/>
      <c r="F207" s="255" t="s">
        <v>1247</v>
      </c>
      <c r="G207" s="41"/>
      <c r="H207" s="41"/>
      <c r="I207" s="256"/>
      <c r="J207" s="41"/>
      <c r="K207" s="41"/>
      <c r="L207" s="45"/>
      <c r="M207" s="257"/>
      <c r="N207" s="258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7" t="s">
        <v>185</v>
      </c>
      <c r="AU207" s="17" t="s">
        <v>21</v>
      </c>
    </row>
    <row r="208" s="13" customFormat="1">
      <c r="A208" s="13"/>
      <c r="B208" s="232"/>
      <c r="C208" s="233"/>
      <c r="D208" s="234" t="s">
        <v>175</v>
      </c>
      <c r="E208" s="235" t="s">
        <v>1</v>
      </c>
      <c r="F208" s="236" t="s">
        <v>1266</v>
      </c>
      <c r="G208" s="233"/>
      <c r="H208" s="237">
        <v>1716.039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175</v>
      </c>
      <c r="AU208" s="243" t="s">
        <v>21</v>
      </c>
      <c r="AV208" s="13" t="s">
        <v>21</v>
      </c>
      <c r="AW208" s="13" t="s">
        <v>40</v>
      </c>
      <c r="AX208" s="13" t="s">
        <v>84</v>
      </c>
      <c r="AY208" s="243" t="s">
        <v>167</v>
      </c>
    </row>
    <row r="209" s="13" customFormat="1">
      <c r="A209" s="13"/>
      <c r="B209" s="232"/>
      <c r="C209" s="233"/>
      <c r="D209" s="234" t="s">
        <v>175</v>
      </c>
      <c r="E209" s="235" t="s">
        <v>1</v>
      </c>
      <c r="F209" s="236" t="s">
        <v>1267</v>
      </c>
      <c r="G209" s="233"/>
      <c r="H209" s="237">
        <v>228.41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175</v>
      </c>
      <c r="AU209" s="243" t="s">
        <v>21</v>
      </c>
      <c r="AV209" s="13" t="s">
        <v>21</v>
      </c>
      <c r="AW209" s="13" t="s">
        <v>40</v>
      </c>
      <c r="AX209" s="13" t="s">
        <v>84</v>
      </c>
      <c r="AY209" s="243" t="s">
        <v>167</v>
      </c>
    </row>
    <row r="210" s="14" customFormat="1">
      <c r="A210" s="14"/>
      <c r="B210" s="244"/>
      <c r="C210" s="245"/>
      <c r="D210" s="234" t="s">
        <v>175</v>
      </c>
      <c r="E210" s="246" t="s">
        <v>1</v>
      </c>
      <c r="F210" s="247" t="s">
        <v>177</v>
      </c>
      <c r="G210" s="245"/>
      <c r="H210" s="248">
        <v>1944.4490000000001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175</v>
      </c>
      <c r="AU210" s="254" t="s">
        <v>21</v>
      </c>
      <c r="AV210" s="14" t="s">
        <v>174</v>
      </c>
      <c r="AW210" s="14" t="s">
        <v>40</v>
      </c>
      <c r="AX210" s="14" t="s">
        <v>92</v>
      </c>
      <c r="AY210" s="254" t="s">
        <v>167</v>
      </c>
    </row>
    <row r="211" s="2" customFormat="1" ht="16.5" customHeight="1">
      <c r="A211" s="39"/>
      <c r="B211" s="40"/>
      <c r="C211" s="259" t="s">
        <v>7</v>
      </c>
      <c r="D211" s="259" t="s">
        <v>238</v>
      </c>
      <c r="E211" s="260" t="s">
        <v>1268</v>
      </c>
      <c r="F211" s="261" t="s">
        <v>1269</v>
      </c>
      <c r="G211" s="262" t="s">
        <v>277</v>
      </c>
      <c r="H211" s="263">
        <v>1708.395</v>
      </c>
      <c r="I211" s="264"/>
      <c r="J211" s="265">
        <f>ROUND(I211*H211,2)</f>
        <v>0</v>
      </c>
      <c r="K211" s="261" t="s">
        <v>173</v>
      </c>
      <c r="L211" s="266"/>
      <c r="M211" s="267" t="s">
        <v>1</v>
      </c>
      <c r="N211" s="268" t="s">
        <v>51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190</v>
      </c>
      <c r="AT211" s="230" t="s">
        <v>238</v>
      </c>
      <c r="AU211" s="230" t="s">
        <v>21</v>
      </c>
      <c r="AY211" s="17" t="s">
        <v>167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174</v>
      </c>
      <c r="BK211" s="231">
        <f>ROUND(I211*H211,2)</f>
        <v>0</v>
      </c>
      <c r="BL211" s="17" t="s">
        <v>174</v>
      </c>
      <c r="BM211" s="230" t="s">
        <v>29</v>
      </c>
    </row>
    <row r="212" s="13" customFormat="1">
      <c r="A212" s="13"/>
      <c r="B212" s="232"/>
      <c r="C212" s="233"/>
      <c r="D212" s="234" t="s">
        <v>175</v>
      </c>
      <c r="E212" s="235" t="s">
        <v>1</v>
      </c>
      <c r="F212" s="236" t="s">
        <v>1270</v>
      </c>
      <c r="G212" s="233"/>
      <c r="H212" s="237">
        <v>708.01999999999998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175</v>
      </c>
      <c r="AU212" s="243" t="s">
        <v>21</v>
      </c>
      <c r="AV212" s="13" t="s">
        <v>21</v>
      </c>
      <c r="AW212" s="13" t="s">
        <v>40</v>
      </c>
      <c r="AX212" s="13" t="s">
        <v>84</v>
      </c>
      <c r="AY212" s="243" t="s">
        <v>167</v>
      </c>
    </row>
    <row r="213" s="13" customFormat="1">
      <c r="A213" s="13"/>
      <c r="B213" s="232"/>
      <c r="C213" s="233"/>
      <c r="D213" s="234" t="s">
        <v>175</v>
      </c>
      <c r="E213" s="235" t="s">
        <v>1</v>
      </c>
      <c r="F213" s="236" t="s">
        <v>1271</v>
      </c>
      <c r="G213" s="233"/>
      <c r="H213" s="237">
        <v>68.522999999999996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175</v>
      </c>
      <c r="AU213" s="243" t="s">
        <v>21</v>
      </c>
      <c r="AV213" s="13" t="s">
        <v>21</v>
      </c>
      <c r="AW213" s="13" t="s">
        <v>40</v>
      </c>
      <c r="AX213" s="13" t="s">
        <v>84</v>
      </c>
      <c r="AY213" s="243" t="s">
        <v>167</v>
      </c>
    </row>
    <row r="214" s="14" customFormat="1">
      <c r="A214" s="14"/>
      <c r="B214" s="244"/>
      <c r="C214" s="245"/>
      <c r="D214" s="234" t="s">
        <v>175</v>
      </c>
      <c r="E214" s="246" t="s">
        <v>1</v>
      </c>
      <c r="F214" s="247" t="s">
        <v>177</v>
      </c>
      <c r="G214" s="245"/>
      <c r="H214" s="248">
        <v>776.54300000000001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175</v>
      </c>
      <c r="AU214" s="254" t="s">
        <v>21</v>
      </c>
      <c r="AV214" s="14" t="s">
        <v>174</v>
      </c>
      <c r="AW214" s="14" t="s">
        <v>40</v>
      </c>
      <c r="AX214" s="14" t="s">
        <v>84</v>
      </c>
      <c r="AY214" s="254" t="s">
        <v>167</v>
      </c>
    </row>
    <row r="215" s="13" customFormat="1">
      <c r="A215" s="13"/>
      <c r="B215" s="232"/>
      <c r="C215" s="233"/>
      <c r="D215" s="234" t="s">
        <v>175</v>
      </c>
      <c r="E215" s="235" t="s">
        <v>1</v>
      </c>
      <c r="F215" s="236" t="s">
        <v>1272</v>
      </c>
      <c r="G215" s="233"/>
      <c r="H215" s="237">
        <v>1708.395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175</v>
      </c>
      <c r="AU215" s="243" t="s">
        <v>21</v>
      </c>
      <c r="AV215" s="13" t="s">
        <v>21</v>
      </c>
      <c r="AW215" s="13" t="s">
        <v>40</v>
      </c>
      <c r="AX215" s="13" t="s">
        <v>84</v>
      </c>
      <c r="AY215" s="243" t="s">
        <v>167</v>
      </c>
    </row>
    <row r="216" s="14" customFormat="1">
      <c r="A216" s="14"/>
      <c r="B216" s="244"/>
      <c r="C216" s="245"/>
      <c r="D216" s="234" t="s">
        <v>175</v>
      </c>
      <c r="E216" s="246" t="s">
        <v>1</v>
      </c>
      <c r="F216" s="247" t="s">
        <v>177</v>
      </c>
      <c r="G216" s="245"/>
      <c r="H216" s="248">
        <v>1708.395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175</v>
      </c>
      <c r="AU216" s="254" t="s">
        <v>21</v>
      </c>
      <c r="AV216" s="14" t="s">
        <v>174</v>
      </c>
      <c r="AW216" s="14" t="s">
        <v>40</v>
      </c>
      <c r="AX216" s="14" t="s">
        <v>92</v>
      </c>
      <c r="AY216" s="254" t="s">
        <v>167</v>
      </c>
    </row>
    <row r="217" s="2" customFormat="1" ht="16.5" customHeight="1">
      <c r="A217" s="39"/>
      <c r="B217" s="40"/>
      <c r="C217" s="219" t="s">
        <v>227</v>
      </c>
      <c r="D217" s="219" t="s">
        <v>169</v>
      </c>
      <c r="E217" s="220" t="s">
        <v>364</v>
      </c>
      <c r="F217" s="221" t="s">
        <v>365</v>
      </c>
      <c r="G217" s="222" t="s">
        <v>172</v>
      </c>
      <c r="H217" s="223">
        <v>178.53800000000001</v>
      </c>
      <c r="I217" s="224"/>
      <c r="J217" s="225">
        <f>ROUND(I217*H217,2)</f>
        <v>0</v>
      </c>
      <c r="K217" s="221" t="s">
        <v>173</v>
      </c>
      <c r="L217" s="45"/>
      <c r="M217" s="226" t="s">
        <v>1</v>
      </c>
      <c r="N217" s="227" t="s">
        <v>51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174</v>
      </c>
      <c r="AT217" s="230" t="s">
        <v>169</v>
      </c>
      <c r="AU217" s="230" t="s">
        <v>21</v>
      </c>
      <c r="AY217" s="17" t="s">
        <v>167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174</v>
      </c>
      <c r="BK217" s="231">
        <f>ROUND(I217*H217,2)</f>
        <v>0</v>
      </c>
      <c r="BL217" s="17" t="s">
        <v>174</v>
      </c>
      <c r="BM217" s="230" t="s">
        <v>272</v>
      </c>
    </row>
    <row r="218" s="2" customFormat="1">
      <c r="A218" s="39"/>
      <c r="B218" s="40"/>
      <c r="C218" s="41"/>
      <c r="D218" s="234" t="s">
        <v>185</v>
      </c>
      <c r="E218" s="41"/>
      <c r="F218" s="255" t="s">
        <v>1273</v>
      </c>
      <c r="G218" s="41"/>
      <c r="H218" s="41"/>
      <c r="I218" s="256"/>
      <c r="J218" s="41"/>
      <c r="K218" s="41"/>
      <c r="L218" s="45"/>
      <c r="M218" s="257"/>
      <c r="N218" s="258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7" t="s">
        <v>185</v>
      </c>
      <c r="AU218" s="17" t="s">
        <v>21</v>
      </c>
    </row>
    <row r="219" s="13" customFormat="1">
      <c r="A219" s="13"/>
      <c r="B219" s="232"/>
      <c r="C219" s="233"/>
      <c r="D219" s="234" t="s">
        <v>175</v>
      </c>
      <c r="E219" s="235" t="s">
        <v>1</v>
      </c>
      <c r="F219" s="236" t="s">
        <v>1274</v>
      </c>
      <c r="G219" s="233"/>
      <c r="H219" s="237">
        <v>165.69200000000001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175</v>
      </c>
      <c r="AU219" s="243" t="s">
        <v>21</v>
      </c>
      <c r="AV219" s="13" t="s">
        <v>21</v>
      </c>
      <c r="AW219" s="13" t="s">
        <v>40</v>
      </c>
      <c r="AX219" s="13" t="s">
        <v>84</v>
      </c>
      <c r="AY219" s="243" t="s">
        <v>167</v>
      </c>
    </row>
    <row r="220" s="13" customFormat="1">
      <c r="A220" s="13"/>
      <c r="B220" s="232"/>
      <c r="C220" s="233"/>
      <c r="D220" s="234" t="s">
        <v>175</v>
      </c>
      <c r="E220" s="235" t="s">
        <v>1</v>
      </c>
      <c r="F220" s="236" t="s">
        <v>1275</v>
      </c>
      <c r="G220" s="233"/>
      <c r="H220" s="237">
        <v>12.846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175</v>
      </c>
      <c r="AU220" s="243" t="s">
        <v>21</v>
      </c>
      <c r="AV220" s="13" t="s">
        <v>21</v>
      </c>
      <c r="AW220" s="13" t="s">
        <v>40</v>
      </c>
      <c r="AX220" s="13" t="s">
        <v>84</v>
      </c>
      <c r="AY220" s="243" t="s">
        <v>167</v>
      </c>
    </row>
    <row r="221" s="14" customFormat="1">
      <c r="A221" s="14"/>
      <c r="B221" s="244"/>
      <c r="C221" s="245"/>
      <c r="D221" s="234" t="s">
        <v>175</v>
      </c>
      <c r="E221" s="246" t="s">
        <v>1</v>
      </c>
      <c r="F221" s="247" t="s">
        <v>177</v>
      </c>
      <c r="G221" s="245"/>
      <c r="H221" s="248">
        <v>178.53800000000001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175</v>
      </c>
      <c r="AU221" s="254" t="s">
        <v>21</v>
      </c>
      <c r="AV221" s="14" t="s">
        <v>174</v>
      </c>
      <c r="AW221" s="14" t="s">
        <v>40</v>
      </c>
      <c r="AX221" s="14" t="s">
        <v>92</v>
      </c>
      <c r="AY221" s="254" t="s">
        <v>167</v>
      </c>
    </row>
    <row r="222" s="2" customFormat="1" ht="16.5" customHeight="1">
      <c r="A222" s="39"/>
      <c r="B222" s="40"/>
      <c r="C222" s="219" t="s">
        <v>274</v>
      </c>
      <c r="D222" s="219" t="s">
        <v>169</v>
      </c>
      <c r="E222" s="220" t="s">
        <v>364</v>
      </c>
      <c r="F222" s="221" t="s">
        <v>365</v>
      </c>
      <c r="G222" s="222" t="s">
        <v>172</v>
      </c>
      <c r="H222" s="223">
        <v>11.699999999999999</v>
      </c>
      <c r="I222" s="224"/>
      <c r="J222" s="225">
        <f>ROUND(I222*H222,2)</f>
        <v>0</v>
      </c>
      <c r="K222" s="221" t="s">
        <v>173</v>
      </c>
      <c r="L222" s="45"/>
      <c r="M222" s="226" t="s">
        <v>1</v>
      </c>
      <c r="N222" s="227" t="s">
        <v>51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174</v>
      </c>
      <c r="AT222" s="230" t="s">
        <v>169</v>
      </c>
      <c r="AU222" s="230" t="s">
        <v>21</v>
      </c>
      <c r="AY222" s="17" t="s">
        <v>167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174</v>
      </c>
      <c r="BK222" s="231">
        <f>ROUND(I222*H222,2)</f>
        <v>0</v>
      </c>
      <c r="BL222" s="17" t="s">
        <v>174</v>
      </c>
      <c r="BM222" s="230" t="s">
        <v>278</v>
      </c>
    </row>
    <row r="223" s="2" customFormat="1">
      <c r="A223" s="39"/>
      <c r="B223" s="40"/>
      <c r="C223" s="41"/>
      <c r="D223" s="234" t="s">
        <v>185</v>
      </c>
      <c r="E223" s="41"/>
      <c r="F223" s="255" t="s">
        <v>1276</v>
      </c>
      <c r="G223" s="41"/>
      <c r="H223" s="41"/>
      <c r="I223" s="256"/>
      <c r="J223" s="41"/>
      <c r="K223" s="41"/>
      <c r="L223" s="45"/>
      <c r="M223" s="257"/>
      <c r="N223" s="258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7" t="s">
        <v>185</v>
      </c>
      <c r="AU223" s="17" t="s">
        <v>21</v>
      </c>
    </row>
    <row r="224" s="13" customFormat="1">
      <c r="A224" s="13"/>
      <c r="B224" s="232"/>
      <c r="C224" s="233"/>
      <c r="D224" s="234" t="s">
        <v>175</v>
      </c>
      <c r="E224" s="235" t="s">
        <v>1</v>
      </c>
      <c r="F224" s="236" t="s">
        <v>1258</v>
      </c>
      <c r="G224" s="233"/>
      <c r="H224" s="237">
        <v>11.699999999999999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175</v>
      </c>
      <c r="AU224" s="243" t="s">
        <v>21</v>
      </c>
      <c r="AV224" s="13" t="s">
        <v>21</v>
      </c>
      <c r="AW224" s="13" t="s">
        <v>40</v>
      </c>
      <c r="AX224" s="13" t="s">
        <v>84</v>
      </c>
      <c r="AY224" s="243" t="s">
        <v>167</v>
      </c>
    </row>
    <row r="225" s="14" customFormat="1">
      <c r="A225" s="14"/>
      <c r="B225" s="244"/>
      <c r="C225" s="245"/>
      <c r="D225" s="234" t="s">
        <v>175</v>
      </c>
      <c r="E225" s="246" t="s">
        <v>1</v>
      </c>
      <c r="F225" s="247" t="s">
        <v>177</v>
      </c>
      <c r="G225" s="245"/>
      <c r="H225" s="248">
        <v>11.699999999999999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175</v>
      </c>
      <c r="AU225" s="254" t="s">
        <v>21</v>
      </c>
      <c r="AV225" s="14" t="s">
        <v>174</v>
      </c>
      <c r="AW225" s="14" t="s">
        <v>40</v>
      </c>
      <c r="AX225" s="14" t="s">
        <v>92</v>
      </c>
      <c r="AY225" s="254" t="s">
        <v>167</v>
      </c>
    </row>
    <row r="226" s="2" customFormat="1" ht="16.5" customHeight="1">
      <c r="A226" s="39"/>
      <c r="B226" s="40"/>
      <c r="C226" s="219" t="s">
        <v>232</v>
      </c>
      <c r="D226" s="219" t="s">
        <v>169</v>
      </c>
      <c r="E226" s="220" t="s">
        <v>369</v>
      </c>
      <c r="F226" s="221" t="s">
        <v>370</v>
      </c>
      <c r="G226" s="222" t="s">
        <v>172</v>
      </c>
      <c r="H226" s="223">
        <v>878.85199999999998</v>
      </c>
      <c r="I226" s="224"/>
      <c r="J226" s="225">
        <f>ROUND(I226*H226,2)</f>
        <v>0</v>
      </c>
      <c r="K226" s="221" t="s">
        <v>173</v>
      </c>
      <c r="L226" s="45"/>
      <c r="M226" s="226" t="s">
        <v>1</v>
      </c>
      <c r="N226" s="227" t="s">
        <v>51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174</v>
      </c>
      <c r="AT226" s="230" t="s">
        <v>169</v>
      </c>
      <c r="AU226" s="230" t="s">
        <v>21</v>
      </c>
      <c r="AY226" s="17" t="s">
        <v>167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174</v>
      </c>
      <c r="BK226" s="231">
        <f>ROUND(I226*H226,2)</f>
        <v>0</v>
      </c>
      <c r="BL226" s="17" t="s">
        <v>174</v>
      </c>
      <c r="BM226" s="230" t="s">
        <v>281</v>
      </c>
    </row>
    <row r="227" s="2" customFormat="1">
      <c r="A227" s="39"/>
      <c r="B227" s="40"/>
      <c r="C227" s="41"/>
      <c r="D227" s="234" t="s">
        <v>185</v>
      </c>
      <c r="E227" s="41"/>
      <c r="F227" s="255" t="s">
        <v>1277</v>
      </c>
      <c r="G227" s="41"/>
      <c r="H227" s="41"/>
      <c r="I227" s="256"/>
      <c r="J227" s="41"/>
      <c r="K227" s="41"/>
      <c r="L227" s="45"/>
      <c r="M227" s="257"/>
      <c r="N227" s="258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185</v>
      </c>
      <c r="AU227" s="17" t="s">
        <v>21</v>
      </c>
    </row>
    <row r="228" s="13" customFormat="1">
      <c r="A228" s="13"/>
      <c r="B228" s="232"/>
      <c r="C228" s="233"/>
      <c r="D228" s="234" t="s">
        <v>175</v>
      </c>
      <c r="E228" s="235" t="s">
        <v>1</v>
      </c>
      <c r="F228" s="236" t="s">
        <v>1278</v>
      </c>
      <c r="G228" s="233"/>
      <c r="H228" s="237">
        <v>183.22200000000001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175</v>
      </c>
      <c r="AU228" s="243" t="s">
        <v>21</v>
      </c>
      <c r="AV228" s="13" t="s">
        <v>21</v>
      </c>
      <c r="AW228" s="13" t="s">
        <v>40</v>
      </c>
      <c r="AX228" s="13" t="s">
        <v>84</v>
      </c>
      <c r="AY228" s="243" t="s">
        <v>167</v>
      </c>
    </row>
    <row r="229" s="13" customFormat="1">
      <c r="A229" s="13"/>
      <c r="B229" s="232"/>
      <c r="C229" s="233"/>
      <c r="D229" s="234" t="s">
        <v>175</v>
      </c>
      <c r="E229" s="235" t="s">
        <v>1</v>
      </c>
      <c r="F229" s="236" t="s">
        <v>1279</v>
      </c>
      <c r="G229" s="233"/>
      <c r="H229" s="237">
        <v>82.238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175</v>
      </c>
      <c r="AU229" s="243" t="s">
        <v>21</v>
      </c>
      <c r="AV229" s="13" t="s">
        <v>21</v>
      </c>
      <c r="AW229" s="13" t="s">
        <v>40</v>
      </c>
      <c r="AX229" s="13" t="s">
        <v>84</v>
      </c>
      <c r="AY229" s="243" t="s">
        <v>167</v>
      </c>
    </row>
    <row r="230" s="15" customFormat="1">
      <c r="A230" s="15"/>
      <c r="B230" s="273"/>
      <c r="C230" s="274"/>
      <c r="D230" s="234" t="s">
        <v>175</v>
      </c>
      <c r="E230" s="275" t="s">
        <v>1</v>
      </c>
      <c r="F230" s="276" t="s">
        <v>1249</v>
      </c>
      <c r="G230" s="274"/>
      <c r="H230" s="277">
        <v>265.46000000000004</v>
      </c>
      <c r="I230" s="278"/>
      <c r="J230" s="274"/>
      <c r="K230" s="274"/>
      <c r="L230" s="279"/>
      <c r="M230" s="280"/>
      <c r="N230" s="281"/>
      <c r="O230" s="281"/>
      <c r="P230" s="281"/>
      <c r="Q230" s="281"/>
      <c r="R230" s="281"/>
      <c r="S230" s="281"/>
      <c r="T230" s="28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3" t="s">
        <v>175</v>
      </c>
      <c r="AU230" s="283" t="s">
        <v>21</v>
      </c>
      <c r="AV230" s="15" t="s">
        <v>180</v>
      </c>
      <c r="AW230" s="15" t="s">
        <v>40</v>
      </c>
      <c r="AX230" s="15" t="s">
        <v>84</v>
      </c>
      <c r="AY230" s="283" t="s">
        <v>167</v>
      </c>
    </row>
    <row r="231" s="13" customFormat="1">
      <c r="A231" s="13"/>
      <c r="B231" s="232"/>
      <c r="C231" s="233"/>
      <c r="D231" s="234" t="s">
        <v>175</v>
      </c>
      <c r="E231" s="235" t="s">
        <v>1</v>
      </c>
      <c r="F231" s="236" t="s">
        <v>1252</v>
      </c>
      <c r="G231" s="233"/>
      <c r="H231" s="237">
        <v>63.634999999999998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175</v>
      </c>
      <c r="AU231" s="243" t="s">
        <v>21</v>
      </c>
      <c r="AV231" s="13" t="s">
        <v>21</v>
      </c>
      <c r="AW231" s="13" t="s">
        <v>40</v>
      </c>
      <c r="AX231" s="13" t="s">
        <v>84</v>
      </c>
      <c r="AY231" s="243" t="s">
        <v>167</v>
      </c>
    </row>
    <row r="232" s="13" customFormat="1">
      <c r="A232" s="13"/>
      <c r="B232" s="232"/>
      <c r="C232" s="233"/>
      <c r="D232" s="234" t="s">
        <v>175</v>
      </c>
      <c r="E232" s="235" t="s">
        <v>1</v>
      </c>
      <c r="F232" s="236" t="s">
        <v>1280</v>
      </c>
      <c r="G232" s="233"/>
      <c r="H232" s="237">
        <v>164.476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175</v>
      </c>
      <c r="AU232" s="243" t="s">
        <v>21</v>
      </c>
      <c r="AV232" s="13" t="s">
        <v>21</v>
      </c>
      <c r="AW232" s="13" t="s">
        <v>40</v>
      </c>
      <c r="AX232" s="13" t="s">
        <v>84</v>
      </c>
      <c r="AY232" s="243" t="s">
        <v>167</v>
      </c>
    </row>
    <row r="233" s="15" customFormat="1">
      <c r="A233" s="15"/>
      <c r="B233" s="273"/>
      <c r="C233" s="274"/>
      <c r="D233" s="234" t="s">
        <v>175</v>
      </c>
      <c r="E233" s="275" t="s">
        <v>1</v>
      </c>
      <c r="F233" s="276" t="s">
        <v>1249</v>
      </c>
      <c r="G233" s="274"/>
      <c r="H233" s="277">
        <v>228.11099999999999</v>
      </c>
      <c r="I233" s="278"/>
      <c r="J233" s="274"/>
      <c r="K233" s="274"/>
      <c r="L233" s="279"/>
      <c r="M233" s="280"/>
      <c r="N233" s="281"/>
      <c r="O233" s="281"/>
      <c r="P233" s="281"/>
      <c r="Q233" s="281"/>
      <c r="R233" s="281"/>
      <c r="S233" s="281"/>
      <c r="T233" s="28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3" t="s">
        <v>175</v>
      </c>
      <c r="AU233" s="283" t="s">
        <v>21</v>
      </c>
      <c r="AV233" s="15" t="s">
        <v>180</v>
      </c>
      <c r="AW233" s="15" t="s">
        <v>40</v>
      </c>
      <c r="AX233" s="15" t="s">
        <v>84</v>
      </c>
      <c r="AY233" s="283" t="s">
        <v>167</v>
      </c>
    </row>
    <row r="234" s="13" customFormat="1">
      <c r="A234" s="13"/>
      <c r="B234" s="232"/>
      <c r="C234" s="233"/>
      <c r="D234" s="234" t="s">
        <v>175</v>
      </c>
      <c r="E234" s="235" t="s">
        <v>1</v>
      </c>
      <c r="F234" s="236" t="s">
        <v>1281</v>
      </c>
      <c r="G234" s="233"/>
      <c r="H234" s="237">
        <v>361.82900000000001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175</v>
      </c>
      <c r="AU234" s="243" t="s">
        <v>21</v>
      </c>
      <c r="AV234" s="13" t="s">
        <v>21</v>
      </c>
      <c r="AW234" s="13" t="s">
        <v>40</v>
      </c>
      <c r="AX234" s="13" t="s">
        <v>84</v>
      </c>
      <c r="AY234" s="243" t="s">
        <v>167</v>
      </c>
    </row>
    <row r="235" s="13" customFormat="1">
      <c r="A235" s="13"/>
      <c r="B235" s="232"/>
      <c r="C235" s="233"/>
      <c r="D235" s="234" t="s">
        <v>175</v>
      </c>
      <c r="E235" s="235" t="s">
        <v>1</v>
      </c>
      <c r="F235" s="236" t="s">
        <v>1255</v>
      </c>
      <c r="G235" s="233"/>
      <c r="H235" s="237">
        <v>23.452000000000002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175</v>
      </c>
      <c r="AU235" s="243" t="s">
        <v>21</v>
      </c>
      <c r="AV235" s="13" t="s">
        <v>21</v>
      </c>
      <c r="AW235" s="13" t="s">
        <v>40</v>
      </c>
      <c r="AX235" s="13" t="s">
        <v>84</v>
      </c>
      <c r="AY235" s="243" t="s">
        <v>167</v>
      </c>
    </row>
    <row r="236" s="15" customFormat="1">
      <c r="A236" s="15"/>
      <c r="B236" s="273"/>
      <c r="C236" s="274"/>
      <c r="D236" s="234" t="s">
        <v>175</v>
      </c>
      <c r="E236" s="275" t="s">
        <v>1</v>
      </c>
      <c r="F236" s="276" t="s">
        <v>1249</v>
      </c>
      <c r="G236" s="274"/>
      <c r="H236" s="277">
        <v>385.28100000000001</v>
      </c>
      <c r="I236" s="278"/>
      <c r="J236" s="274"/>
      <c r="K236" s="274"/>
      <c r="L236" s="279"/>
      <c r="M236" s="280"/>
      <c r="N236" s="281"/>
      <c r="O236" s="281"/>
      <c r="P236" s="281"/>
      <c r="Q236" s="281"/>
      <c r="R236" s="281"/>
      <c r="S236" s="281"/>
      <c r="T236" s="28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3" t="s">
        <v>175</v>
      </c>
      <c r="AU236" s="283" t="s">
        <v>21</v>
      </c>
      <c r="AV236" s="15" t="s">
        <v>180</v>
      </c>
      <c r="AW236" s="15" t="s">
        <v>40</v>
      </c>
      <c r="AX236" s="15" t="s">
        <v>84</v>
      </c>
      <c r="AY236" s="283" t="s">
        <v>167</v>
      </c>
    </row>
    <row r="237" s="14" customFormat="1">
      <c r="A237" s="14"/>
      <c r="B237" s="244"/>
      <c r="C237" s="245"/>
      <c r="D237" s="234" t="s">
        <v>175</v>
      </c>
      <c r="E237" s="246" t="s">
        <v>1</v>
      </c>
      <c r="F237" s="247" t="s">
        <v>177</v>
      </c>
      <c r="G237" s="245"/>
      <c r="H237" s="248">
        <v>878.85200000000009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175</v>
      </c>
      <c r="AU237" s="254" t="s">
        <v>21</v>
      </c>
      <c r="AV237" s="14" t="s">
        <v>174</v>
      </c>
      <c r="AW237" s="14" t="s">
        <v>40</v>
      </c>
      <c r="AX237" s="14" t="s">
        <v>92</v>
      </c>
      <c r="AY237" s="254" t="s">
        <v>167</v>
      </c>
    </row>
    <row r="238" s="2" customFormat="1" ht="16.5" customHeight="1">
      <c r="A238" s="39"/>
      <c r="B238" s="40"/>
      <c r="C238" s="219" t="s">
        <v>292</v>
      </c>
      <c r="D238" s="219" t="s">
        <v>169</v>
      </c>
      <c r="E238" s="220" t="s">
        <v>369</v>
      </c>
      <c r="F238" s="221" t="s">
        <v>370</v>
      </c>
      <c r="G238" s="222" t="s">
        <v>172</v>
      </c>
      <c r="H238" s="223">
        <v>10.35</v>
      </c>
      <c r="I238" s="224"/>
      <c r="J238" s="225">
        <f>ROUND(I238*H238,2)</f>
        <v>0</v>
      </c>
      <c r="K238" s="221" t="s">
        <v>173</v>
      </c>
      <c r="L238" s="45"/>
      <c r="M238" s="226" t="s">
        <v>1</v>
      </c>
      <c r="N238" s="227" t="s">
        <v>51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174</v>
      </c>
      <c r="AT238" s="230" t="s">
        <v>169</v>
      </c>
      <c r="AU238" s="230" t="s">
        <v>21</v>
      </c>
      <c r="AY238" s="17" t="s">
        <v>167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174</v>
      </c>
      <c r="BK238" s="231">
        <f>ROUND(I238*H238,2)</f>
        <v>0</v>
      </c>
      <c r="BL238" s="17" t="s">
        <v>174</v>
      </c>
      <c r="BM238" s="230" t="s">
        <v>295</v>
      </c>
    </row>
    <row r="239" s="2" customFormat="1">
      <c r="A239" s="39"/>
      <c r="B239" s="40"/>
      <c r="C239" s="41"/>
      <c r="D239" s="234" t="s">
        <v>185</v>
      </c>
      <c r="E239" s="41"/>
      <c r="F239" s="255" t="s">
        <v>1282</v>
      </c>
      <c r="G239" s="41"/>
      <c r="H239" s="41"/>
      <c r="I239" s="256"/>
      <c r="J239" s="41"/>
      <c r="K239" s="41"/>
      <c r="L239" s="45"/>
      <c r="M239" s="257"/>
      <c r="N239" s="258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7" t="s">
        <v>185</v>
      </c>
      <c r="AU239" s="17" t="s">
        <v>21</v>
      </c>
    </row>
    <row r="240" s="13" customFormat="1">
      <c r="A240" s="13"/>
      <c r="B240" s="232"/>
      <c r="C240" s="233"/>
      <c r="D240" s="234" t="s">
        <v>175</v>
      </c>
      <c r="E240" s="235" t="s">
        <v>1</v>
      </c>
      <c r="F240" s="236" t="s">
        <v>1283</v>
      </c>
      <c r="G240" s="233"/>
      <c r="H240" s="237">
        <v>10.35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175</v>
      </c>
      <c r="AU240" s="243" t="s">
        <v>21</v>
      </c>
      <c r="AV240" s="13" t="s">
        <v>21</v>
      </c>
      <c r="AW240" s="13" t="s">
        <v>40</v>
      </c>
      <c r="AX240" s="13" t="s">
        <v>84</v>
      </c>
      <c r="AY240" s="243" t="s">
        <v>167</v>
      </c>
    </row>
    <row r="241" s="14" customFormat="1">
      <c r="A241" s="14"/>
      <c r="B241" s="244"/>
      <c r="C241" s="245"/>
      <c r="D241" s="234" t="s">
        <v>175</v>
      </c>
      <c r="E241" s="246" t="s">
        <v>1</v>
      </c>
      <c r="F241" s="247" t="s">
        <v>177</v>
      </c>
      <c r="G241" s="245"/>
      <c r="H241" s="248">
        <v>10.35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175</v>
      </c>
      <c r="AU241" s="254" t="s">
        <v>21</v>
      </c>
      <c r="AV241" s="14" t="s">
        <v>174</v>
      </c>
      <c r="AW241" s="14" t="s">
        <v>40</v>
      </c>
      <c r="AX241" s="14" t="s">
        <v>92</v>
      </c>
      <c r="AY241" s="254" t="s">
        <v>167</v>
      </c>
    </row>
    <row r="242" s="2" customFormat="1" ht="16.5" customHeight="1">
      <c r="A242" s="39"/>
      <c r="B242" s="40"/>
      <c r="C242" s="219" t="s">
        <v>237</v>
      </c>
      <c r="D242" s="219" t="s">
        <v>169</v>
      </c>
      <c r="E242" s="220" t="s">
        <v>639</v>
      </c>
      <c r="F242" s="221" t="s">
        <v>370</v>
      </c>
      <c r="G242" s="222" t="s">
        <v>172</v>
      </c>
      <c r="H242" s="223">
        <v>201.82499999999999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51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174</v>
      </c>
      <c r="AT242" s="230" t="s">
        <v>169</v>
      </c>
      <c r="AU242" s="230" t="s">
        <v>21</v>
      </c>
      <c r="AY242" s="17" t="s">
        <v>167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174</v>
      </c>
      <c r="BK242" s="231">
        <f>ROUND(I242*H242,2)</f>
        <v>0</v>
      </c>
      <c r="BL242" s="17" t="s">
        <v>174</v>
      </c>
      <c r="BM242" s="230" t="s">
        <v>301</v>
      </c>
    </row>
    <row r="243" s="2" customFormat="1">
      <c r="A243" s="39"/>
      <c r="B243" s="40"/>
      <c r="C243" s="41"/>
      <c r="D243" s="234" t="s">
        <v>185</v>
      </c>
      <c r="E243" s="41"/>
      <c r="F243" s="255" t="s">
        <v>1284</v>
      </c>
      <c r="G243" s="41"/>
      <c r="H243" s="41"/>
      <c r="I243" s="256"/>
      <c r="J243" s="41"/>
      <c r="K243" s="41"/>
      <c r="L243" s="45"/>
      <c r="M243" s="257"/>
      <c r="N243" s="258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7" t="s">
        <v>185</v>
      </c>
      <c r="AU243" s="17" t="s">
        <v>21</v>
      </c>
    </row>
    <row r="244" s="13" customFormat="1">
      <c r="A244" s="13"/>
      <c r="B244" s="232"/>
      <c r="C244" s="233"/>
      <c r="D244" s="234" t="s">
        <v>175</v>
      </c>
      <c r="E244" s="235" t="s">
        <v>1</v>
      </c>
      <c r="F244" s="236" t="s">
        <v>1285</v>
      </c>
      <c r="G244" s="233"/>
      <c r="H244" s="237">
        <v>187.304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175</v>
      </c>
      <c r="AU244" s="243" t="s">
        <v>21</v>
      </c>
      <c r="AV244" s="13" t="s">
        <v>21</v>
      </c>
      <c r="AW244" s="13" t="s">
        <v>40</v>
      </c>
      <c r="AX244" s="13" t="s">
        <v>84</v>
      </c>
      <c r="AY244" s="243" t="s">
        <v>167</v>
      </c>
    </row>
    <row r="245" s="13" customFormat="1">
      <c r="A245" s="13"/>
      <c r="B245" s="232"/>
      <c r="C245" s="233"/>
      <c r="D245" s="234" t="s">
        <v>175</v>
      </c>
      <c r="E245" s="235" t="s">
        <v>1</v>
      </c>
      <c r="F245" s="236" t="s">
        <v>1257</v>
      </c>
      <c r="G245" s="233"/>
      <c r="H245" s="237">
        <v>14.521000000000001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175</v>
      </c>
      <c r="AU245" s="243" t="s">
        <v>21</v>
      </c>
      <c r="AV245" s="13" t="s">
        <v>21</v>
      </c>
      <c r="AW245" s="13" t="s">
        <v>40</v>
      </c>
      <c r="AX245" s="13" t="s">
        <v>84</v>
      </c>
      <c r="AY245" s="243" t="s">
        <v>167</v>
      </c>
    </row>
    <row r="246" s="14" customFormat="1">
      <c r="A246" s="14"/>
      <c r="B246" s="244"/>
      <c r="C246" s="245"/>
      <c r="D246" s="234" t="s">
        <v>175</v>
      </c>
      <c r="E246" s="246" t="s">
        <v>1</v>
      </c>
      <c r="F246" s="247" t="s">
        <v>177</v>
      </c>
      <c r="G246" s="245"/>
      <c r="H246" s="248">
        <v>201.82499999999999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175</v>
      </c>
      <c r="AU246" s="254" t="s">
        <v>21</v>
      </c>
      <c r="AV246" s="14" t="s">
        <v>174</v>
      </c>
      <c r="AW246" s="14" t="s">
        <v>40</v>
      </c>
      <c r="AX246" s="14" t="s">
        <v>92</v>
      </c>
      <c r="AY246" s="254" t="s">
        <v>167</v>
      </c>
    </row>
    <row r="247" s="2" customFormat="1" ht="16.5" customHeight="1">
      <c r="A247" s="39"/>
      <c r="B247" s="40"/>
      <c r="C247" s="219" t="s">
        <v>303</v>
      </c>
      <c r="D247" s="219" t="s">
        <v>169</v>
      </c>
      <c r="E247" s="220" t="s">
        <v>1286</v>
      </c>
      <c r="F247" s="221" t="s">
        <v>1287</v>
      </c>
      <c r="G247" s="222" t="s">
        <v>172</v>
      </c>
      <c r="H247" s="223">
        <v>1070.277</v>
      </c>
      <c r="I247" s="224"/>
      <c r="J247" s="225">
        <f>ROUND(I247*H247,2)</f>
        <v>0</v>
      </c>
      <c r="K247" s="221" t="s">
        <v>173</v>
      </c>
      <c r="L247" s="45"/>
      <c r="M247" s="226" t="s">
        <v>1</v>
      </c>
      <c r="N247" s="227" t="s">
        <v>51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174</v>
      </c>
      <c r="AT247" s="230" t="s">
        <v>169</v>
      </c>
      <c r="AU247" s="230" t="s">
        <v>21</v>
      </c>
      <c r="AY247" s="17" t="s">
        <v>167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174</v>
      </c>
      <c r="BK247" s="231">
        <f>ROUND(I247*H247,2)</f>
        <v>0</v>
      </c>
      <c r="BL247" s="17" t="s">
        <v>174</v>
      </c>
      <c r="BM247" s="230" t="s">
        <v>306</v>
      </c>
    </row>
    <row r="248" s="2" customFormat="1">
      <c r="A248" s="39"/>
      <c r="B248" s="40"/>
      <c r="C248" s="41"/>
      <c r="D248" s="234" t="s">
        <v>185</v>
      </c>
      <c r="E248" s="41"/>
      <c r="F248" s="255" t="s">
        <v>1288</v>
      </c>
      <c r="G248" s="41"/>
      <c r="H248" s="41"/>
      <c r="I248" s="256"/>
      <c r="J248" s="41"/>
      <c r="K248" s="41"/>
      <c r="L248" s="45"/>
      <c r="M248" s="257"/>
      <c r="N248" s="258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7" t="s">
        <v>185</v>
      </c>
      <c r="AU248" s="17" t="s">
        <v>21</v>
      </c>
    </row>
    <row r="249" s="13" customFormat="1">
      <c r="A249" s="13"/>
      <c r="B249" s="232"/>
      <c r="C249" s="233"/>
      <c r="D249" s="234" t="s">
        <v>175</v>
      </c>
      <c r="E249" s="235" t="s">
        <v>1</v>
      </c>
      <c r="F249" s="236" t="s">
        <v>1248</v>
      </c>
      <c r="G249" s="233"/>
      <c r="H249" s="237">
        <v>1070.277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175</v>
      </c>
      <c r="AU249" s="243" t="s">
        <v>21</v>
      </c>
      <c r="AV249" s="13" t="s">
        <v>21</v>
      </c>
      <c r="AW249" s="13" t="s">
        <v>40</v>
      </c>
      <c r="AX249" s="13" t="s">
        <v>84</v>
      </c>
      <c r="AY249" s="243" t="s">
        <v>167</v>
      </c>
    </row>
    <row r="250" s="14" customFormat="1">
      <c r="A250" s="14"/>
      <c r="B250" s="244"/>
      <c r="C250" s="245"/>
      <c r="D250" s="234" t="s">
        <v>175</v>
      </c>
      <c r="E250" s="246" t="s">
        <v>1</v>
      </c>
      <c r="F250" s="247" t="s">
        <v>177</v>
      </c>
      <c r="G250" s="245"/>
      <c r="H250" s="248">
        <v>1070.277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175</v>
      </c>
      <c r="AU250" s="254" t="s">
        <v>21</v>
      </c>
      <c r="AV250" s="14" t="s">
        <v>174</v>
      </c>
      <c r="AW250" s="14" t="s">
        <v>40</v>
      </c>
      <c r="AX250" s="14" t="s">
        <v>92</v>
      </c>
      <c r="AY250" s="254" t="s">
        <v>167</v>
      </c>
    </row>
    <row r="251" s="2" customFormat="1" ht="16.5" customHeight="1">
      <c r="A251" s="39"/>
      <c r="B251" s="40"/>
      <c r="C251" s="219" t="s">
        <v>241</v>
      </c>
      <c r="D251" s="219" t="s">
        <v>169</v>
      </c>
      <c r="E251" s="220" t="s">
        <v>1289</v>
      </c>
      <c r="F251" s="221" t="s">
        <v>1290</v>
      </c>
      <c r="G251" s="222" t="s">
        <v>172</v>
      </c>
      <c r="H251" s="223">
        <v>9.7200000000000006</v>
      </c>
      <c r="I251" s="224"/>
      <c r="J251" s="225">
        <f>ROUND(I251*H251,2)</f>
        <v>0</v>
      </c>
      <c r="K251" s="221" t="s">
        <v>173</v>
      </c>
      <c r="L251" s="45"/>
      <c r="M251" s="226" t="s">
        <v>1</v>
      </c>
      <c r="N251" s="227" t="s">
        <v>51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174</v>
      </c>
      <c r="AT251" s="230" t="s">
        <v>169</v>
      </c>
      <c r="AU251" s="230" t="s">
        <v>21</v>
      </c>
      <c r="AY251" s="17" t="s">
        <v>167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174</v>
      </c>
      <c r="BK251" s="231">
        <f>ROUND(I251*H251,2)</f>
        <v>0</v>
      </c>
      <c r="BL251" s="17" t="s">
        <v>174</v>
      </c>
      <c r="BM251" s="230" t="s">
        <v>309</v>
      </c>
    </row>
    <row r="252" s="13" customFormat="1">
      <c r="A252" s="13"/>
      <c r="B252" s="232"/>
      <c r="C252" s="233"/>
      <c r="D252" s="234" t="s">
        <v>175</v>
      </c>
      <c r="E252" s="235" t="s">
        <v>1</v>
      </c>
      <c r="F252" s="236" t="s">
        <v>1291</v>
      </c>
      <c r="G252" s="233"/>
      <c r="H252" s="237">
        <v>9.7200000000000006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175</v>
      </c>
      <c r="AU252" s="243" t="s">
        <v>21</v>
      </c>
      <c r="AV252" s="13" t="s">
        <v>21</v>
      </c>
      <c r="AW252" s="13" t="s">
        <v>40</v>
      </c>
      <c r="AX252" s="13" t="s">
        <v>84</v>
      </c>
      <c r="AY252" s="243" t="s">
        <v>167</v>
      </c>
    </row>
    <row r="253" s="14" customFormat="1">
      <c r="A253" s="14"/>
      <c r="B253" s="244"/>
      <c r="C253" s="245"/>
      <c r="D253" s="234" t="s">
        <v>175</v>
      </c>
      <c r="E253" s="246" t="s">
        <v>1</v>
      </c>
      <c r="F253" s="247" t="s">
        <v>177</v>
      </c>
      <c r="G253" s="245"/>
      <c r="H253" s="248">
        <v>9.7200000000000006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175</v>
      </c>
      <c r="AU253" s="254" t="s">
        <v>21</v>
      </c>
      <c r="AV253" s="14" t="s">
        <v>174</v>
      </c>
      <c r="AW253" s="14" t="s">
        <v>40</v>
      </c>
      <c r="AX253" s="14" t="s">
        <v>92</v>
      </c>
      <c r="AY253" s="254" t="s">
        <v>167</v>
      </c>
    </row>
    <row r="254" s="2" customFormat="1" ht="24.15" customHeight="1">
      <c r="A254" s="39"/>
      <c r="B254" s="40"/>
      <c r="C254" s="219" t="s">
        <v>310</v>
      </c>
      <c r="D254" s="219" t="s">
        <v>169</v>
      </c>
      <c r="E254" s="220" t="s">
        <v>641</v>
      </c>
      <c r="F254" s="221" t="s">
        <v>642</v>
      </c>
      <c r="G254" s="222" t="s">
        <v>172</v>
      </c>
      <c r="H254" s="223">
        <v>946.78399999999999</v>
      </c>
      <c r="I254" s="224"/>
      <c r="J254" s="225">
        <f>ROUND(I254*H254,2)</f>
        <v>0</v>
      </c>
      <c r="K254" s="221" t="s">
        <v>173</v>
      </c>
      <c r="L254" s="45"/>
      <c r="M254" s="226" t="s">
        <v>1</v>
      </c>
      <c r="N254" s="227" t="s">
        <v>51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174</v>
      </c>
      <c r="AT254" s="230" t="s">
        <v>169</v>
      </c>
      <c r="AU254" s="230" t="s">
        <v>21</v>
      </c>
      <c r="AY254" s="17" t="s">
        <v>167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174</v>
      </c>
      <c r="BK254" s="231">
        <f>ROUND(I254*H254,2)</f>
        <v>0</v>
      </c>
      <c r="BL254" s="17" t="s">
        <v>174</v>
      </c>
      <c r="BM254" s="230" t="s">
        <v>314</v>
      </c>
    </row>
    <row r="255" s="13" customFormat="1">
      <c r="A255" s="13"/>
      <c r="B255" s="232"/>
      <c r="C255" s="233"/>
      <c r="D255" s="234" t="s">
        <v>175</v>
      </c>
      <c r="E255" s="235" t="s">
        <v>1</v>
      </c>
      <c r="F255" s="236" t="s">
        <v>1292</v>
      </c>
      <c r="G255" s="233"/>
      <c r="H255" s="237">
        <v>946.78399999999999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175</v>
      </c>
      <c r="AU255" s="243" t="s">
        <v>21</v>
      </c>
      <c r="AV255" s="13" t="s">
        <v>21</v>
      </c>
      <c r="AW255" s="13" t="s">
        <v>40</v>
      </c>
      <c r="AX255" s="13" t="s">
        <v>84</v>
      </c>
      <c r="AY255" s="243" t="s">
        <v>167</v>
      </c>
    </row>
    <row r="256" s="14" customFormat="1">
      <c r="A256" s="14"/>
      <c r="B256" s="244"/>
      <c r="C256" s="245"/>
      <c r="D256" s="234" t="s">
        <v>175</v>
      </c>
      <c r="E256" s="246" t="s">
        <v>1</v>
      </c>
      <c r="F256" s="247" t="s">
        <v>177</v>
      </c>
      <c r="G256" s="245"/>
      <c r="H256" s="248">
        <v>946.78399999999999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175</v>
      </c>
      <c r="AU256" s="254" t="s">
        <v>21</v>
      </c>
      <c r="AV256" s="14" t="s">
        <v>174</v>
      </c>
      <c r="AW256" s="14" t="s">
        <v>40</v>
      </c>
      <c r="AX256" s="14" t="s">
        <v>92</v>
      </c>
      <c r="AY256" s="254" t="s">
        <v>167</v>
      </c>
    </row>
    <row r="257" s="2" customFormat="1" ht="24.15" customHeight="1">
      <c r="A257" s="39"/>
      <c r="B257" s="40"/>
      <c r="C257" s="219" t="s">
        <v>244</v>
      </c>
      <c r="D257" s="219" t="s">
        <v>169</v>
      </c>
      <c r="E257" s="220" t="s">
        <v>1293</v>
      </c>
      <c r="F257" s="221" t="s">
        <v>1294</v>
      </c>
      <c r="G257" s="222" t="s">
        <v>172</v>
      </c>
      <c r="H257" s="223">
        <v>777.447</v>
      </c>
      <c r="I257" s="224"/>
      <c r="J257" s="225">
        <f>ROUND(I257*H257,2)</f>
        <v>0</v>
      </c>
      <c r="K257" s="221" t="s">
        <v>173</v>
      </c>
      <c r="L257" s="45"/>
      <c r="M257" s="226" t="s">
        <v>1</v>
      </c>
      <c r="N257" s="227" t="s">
        <v>51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174</v>
      </c>
      <c r="AT257" s="230" t="s">
        <v>169</v>
      </c>
      <c r="AU257" s="230" t="s">
        <v>21</v>
      </c>
      <c r="AY257" s="17" t="s">
        <v>167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7" t="s">
        <v>174</v>
      </c>
      <c r="BK257" s="231">
        <f>ROUND(I257*H257,2)</f>
        <v>0</v>
      </c>
      <c r="BL257" s="17" t="s">
        <v>174</v>
      </c>
      <c r="BM257" s="230" t="s">
        <v>319</v>
      </c>
    </row>
    <row r="258" s="13" customFormat="1">
      <c r="A258" s="13"/>
      <c r="B258" s="232"/>
      <c r="C258" s="233"/>
      <c r="D258" s="234" t="s">
        <v>175</v>
      </c>
      <c r="E258" s="235" t="s">
        <v>1</v>
      </c>
      <c r="F258" s="236" t="s">
        <v>1295</v>
      </c>
      <c r="G258" s="233"/>
      <c r="H258" s="237">
        <v>162.08099999999999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175</v>
      </c>
      <c r="AU258" s="243" t="s">
        <v>21</v>
      </c>
      <c r="AV258" s="13" t="s">
        <v>21</v>
      </c>
      <c r="AW258" s="13" t="s">
        <v>40</v>
      </c>
      <c r="AX258" s="13" t="s">
        <v>84</v>
      </c>
      <c r="AY258" s="243" t="s">
        <v>167</v>
      </c>
    </row>
    <row r="259" s="13" customFormat="1">
      <c r="A259" s="13"/>
      <c r="B259" s="232"/>
      <c r="C259" s="233"/>
      <c r="D259" s="234" t="s">
        <v>175</v>
      </c>
      <c r="E259" s="235" t="s">
        <v>1</v>
      </c>
      <c r="F259" s="236" t="s">
        <v>1296</v>
      </c>
      <c r="G259" s="233"/>
      <c r="H259" s="237">
        <v>72.748999999999995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175</v>
      </c>
      <c r="AU259" s="243" t="s">
        <v>21</v>
      </c>
      <c r="AV259" s="13" t="s">
        <v>21</v>
      </c>
      <c r="AW259" s="13" t="s">
        <v>40</v>
      </c>
      <c r="AX259" s="13" t="s">
        <v>84</v>
      </c>
      <c r="AY259" s="243" t="s">
        <v>167</v>
      </c>
    </row>
    <row r="260" s="15" customFormat="1">
      <c r="A260" s="15"/>
      <c r="B260" s="273"/>
      <c r="C260" s="274"/>
      <c r="D260" s="234" t="s">
        <v>175</v>
      </c>
      <c r="E260" s="275" t="s">
        <v>1</v>
      </c>
      <c r="F260" s="276" t="s">
        <v>1249</v>
      </c>
      <c r="G260" s="274"/>
      <c r="H260" s="277">
        <v>234.82999999999998</v>
      </c>
      <c r="I260" s="278"/>
      <c r="J260" s="274"/>
      <c r="K260" s="274"/>
      <c r="L260" s="279"/>
      <c r="M260" s="280"/>
      <c r="N260" s="281"/>
      <c r="O260" s="281"/>
      <c r="P260" s="281"/>
      <c r="Q260" s="281"/>
      <c r="R260" s="281"/>
      <c r="S260" s="281"/>
      <c r="T260" s="28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3" t="s">
        <v>175</v>
      </c>
      <c r="AU260" s="283" t="s">
        <v>21</v>
      </c>
      <c r="AV260" s="15" t="s">
        <v>180</v>
      </c>
      <c r="AW260" s="15" t="s">
        <v>40</v>
      </c>
      <c r="AX260" s="15" t="s">
        <v>84</v>
      </c>
      <c r="AY260" s="283" t="s">
        <v>167</v>
      </c>
    </row>
    <row r="261" s="13" customFormat="1">
      <c r="A261" s="13"/>
      <c r="B261" s="232"/>
      <c r="C261" s="233"/>
      <c r="D261" s="234" t="s">
        <v>175</v>
      </c>
      <c r="E261" s="235" t="s">
        <v>1</v>
      </c>
      <c r="F261" s="236" t="s">
        <v>1297</v>
      </c>
      <c r="G261" s="233"/>
      <c r="H261" s="237">
        <v>56.292999999999999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175</v>
      </c>
      <c r="AU261" s="243" t="s">
        <v>21</v>
      </c>
      <c r="AV261" s="13" t="s">
        <v>21</v>
      </c>
      <c r="AW261" s="13" t="s">
        <v>40</v>
      </c>
      <c r="AX261" s="13" t="s">
        <v>84</v>
      </c>
      <c r="AY261" s="243" t="s">
        <v>167</v>
      </c>
    </row>
    <row r="262" s="13" customFormat="1">
      <c r="A262" s="13"/>
      <c r="B262" s="232"/>
      <c r="C262" s="233"/>
      <c r="D262" s="234" t="s">
        <v>175</v>
      </c>
      <c r="E262" s="235" t="s">
        <v>1</v>
      </c>
      <c r="F262" s="236" t="s">
        <v>1298</v>
      </c>
      <c r="G262" s="233"/>
      <c r="H262" s="237">
        <v>145.49799999999999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175</v>
      </c>
      <c r="AU262" s="243" t="s">
        <v>21</v>
      </c>
      <c r="AV262" s="13" t="s">
        <v>21</v>
      </c>
      <c r="AW262" s="13" t="s">
        <v>40</v>
      </c>
      <c r="AX262" s="13" t="s">
        <v>84</v>
      </c>
      <c r="AY262" s="243" t="s">
        <v>167</v>
      </c>
    </row>
    <row r="263" s="15" customFormat="1">
      <c r="A263" s="15"/>
      <c r="B263" s="273"/>
      <c r="C263" s="274"/>
      <c r="D263" s="234" t="s">
        <v>175</v>
      </c>
      <c r="E263" s="275" t="s">
        <v>1</v>
      </c>
      <c r="F263" s="276" t="s">
        <v>1249</v>
      </c>
      <c r="G263" s="274"/>
      <c r="H263" s="277">
        <v>201.791</v>
      </c>
      <c r="I263" s="278"/>
      <c r="J263" s="274"/>
      <c r="K263" s="274"/>
      <c r="L263" s="279"/>
      <c r="M263" s="280"/>
      <c r="N263" s="281"/>
      <c r="O263" s="281"/>
      <c r="P263" s="281"/>
      <c r="Q263" s="281"/>
      <c r="R263" s="281"/>
      <c r="S263" s="281"/>
      <c r="T263" s="282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83" t="s">
        <v>175</v>
      </c>
      <c r="AU263" s="283" t="s">
        <v>21</v>
      </c>
      <c r="AV263" s="15" t="s">
        <v>180</v>
      </c>
      <c r="AW263" s="15" t="s">
        <v>40</v>
      </c>
      <c r="AX263" s="15" t="s">
        <v>84</v>
      </c>
      <c r="AY263" s="283" t="s">
        <v>167</v>
      </c>
    </row>
    <row r="264" s="13" customFormat="1">
      <c r="A264" s="13"/>
      <c r="B264" s="232"/>
      <c r="C264" s="233"/>
      <c r="D264" s="234" t="s">
        <v>175</v>
      </c>
      <c r="E264" s="235" t="s">
        <v>1</v>
      </c>
      <c r="F264" s="236" t="s">
        <v>1299</v>
      </c>
      <c r="G264" s="233"/>
      <c r="H264" s="237">
        <v>320.07999999999998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175</v>
      </c>
      <c r="AU264" s="243" t="s">
        <v>21</v>
      </c>
      <c r="AV264" s="13" t="s">
        <v>21</v>
      </c>
      <c r="AW264" s="13" t="s">
        <v>40</v>
      </c>
      <c r="AX264" s="13" t="s">
        <v>84</v>
      </c>
      <c r="AY264" s="243" t="s">
        <v>167</v>
      </c>
    </row>
    <row r="265" s="13" customFormat="1">
      <c r="A265" s="13"/>
      <c r="B265" s="232"/>
      <c r="C265" s="233"/>
      <c r="D265" s="234" t="s">
        <v>175</v>
      </c>
      <c r="E265" s="235" t="s">
        <v>1</v>
      </c>
      <c r="F265" s="236" t="s">
        <v>1300</v>
      </c>
      <c r="G265" s="233"/>
      <c r="H265" s="237">
        <v>20.745999999999999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175</v>
      </c>
      <c r="AU265" s="243" t="s">
        <v>21</v>
      </c>
      <c r="AV265" s="13" t="s">
        <v>21</v>
      </c>
      <c r="AW265" s="13" t="s">
        <v>40</v>
      </c>
      <c r="AX265" s="13" t="s">
        <v>84</v>
      </c>
      <c r="AY265" s="243" t="s">
        <v>167</v>
      </c>
    </row>
    <row r="266" s="15" customFormat="1">
      <c r="A266" s="15"/>
      <c r="B266" s="273"/>
      <c r="C266" s="274"/>
      <c r="D266" s="234" t="s">
        <v>175</v>
      </c>
      <c r="E266" s="275" t="s">
        <v>1</v>
      </c>
      <c r="F266" s="276" t="s">
        <v>1249</v>
      </c>
      <c r="G266" s="274"/>
      <c r="H266" s="277">
        <v>340.82599999999996</v>
      </c>
      <c r="I266" s="278"/>
      <c r="J266" s="274"/>
      <c r="K266" s="274"/>
      <c r="L266" s="279"/>
      <c r="M266" s="280"/>
      <c r="N266" s="281"/>
      <c r="O266" s="281"/>
      <c r="P266" s="281"/>
      <c r="Q266" s="281"/>
      <c r="R266" s="281"/>
      <c r="S266" s="281"/>
      <c r="T266" s="28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83" t="s">
        <v>175</v>
      </c>
      <c r="AU266" s="283" t="s">
        <v>21</v>
      </c>
      <c r="AV266" s="15" t="s">
        <v>180</v>
      </c>
      <c r="AW266" s="15" t="s">
        <v>40</v>
      </c>
      <c r="AX266" s="15" t="s">
        <v>84</v>
      </c>
      <c r="AY266" s="283" t="s">
        <v>167</v>
      </c>
    </row>
    <row r="267" s="14" customFormat="1">
      <c r="A267" s="14"/>
      <c r="B267" s="244"/>
      <c r="C267" s="245"/>
      <c r="D267" s="234" t="s">
        <v>175</v>
      </c>
      <c r="E267" s="246" t="s">
        <v>1</v>
      </c>
      <c r="F267" s="247" t="s">
        <v>177</v>
      </c>
      <c r="G267" s="245"/>
      <c r="H267" s="248">
        <v>777.447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175</v>
      </c>
      <c r="AU267" s="254" t="s">
        <v>21</v>
      </c>
      <c r="AV267" s="14" t="s">
        <v>174</v>
      </c>
      <c r="AW267" s="14" t="s">
        <v>40</v>
      </c>
      <c r="AX267" s="14" t="s">
        <v>92</v>
      </c>
      <c r="AY267" s="254" t="s">
        <v>167</v>
      </c>
    </row>
    <row r="268" s="2" customFormat="1" ht="24.15" customHeight="1">
      <c r="A268" s="39"/>
      <c r="B268" s="40"/>
      <c r="C268" s="219" t="s">
        <v>320</v>
      </c>
      <c r="D268" s="219" t="s">
        <v>169</v>
      </c>
      <c r="E268" s="220" t="s">
        <v>644</v>
      </c>
      <c r="F268" s="221" t="s">
        <v>645</v>
      </c>
      <c r="G268" s="222" t="s">
        <v>172</v>
      </c>
      <c r="H268" s="223">
        <v>946.78399999999999</v>
      </c>
      <c r="I268" s="224"/>
      <c r="J268" s="225">
        <f>ROUND(I268*H268,2)</f>
        <v>0</v>
      </c>
      <c r="K268" s="221" t="s">
        <v>173</v>
      </c>
      <c r="L268" s="45"/>
      <c r="M268" s="226" t="s">
        <v>1</v>
      </c>
      <c r="N268" s="227" t="s">
        <v>51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174</v>
      </c>
      <c r="AT268" s="230" t="s">
        <v>169</v>
      </c>
      <c r="AU268" s="230" t="s">
        <v>21</v>
      </c>
      <c r="AY268" s="17" t="s">
        <v>167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174</v>
      </c>
      <c r="BK268" s="231">
        <f>ROUND(I268*H268,2)</f>
        <v>0</v>
      </c>
      <c r="BL268" s="17" t="s">
        <v>174</v>
      </c>
      <c r="BM268" s="230" t="s">
        <v>323</v>
      </c>
    </row>
    <row r="269" s="13" customFormat="1">
      <c r="A269" s="13"/>
      <c r="B269" s="232"/>
      <c r="C269" s="233"/>
      <c r="D269" s="234" t="s">
        <v>175</v>
      </c>
      <c r="E269" s="235" t="s">
        <v>1</v>
      </c>
      <c r="F269" s="236" t="s">
        <v>1292</v>
      </c>
      <c r="G269" s="233"/>
      <c r="H269" s="237">
        <v>946.78399999999999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175</v>
      </c>
      <c r="AU269" s="243" t="s">
        <v>21</v>
      </c>
      <c r="AV269" s="13" t="s">
        <v>21</v>
      </c>
      <c r="AW269" s="13" t="s">
        <v>40</v>
      </c>
      <c r="AX269" s="13" t="s">
        <v>84</v>
      </c>
      <c r="AY269" s="243" t="s">
        <v>167</v>
      </c>
    </row>
    <row r="270" s="14" customFormat="1">
      <c r="A270" s="14"/>
      <c r="B270" s="244"/>
      <c r="C270" s="245"/>
      <c r="D270" s="234" t="s">
        <v>175</v>
      </c>
      <c r="E270" s="246" t="s">
        <v>1</v>
      </c>
      <c r="F270" s="247" t="s">
        <v>177</v>
      </c>
      <c r="G270" s="245"/>
      <c r="H270" s="248">
        <v>946.78399999999999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175</v>
      </c>
      <c r="AU270" s="254" t="s">
        <v>21</v>
      </c>
      <c r="AV270" s="14" t="s">
        <v>174</v>
      </c>
      <c r="AW270" s="14" t="s">
        <v>40</v>
      </c>
      <c r="AX270" s="14" t="s">
        <v>92</v>
      </c>
      <c r="AY270" s="254" t="s">
        <v>167</v>
      </c>
    </row>
    <row r="271" s="2" customFormat="1" ht="33" customHeight="1">
      <c r="A271" s="39"/>
      <c r="B271" s="40"/>
      <c r="C271" s="219" t="s">
        <v>248</v>
      </c>
      <c r="D271" s="219" t="s">
        <v>169</v>
      </c>
      <c r="E271" s="220" t="s">
        <v>1301</v>
      </c>
      <c r="F271" s="221" t="s">
        <v>1302</v>
      </c>
      <c r="G271" s="222" t="s">
        <v>172</v>
      </c>
      <c r="H271" s="223">
        <v>889.15300000000002</v>
      </c>
      <c r="I271" s="224"/>
      <c r="J271" s="225">
        <f>ROUND(I271*H271,2)</f>
        <v>0</v>
      </c>
      <c r="K271" s="221" t="s">
        <v>173</v>
      </c>
      <c r="L271" s="45"/>
      <c r="M271" s="226" t="s">
        <v>1</v>
      </c>
      <c r="N271" s="227" t="s">
        <v>51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174</v>
      </c>
      <c r="AT271" s="230" t="s">
        <v>169</v>
      </c>
      <c r="AU271" s="230" t="s">
        <v>21</v>
      </c>
      <c r="AY271" s="17" t="s">
        <v>167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174</v>
      </c>
      <c r="BK271" s="231">
        <f>ROUND(I271*H271,2)</f>
        <v>0</v>
      </c>
      <c r="BL271" s="17" t="s">
        <v>174</v>
      </c>
      <c r="BM271" s="230" t="s">
        <v>327</v>
      </c>
    </row>
    <row r="272" s="13" customFormat="1">
      <c r="A272" s="13"/>
      <c r="B272" s="232"/>
      <c r="C272" s="233"/>
      <c r="D272" s="234" t="s">
        <v>175</v>
      </c>
      <c r="E272" s="235" t="s">
        <v>1</v>
      </c>
      <c r="F272" s="236" t="s">
        <v>1303</v>
      </c>
      <c r="G272" s="233"/>
      <c r="H272" s="237">
        <v>889.15300000000002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175</v>
      </c>
      <c r="AU272" s="243" t="s">
        <v>21</v>
      </c>
      <c r="AV272" s="13" t="s">
        <v>21</v>
      </c>
      <c r="AW272" s="13" t="s">
        <v>40</v>
      </c>
      <c r="AX272" s="13" t="s">
        <v>84</v>
      </c>
      <c r="AY272" s="243" t="s">
        <v>167</v>
      </c>
    </row>
    <row r="273" s="14" customFormat="1">
      <c r="A273" s="14"/>
      <c r="B273" s="244"/>
      <c r="C273" s="245"/>
      <c r="D273" s="234" t="s">
        <v>175</v>
      </c>
      <c r="E273" s="246" t="s">
        <v>1</v>
      </c>
      <c r="F273" s="247" t="s">
        <v>177</v>
      </c>
      <c r="G273" s="245"/>
      <c r="H273" s="248">
        <v>889.15300000000002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175</v>
      </c>
      <c r="AU273" s="254" t="s">
        <v>21</v>
      </c>
      <c r="AV273" s="14" t="s">
        <v>174</v>
      </c>
      <c r="AW273" s="14" t="s">
        <v>40</v>
      </c>
      <c r="AX273" s="14" t="s">
        <v>92</v>
      </c>
      <c r="AY273" s="254" t="s">
        <v>167</v>
      </c>
    </row>
    <row r="274" s="2" customFormat="1" ht="24.15" customHeight="1">
      <c r="A274" s="39"/>
      <c r="B274" s="40"/>
      <c r="C274" s="219" t="s">
        <v>328</v>
      </c>
      <c r="D274" s="219" t="s">
        <v>169</v>
      </c>
      <c r="E274" s="220" t="s">
        <v>1304</v>
      </c>
      <c r="F274" s="221" t="s">
        <v>1305</v>
      </c>
      <c r="G274" s="222" t="s">
        <v>172</v>
      </c>
      <c r="H274" s="223">
        <v>889.15300000000002</v>
      </c>
      <c r="I274" s="224"/>
      <c r="J274" s="225">
        <f>ROUND(I274*H274,2)</f>
        <v>0</v>
      </c>
      <c r="K274" s="221" t="s">
        <v>173</v>
      </c>
      <c r="L274" s="45"/>
      <c r="M274" s="226" t="s">
        <v>1</v>
      </c>
      <c r="N274" s="227" t="s">
        <v>51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174</v>
      </c>
      <c r="AT274" s="230" t="s">
        <v>169</v>
      </c>
      <c r="AU274" s="230" t="s">
        <v>21</v>
      </c>
      <c r="AY274" s="17" t="s">
        <v>167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7" t="s">
        <v>174</v>
      </c>
      <c r="BK274" s="231">
        <f>ROUND(I274*H274,2)</f>
        <v>0</v>
      </c>
      <c r="BL274" s="17" t="s">
        <v>174</v>
      </c>
      <c r="BM274" s="230" t="s">
        <v>331</v>
      </c>
    </row>
    <row r="275" s="13" customFormat="1">
      <c r="A275" s="13"/>
      <c r="B275" s="232"/>
      <c r="C275" s="233"/>
      <c r="D275" s="234" t="s">
        <v>175</v>
      </c>
      <c r="E275" s="235" t="s">
        <v>1</v>
      </c>
      <c r="F275" s="236" t="s">
        <v>1303</v>
      </c>
      <c r="G275" s="233"/>
      <c r="H275" s="237">
        <v>889.15300000000002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175</v>
      </c>
      <c r="AU275" s="243" t="s">
        <v>21</v>
      </c>
      <c r="AV275" s="13" t="s">
        <v>21</v>
      </c>
      <c r="AW275" s="13" t="s">
        <v>40</v>
      </c>
      <c r="AX275" s="13" t="s">
        <v>84</v>
      </c>
      <c r="AY275" s="243" t="s">
        <v>167</v>
      </c>
    </row>
    <row r="276" s="14" customFormat="1">
      <c r="A276" s="14"/>
      <c r="B276" s="244"/>
      <c r="C276" s="245"/>
      <c r="D276" s="234" t="s">
        <v>175</v>
      </c>
      <c r="E276" s="246" t="s">
        <v>1</v>
      </c>
      <c r="F276" s="247" t="s">
        <v>177</v>
      </c>
      <c r="G276" s="245"/>
      <c r="H276" s="248">
        <v>889.15300000000002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175</v>
      </c>
      <c r="AU276" s="254" t="s">
        <v>21</v>
      </c>
      <c r="AV276" s="14" t="s">
        <v>174</v>
      </c>
      <c r="AW276" s="14" t="s">
        <v>40</v>
      </c>
      <c r="AX276" s="14" t="s">
        <v>92</v>
      </c>
      <c r="AY276" s="254" t="s">
        <v>167</v>
      </c>
    </row>
    <row r="277" s="2" customFormat="1" ht="21.75" customHeight="1">
      <c r="A277" s="39"/>
      <c r="B277" s="40"/>
      <c r="C277" s="219" t="s">
        <v>252</v>
      </c>
      <c r="D277" s="219" t="s">
        <v>169</v>
      </c>
      <c r="E277" s="220" t="s">
        <v>1306</v>
      </c>
      <c r="F277" s="221" t="s">
        <v>1307</v>
      </c>
      <c r="G277" s="222" t="s">
        <v>172</v>
      </c>
      <c r="H277" s="223">
        <v>9</v>
      </c>
      <c r="I277" s="224"/>
      <c r="J277" s="225">
        <f>ROUND(I277*H277,2)</f>
        <v>0</v>
      </c>
      <c r="K277" s="221" t="s">
        <v>173</v>
      </c>
      <c r="L277" s="45"/>
      <c r="M277" s="226" t="s">
        <v>1</v>
      </c>
      <c r="N277" s="227" t="s">
        <v>51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174</v>
      </c>
      <c r="AT277" s="230" t="s">
        <v>169</v>
      </c>
      <c r="AU277" s="230" t="s">
        <v>21</v>
      </c>
      <c r="AY277" s="17" t="s">
        <v>167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174</v>
      </c>
      <c r="BK277" s="231">
        <f>ROUND(I277*H277,2)</f>
        <v>0</v>
      </c>
      <c r="BL277" s="17" t="s">
        <v>174</v>
      </c>
      <c r="BM277" s="230" t="s">
        <v>335</v>
      </c>
    </row>
    <row r="278" s="13" customFormat="1">
      <c r="A278" s="13"/>
      <c r="B278" s="232"/>
      <c r="C278" s="233"/>
      <c r="D278" s="234" t="s">
        <v>175</v>
      </c>
      <c r="E278" s="235" t="s">
        <v>1</v>
      </c>
      <c r="F278" s="236" t="s">
        <v>1308</v>
      </c>
      <c r="G278" s="233"/>
      <c r="H278" s="237">
        <v>9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175</v>
      </c>
      <c r="AU278" s="243" t="s">
        <v>21</v>
      </c>
      <c r="AV278" s="13" t="s">
        <v>21</v>
      </c>
      <c r="AW278" s="13" t="s">
        <v>40</v>
      </c>
      <c r="AX278" s="13" t="s">
        <v>84</v>
      </c>
      <c r="AY278" s="243" t="s">
        <v>167</v>
      </c>
    </row>
    <row r="279" s="14" customFormat="1">
      <c r="A279" s="14"/>
      <c r="B279" s="244"/>
      <c r="C279" s="245"/>
      <c r="D279" s="234" t="s">
        <v>175</v>
      </c>
      <c r="E279" s="246" t="s">
        <v>1</v>
      </c>
      <c r="F279" s="247" t="s">
        <v>177</v>
      </c>
      <c r="G279" s="245"/>
      <c r="H279" s="248">
        <v>9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175</v>
      </c>
      <c r="AU279" s="254" t="s">
        <v>21</v>
      </c>
      <c r="AV279" s="14" t="s">
        <v>174</v>
      </c>
      <c r="AW279" s="14" t="s">
        <v>40</v>
      </c>
      <c r="AX279" s="14" t="s">
        <v>92</v>
      </c>
      <c r="AY279" s="254" t="s">
        <v>167</v>
      </c>
    </row>
    <row r="280" s="2" customFormat="1" ht="33" customHeight="1">
      <c r="A280" s="39"/>
      <c r="B280" s="40"/>
      <c r="C280" s="219" t="s">
        <v>338</v>
      </c>
      <c r="D280" s="219" t="s">
        <v>169</v>
      </c>
      <c r="E280" s="220" t="s">
        <v>1309</v>
      </c>
      <c r="F280" s="221" t="s">
        <v>1310</v>
      </c>
      <c r="G280" s="222" t="s">
        <v>172</v>
      </c>
      <c r="H280" s="223">
        <v>823.28999999999996</v>
      </c>
      <c r="I280" s="224"/>
      <c r="J280" s="225">
        <f>ROUND(I280*H280,2)</f>
        <v>0</v>
      </c>
      <c r="K280" s="221" t="s">
        <v>173</v>
      </c>
      <c r="L280" s="45"/>
      <c r="M280" s="226" t="s">
        <v>1</v>
      </c>
      <c r="N280" s="227" t="s">
        <v>51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174</v>
      </c>
      <c r="AT280" s="230" t="s">
        <v>169</v>
      </c>
      <c r="AU280" s="230" t="s">
        <v>21</v>
      </c>
      <c r="AY280" s="17" t="s">
        <v>167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174</v>
      </c>
      <c r="BK280" s="231">
        <f>ROUND(I280*H280,2)</f>
        <v>0</v>
      </c>
      <c r="BL280" s="17" t="s">
        <v>174</v>
      </c>
      <c r="BM280" s="230" t="s">
        <v>341</v>
      </c>
    </row>
    <row r="281" s="13" customFormat="1">
      <c r="A281" s="13"/>
      <c r="B281" s="232"/>
      <c r="C281" s="233"/>
      <c r="D281" s="234" t="s">
        <v>175</v>
      </c>
      <c r="E281" s="235" t="s">
        <v>1</v>
      </c>
      <c r="F281" s="236" t="s">
        <v>1311</v>
      </c>
      <c r="G281" s="233"/>
      <c r="H281" s="237">
        <v>823.28999999999996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175</v>
      </c>
      <c r="AU281" s="243" t="s">
        <v>21</v>
      </c>
      <c r="AV281" s="13" t="s">
        <v>21</v>
      </c>
      <c r="AW281" s="13" t="s">
        <v>40</v>
      </c>
      <c r="AX281" s="13" t="s">
        <v>84</v>
      </c>
      <c r="AY281" s="243" t="s">
        <v>167</v>
      </c>
    </row>
    <row r="282" s="14" customFormat="1">
      <c r="A282" s="14"/>
      <c r="B282" s="244"/>
      <c r="C282" s="245"/>
      <c r="D282" s="234" t="s">
        <v>175</v>
      </c>
      <c r="E282" s="246" t="s">
        <v>1</v>
      </c>
      <c r="F282" s="247" t="s">
        <v>177</v>
      </c>
      <c r="G282" s="245"/>
      <c r="H282" s="248">
        <v>823.28999999999996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175</v>
      </c>
      <c r="AU282" s="254" t="s">
        <v>21</v>
      </c>
      <c r="AV282" s="14" t="s">
        <v>174</v>
      </c>
      <c r="AW282" s="14" t="s">
        <v>40</v>
      </c>
      <c r="AX282" s="14" t="s">
        <v>92</v>
      </c>
      <c r="AY282" s="254" t="s">
        <v>167</v>
      </c>
    </row>
    <row r="283" s="2" customFormat="1" ht="24.15" customHeight="1">
      <c r="A283" s="39"/>
      <c r="B283" s="40"/>
      <c r="C283" s="219" t="s">
        <v>255</v>
      </c>
      <c r="D283" s="219" t="s">
        <v>169</v>
      </c>
      <c r="E283" s="220" t="s">
        <v>1312</v>
      </c>
      <c r="F283" s="221" t="s">
        <v>1313</v>
      </c>
      <c r="G283" s="222" t="s">
        <v>172</v>
      </c>
      <c r="H283" s="223">
        <v>679.58000000000004</v>
      </c>
      <c r="I283" s="224"/>
      <c r="J283" s="225">
        <f>ROUND(I283*H283,2)</f>
        <v>0</v>
      </c>
      <c r="K283" s="221" t="s">
        <v>173</v>
      </c>
      <c r="L283" s="45"/>
      <c r="M283" s="226" t="s">
        <v>1</v>
      </c>
      <c r="N283" s="227" t="s">
        <v>51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174</v>
      </c>
      <c r="AT283" s="230" t="s">
        <v>169</v>
      </c>
      <c r="AU283" s="230" t="s">
        <v>21</v>
      </c>
      <c r="AY283" s="17" t="s">
        <v>167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174</v>
      </c>
      <c r="BK283" s="231">
        <f>ROUND(I283*H283,2)</f>
        <v>0</v>
      </c>
      <c r="BL283" s="17" t="s">
        <v>174</v>
      </c>
      <c r="BM283" s="230" t="s">
        <v>347</v>
      </c>
    </row>
    <row r="284" s="13" customFormat="1">
      <c r="A284" s="13"/>
      <c r="B284" s="232"/>
      <c r="C284" s="233"/>
      <c r="D284" s="234" t="s">
        <v>175</v>
      </c>
      <c r="E284" s="235" t="s">
        <v>1</v>
      </c>
      <c r="F284" s="236" t="s">
        <v>1314</v>
      </c>
      <c r="G284" s="233"/>
      <c r="H284" s="237">
        <v>140.94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175</v>
      </c>
      <c r="AU284" s="243" t="s">
        <v>21</v>
      </c>
      <c r="AV284" s="13" t="s">
        <v>21</v>
      </c>
      <c r="AW284" s="13" t="s">
        <v>40</v>
      </c>
      <c r="AX284" s="13" t="s">
        <v>84</v>
      </c>
      <c r="AY284" s="243" t="s">
        <v>167</v>
      </c>
    </row>
    <row r="285" s="13" customFormat="1">
      <c r="A285" s="13"/>
      <c r="B285" s="232"/>
      <c r="C285" s="233"/>
      <c r="D285" s="234" t="s">
        <v>175</v>
      </c>
      <c r="E285" s="235" t="s">
        <v>1</v>
      </c>
      <c r="F285" s="236" t="s">
        <v>1315</v>
      </c>
      <c r="G285" s="233"/>
      <c r="H285" s="237">
        <v>63.259999999999998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175</v>
      </c>
      <c r="AU285" s="243" t="s">
        <v>21</v>
      </c>
      <c r="AV285" s="13" t="s">
        <v>21</v>
      </c>
      <c r="AW285" s="13" t="s">
        <v>40</v>
      </c>
      <c r="AX285" s="13" t="s">
        <v>84</v>
      </c>
      <c r="AY285" s="243" t="s">
        <v>167</v>
      </c>
    </row>
    <row r="286" s="15" customFormat="1">
      <c r="A286" s="15"/>
      <c r="B286" s="273"/>
      <c r="C286" s="274"/>
      <c r="D286" s="234" t="s">
        <v>175</v>
      </c>
      <c r="E286" s="275" t="s">
        <v>1</v>
      </c>
      <c r="F286" s="276" t="s">
        <v>1249</v>
      </c>
      <c r="G286" s="274"/>
      <c r="H286" s="277">
        <v>204.19999999999999</v>
      </c>
      <c r="I286" s="278"/>
      <c r="J286" s="274"/>
      <c r="K286" s="274"/>
      <c r="L286" s="279"/>
      <c r="M286" s="280"/>
      <c r="N286" s="281"/>
      <c r="O286" s="281"/>
      <c r="P286" s="281"/>
      <c r="Q286" s="281"/>
      <c r="R286" s="281"/>
      <c r="S286" s="281"/>
      <c r="T286" s="282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83" t="s">
        <v>175</v>
      </c>
      <c r="AU286" s="283" t="s">
        <v>21</v>
      </c>
      <c r="AV286" s="15" t="s">
        <v>180</v>
      </c>
      <c r="AW286" s="15" t="s">
        <v>40</v>
      </c>
      <c r="AX286" s="15" t="s">
        <v>84</v>
      </c>
      <c r="AY286" s="283" t="s">
        <v>167</v>
      </c>
    </row>
    <row r="287" s="13" customFormat="1">
      <c r="A287" s="13"/>
      <c r="B287" s="232"/>
      <c r="C287" s="233"/>
      <c r="D287" s="234" t="s">
        <v>175</v>
      </c>
      <c r="E287" s="235" t="s">
        <v>1</v>
      </c>
      <c r="F287" s="236" t="s">
        <v>1316</v>
      </c>
      <c r="G287" s="233"/>
      <c r="H287" s="237">
        <v>48.950000000000003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175</v>
      </c>
      <c r="AU287" s="243" t="s">
        <v>21</v>
      </c>
      <c r="AV287" s="13" t="s">
        <v>21</v>
      </c>
      <c r="AW287" s="13" t="s">
        <v>40</v>
      </c>
      <c r="AX287" s="13" t="s">
        <v>84</v>
      </c>
      <c r="AY287" s="243" t="s">
        <v>167</v>
      </c>
    </row>
    <row r="288" s="13" customFormat="1">
      <c r="A288" s="13"/>
      <c r="B288" s="232"/>
      <c r="C288" s="233"/>
      <c r="D288" s="234" t="s">
        <v>175</v>
      </c>
      <c r="E288" s="235" t="s">
        <v>1</v>
      </c>
      <c r="F288" s="236" t="s">
        <v>1317</v>
      </c>
      <c r="G288" s="233"/>
      <c r="H288" s="237">
        <v>126.52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175</v>
      </c>
      <c r="AU288" s="243" t="s">
        <v>21</v>
      </c>
      <c r="AV288" s="13" t="s">
        <v>21</v>
      </c>
      <c r="AW288" s="13" t="s">
        <v>40</v>
      </c>
      <c r="AX288" s="13" t="s">
        <v>84</v>
      </c>
      <c r="AY288" s="243" t="s">
        <v>167</v>
      </c>
    </row>
    <row r="289" s="15" customFormat="1">
      <c r="A289" s="15"/>
      <c r="B289" s="273"/>
      <c r="C289" s="274"/>
      <c r="D289" s="234" t="s">
        <v>175</v>
      </c>
      <c r="E289" s="275" t="s">
        <v>1</v>
      </c>
      <c r="F289" s="276" t="s">
        <v>1249</v>
      </c>
      <c r="G289" s="274"/>
      <c r="H289" s="277">
        <v>175.47</v>
      </c>
      <c r="I289" s="278"/>
      <c r="J289" s="274"/>
      <c r="K289" s="274"/>
      <c r="L289" s="279"/>
      <c r="M289" s="280"/>
      <c r="N289" s="281"/>
      <c r="O289" s="281"/>
      <c r="P289" s="281"/>
      <c r="Q289" s="281"/>
      <c r="R289" s="281"/>
      <c r="S289" s="281"/>
      <c r="T289" s="28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3" t="s">
        <v>175</v>
      </c>
      <c r="AU289" s="283" t="s">
        <v>21</v>
      </c>
      <c r="AV289" s="15" t="s">
        <v>180</v>
      </c>
      <c r="AW289" s="15" t="s">
        <v>40</v>
      </c>
      <c r="AX289" s="15" t="s">
        <v>84</v>
      </c>
      <c r="AY289" s="283" t="s">
        <v>167</v>
      </c>
    </row>
    <row r="290" s="13" customFormat="1">
      <c r="A290" s="13"/>
      <c r="B290" s="232"/>
      <c r="C290" s="233"/>
      <c r="D290" s="234" t="s">
        <v>175</v>
      </c>
      <c r="E290" s="235" t="s">
        <v>1</v>
      </c>
      <c r="F290" s="236" t="s">
        <v>1318</v>
      </c>
      <c r="G290" s="233"/>
      <c r="H290" s="237">
        <v>278.32999999999998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175</v>
      </c>
      <c r="AU290" s="243" t="s">
        <v>21</v>
      </c>
      <c r="AV290" s="13" t="s">
        <v>21</v>
      </c>
      <c r="AW290" s="13" t="s">
        <v>40</v>
      </c>
      <c r="AX290" s="13" t="s">
        <v>84</v>
      </c>
      <c r="AY290" s="243" t="s">
        <v>167</v>
      </c>
    </row>
    <row r="291" s="13" customFormat="1">
      <c r="A291" s="13"/>
      <c r="B291" s="232"/>
      <c r="C291" s="233"/>
      <c r="D291" s="234" t="s">
        <v>175</v>
      </c>
      <c r="E291" s="235" t="s">
        <v>1</v>
      </c>
      <c r="F291" s="236" t="s">
        <v>1319</v>
      </c>
      <c r="G291" s="233"/>
      <c r="H291" s="237">
        <v>18.039999999999999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175</v>
      </c>
      <c r="AU291" s="243" t="s">
        <v>21</v>
      </c>
      <c r="AV291" s="13" t="s">
        <v>21</v>
      </c>
      <c r="AW291" s="13" t="s">
        <v>40</v>
      </c>
      <c r="AX291" s="13" t="s">
        <v>84</v>
      </c>
      <c r="AY291" s="243" t="s">
        <v>167</v>
      </c>
    </row>
    <row r="292" s="15" customFormat="1">
      <c r="A292" s="15"/>
      <c r="B292" s="273"/>
      <c r="C292" s="274"/>
      <c r="D292" s="234" t="s">
        <v>175</v>
      </c>
      <c r="E292" s="275" t="s">
        <v>1</v>
      </c>
      <c r="F292" s="276" t="s">
        <v>1249</v>
      </c>
      <c r="G292" s="274"/>
      <c r="H292" s="277">
        <v>296.37</v>
      </c>
      <c r="I292" s="278"/>
      <c r="J292" s="274"/>
      <c r="K292" s="274"/>
      <c r="L292" s="279"/>
      <c r="M292" s="280"/>
      <c r="N292" s="281"/>
      <c r="O292" s="281"/>
      <c r="P292" s="281"/>
      <c r="Q292" s="281"/>
      <c r="R292" s="281"/>
      <c r="S292" s="281"/>
      <c r="T292" s="28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3" t="s">
        <v>175</v>
      </c>
      <c r="AU292" s="283" t="s">
        <v>21</v>
      </c>
      <c r="AV292" s="15" t="s">
        <v>180</v>
      </c>
      <c r="AW292" s="15" t="s">
        <v>40</v>
      </c>
      <c r="AX292" s="15" t="s">
        <v>84</v>
      </c>
      <c r="AY292" s="283" t="s">
        <v>167</v>
      </c>
    </row>
    <row r="293" s="13" customFormat="1">
      <c r="A293" s="13"/>
      <c r="B293" s="232"/>
      <c r="C293" s="233"/>
      <c r="D293" s="234" t="s">
        <v>175</v>
      </c>
      <c r="E293" s="235" t="s">
        <v>1</v>
      </c>
      <c r="F293" s="236" t="s">
        <v>1320</v>
      </c>
      <c r="G293" s="233"/>
      <c r="H293" s="237">
        <v>3.54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175</v>
      </c>
      <c r="AU293" s="243" t="s">
        <v>21</v>
      </c>
      <c r="AV293" s="13" t="s">
        <v>21</v>
      </c>
      <c r="AW293" s="13" t="s">
        <v>40</v>
      </c>
      <c r="AX293" s="13" t="s">
        <v>84</v>
      </c>
      <c r="AY293" s="243" t="s">
        <v>167</v>
      </c>
    </row>
    <row r="294" s="15" customFormat="1">
      <c r="A294" s="15"/>
      <c r="B294" s="273"/>
      <c r="C294" s="274"/>
      <c r="D294" s="234" t="s">
        <v>175</v>
      </c>
      <c r="E294" s="275" t="s">
        <v>1</v>
      </c>
      <c r="F294" s="276" t="s">
        <v>1249</v>
      </c>
      <c r="G294" s="274"/>
      <c r="H294" s="277">
        <v>3.54</v>
      </c>
      <c r="I294" s="278"/>
      <c r="J294" s="274"/>
      <c r="K294" s="274"/>
      <c r="L294" s="279"/>
      <c r="M294" s="280"/>
      <c r="N294" s="281"/>
      <c r="O294" s="281"/>
      <c r="P294" s="281"/>
      <c r="Q294" s="281"/>
      <c r="R294" s="281"/>
      <c r="S294" s="281"/>
      <c r="T294" s="28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3" t="s">
        <v>175</v>
      </c>
      <c r="AU294" s="283" t="s">
        <v>21</v>
      </c>
      <c r="AV294" s="15" t="s">
        <v>180</v>
      </c>
      <c r="AW294" s="15" t="s">
        <v>40</v>
      </c>
      <c r="AX294" s="15" t="s">
        <v>84</v>
      </c>
      <c r="AY294" s="283" t="s">
        <v>167</v>
      </c>
    </row>
    <row r="295" s="14" customFormat="1">
      <c r="A295" s="14"/>
      <c r="B295" s="244"/>
      <c r="C295" s="245"/>
      <c r="D295" s="234" t="s">
        <v>175</v>
      </c>
      <c r="E295" s="246" t="s">
        <v>1</v>
      </c>
      <c r="F295" s="247" t="s">
        <v>177</v>
      </c>
      <c r="G295" s="245"/>
      <c r="H295" s="248">
        <v>679.57999999999993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175</v>
      </c>
      <c r="AU295" s="254" t="s">
        <v>21</v>
      </c>
      <c r="AV295" s="14" t="s">
        <v>174</v>
      </c>
      <c r="AW295" s="14" t="s">
        <v>40</v>
      </c>
      <c r="AX295" s="14" t="s">
        <v>92</v>
      </c>
      <c r="AY295" s="254" t="s">
        <v>167</v>
      </c>
    </row>
    <row r="296" s="2" customFormat="1" ht="16.5" customHeight="1">
      <c r="A296" s="39"/>
      <c r="B296" s="40"/>
      <c r="C296" s="259" t="s">
        <v>349</v>
      </c>
      <c r="D296" s="259" t="s">
        <v>238</v>
      </c>
      <c r="E296" s="260" t="s">
        <v>1321</v>
      </c>
      <c r="F296" s="261" t="s">
        <v>1322</v>
      </c>
      <c r="G296" s="262" t="s">
        <v>172</v>
      </c>
      <c r="H296" s="263">
        <v>383.46699999999998</v>
      </c>
      <c r="I296" s="264"/>
      <c r="J296" s="265">
        <f>ROUND(I296*H296,2)</f>
        <v>0</v>
      </c>
      <c r="K296" s="261" t="s">
        <v>173</v>
      </c>
      <c r="L296" s="266"/>
      <c r="M296" s="267" t="s">
        <v>1</v>
      </c>
      <c r="N296" s="268" t="s">
        <v>51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190</v>
      </c>
      <c r="AT296" s="230" t="s">
        <v>238</v>
      </c>
      <c r="AU296" s="230" t="s">
        <v>21</v>
      </c>
      <c r="AY296" s="17" t="s">
        <v>167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174</v>
      </c>
      <c r="BK296" s="231">
        <f>ROUND(I296*H296,2)</f>
        <v>0</v>
      </c>
      <c r="BL296" s="17" t="s">
        <v>174</v>
      </c>
      <c r="BM296" s="230" t="s">
        <v>352</v>
      </c>
    </row>
    <row r="297" s="13" customFormat="1">
      <c r="A297" s="13"/>
      <c r="B297" s="232"/>
      <c r="C297" s="233"/>
      <c r="D297" s="234" t="s">
        <v>175</v>
      </c>
      <c r="E297" s="235" t="s">
        <v>1</v>
      </c>
      <c r="F297" s="236" t="s">
        <v>1314</v>
      </c>
      <c r="G297" s="233"/>
      <c r="H297" s="237">
        <v>140.94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175</v>
      </c>
      <c r="AU297" s="243" t="s">
        <v>21</v>
      </c>
      <c r="AV297" s="13" t="s">
        <v>21</v>
      </c>
      <c r="AW297" s="13" t="s">
        <v>40</v>
      </c>
      <c r="AX297" s="13" t="s">
        <v>84</v>
      </c>
      <c r="AY297" s="243" t="s">
        <v>167</v>
      </c>
    </row>
    <row r="298" s="13" customFormat="1">
      <c r="A298" s="13"/>
      <c r="B298" s="232"/>
      <c r="C298" s="233"/>
      <c r="D298" s="234" t="s">
        <v>175</v>
      </c>
      <c r="E298" s="235" t="s">
        <v>1</v>
      </c>
      <c r="F298" s="236" t="s">
        <v>1315</v>
      </c>
      <c r="G298" s="233"/>
      <c r="H298" s="237">
        <v>63.259999999999998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175</v>
      </c>
      <c r="AU298" s="243" t="s">
        <v>21</v>
      </c>
      <c r="AV298" s="13" t="s">
        <v>21</v>
      </c>
      <c r="AW298" s="13" t="s">
        <v>40</v>
      </c>
      <c r="AX298" s="13" t="s">
        <v>84</v>
      </c>
      <c r="AY298" s="243" t="s">
        <v>167</v>
      </c>
    </row>
    <row r="299" s="15" customFormat="1">
      <c r="A299" s="15"/>
      <c r="B299" s="273"/>
      <c r="C299" s="274"/>
      <c r="D299" s="234" t="s">
        <v>175</v>
      </c>
      <c r="E299" s="275" t="s">
        <v>1</v>
      </c>
      <c r="F299" s="276" t="s">
        <v>1249</v>
      </c>
      <c r="G299" s="274"/>
      <c r="H299" s="277">
        <v>204.19999999999999</v>
      </c>
      <c r="I299" s="278"/>
      <c r="J299" s="274"/>
      <c r="K299" s="274"/>
      <c r="L299" s="279"/>
      <c r="M299" s="280"/>
      <c r="N299" s="281"/>
      <c r="O299" s="281"/>
      <c r="P299" s="281"/>
      <c r="Q299" s="281"/>
      <c r="R299" s="281"/>
      <c r="S299" s="281"/>
      <c r="T299" s="28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3" t="s">
        <v>175</v>
      </c>
      <c r="AU299" s="283" t="s">
        <v>21</v>
      </c>
      <c r="AV299" s="15" t="s">
        <v>180</v>
      </c>
      <c r="AW299" s="15" t="s">
        <v>40</v>
      </c>
      <c r="AX299" s="15" t="s">
        <v>84</v>
      </c>
      <c r="AY299" s="283" t="s">
        <v>167</v>
      </c>
    </row>
    <row r="300" s="13" customFormat="1">
      <c r="A300" s="13"/>
      <c r="B300" s="232"/>
      <c r="C300" s="233"/>
      <c r="D300" s="234" t="s">
        <v>175</v>
      </c>
      <c r="E300" s="235" t="s">
        <v>1</v>
      </c>
      <c r="F300" s="236" t="s">
        <v>1316</v>
      </c>
      <c r="G300" s="233"/>
      <c r="H300" s="237">
        <v>48.950000000000003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175</v>
      </c>
      <c r="AU300" s="243" t="s">
        <v>21</v>
      </c>
      <c r="AV300" s="13" t="s">
        <v>21</v>
      </c>
      <c r="AW300" s="13" t="s">
        <v>40</v>
      </c>
      <c r="AX300" s="13" t="s">
        <v>84</v>
      </c>
      <c r="AY300" s="243" t="s">
        <v>167</v>
      </c>
    </row>
    <row r="301" s="13" customFormat="1">
      <c r="A301" s="13"/>
      <c r="B301" s="232"/>
      <c r="C301" s="233"/>
      <c r="D301" s="234" t="s">
        <v>175</v>
      </c>
      <c r="E301" s="235" t="s">
        <v>1</v>
      </c>
      <c r="F301" s="236" t="s">
        <v>1317</v>
      </c>
      <c r="G301" s="233"/>
      <c r="H301" s="237">
        <v>126.52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175</v>
      </c>
      <c r="AU301" s="243" t="s">
        <v>21</v>
      </c>
      <c r="AV301" s="13" t="s">
        <v>21</v>
      </c>
      <c r="AW301" s="13" t="s">
        <v>40</v>
      </c>
      <c r="AX301" s="13" t="s">
        <v>84</v>
      </c>
      <c r="AY301" s="243" t="s">
        <v>167</v>
      </c>
    </row>
    <row r="302" s="15" customFormat="1">
      <c r="A302" s="15"/>
      <c r="B302" s="273"/>
      <c r="C302" s="274"/>
      <c r="D302" s="234" t="s">
        <v>175</v>
      </c>
      <c r="E302" s="275" t="s">
        <v>1</v>
      </c>
      <c r="F302" s="276" t="s">
        <v>1249</v>
      </c>
      <c r="G302" s="274"/>
      <c r="H302" s="277">
        <v>175.47</v>
      </c>
      <c r="I302" s="278"/>
      <c r="J302" s="274"/>
      <c r="K302" s="274"/>
      <c r="L302" s="279"/>
      <c r="M302" s="280"/>
      <c r="N302" s="281"/>
      <c r="O302" s="281"/>
      <c r="P302" s="281"/>
      <c r="Q302" s="281"/>
      <c r="R302" s="281"/>
      <c r="S302" s="281"/>
      <c r="T302" s="282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83" t="s">
        <v>175</v>
      </c>
      <c r="AU302" s="283" t="s">
        <v>21</v>
      </c>
      <c r="AV302" s="15" t="s">
        <v>180</v>
      </c>
      <c r="AW302" s="15" t="s">
        <v>40</v>
      </c>
      <c r="AX302" s="15" t="s">
        <v>84</v>
      </c>
      <c r="AY302" s="283" t="s">
        <v>167</v>
      </c>
    </row>
    <row r="303" s="14" customFormat="1">
      <c r="A303" s="14"/>
      <c r="B303" s="244"/>
      <c r="C303" s="245"/>
      <c r="D303" s="234" t="s">
        <v>175</v>
      </c>
      <c r="E303" s="246" t="s">
        <v>1</v>
      </c>
      <c r="F303" s="247" t="s">
        <v>177</v>
      </c>
      <c r="G303" s="245"/>
      <c r="H303" s="248">
        <v>379.66999999999996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175</v>
      </c>
      <c r="AU303" s="254" t="s">
        <v>21</v>
      </c>
      <c r="AV303" s="14" t="s">
        <v>174</v>
      </c>
      <c r="AW303" s="14" t="s">
        <v>40</v>
      </c>
      <c r="AX303" s="14" t="s">
        <v>84</v>
      </c>
      <c r="AY303" s="254" t="s">
        <v>167</v>
      </c>
    </row>
    <row r="304" s="13" customFormat="1">
      <c r="A304" s="13"/>
      <c r="B304" s="232"/>
      <c r="C304" s="233"/>
      <c r="D304" s="234" t="s">
        <v>175</v>
      </c>
      <c r="E304" s="235" t="s">
        <v>1</v>
      </c>
      <c r="F304" s="236" t="s">
        <v>1323</v>
      </c>
      <c r="G304" s="233"/>
      <c r="H304" s="237">
        <v>383.46699999999998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175</v>
      </c>
      <c r="AU304" s="243" t="s">
        <v>21</v>
      </c>
      <c r="AV304" s="13" t="s">
        <v>21</v>
      </c>
      <c r="AW304" s="13" t="s">
        <v>40</v>
      </c>
      <c r="AX304" s="13" t="s">
        <v>84</v>
      </c>
      <c r="AY304" s="243" t="s">
        <v>167</v>
      </c>
    </row>
    <row r="305" s="14" customFormat="1">
      <c r="A305" s="14"/>
      <c r="B305" s="244"/>
      <c r="C305" s="245"/>
      <c r="D305" s="234" t="s">
        <v>175</v>
      </c>
      <c r="E305" s="246" t="s">
        <v>1</v>
      </c>
      <c r="F305" s="247" t="s">
        <v>177</v>
      </c>
      <c r="G305" s="245"/>
      <c r="H305" s="248">
        <v>383.46699999999998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175</v>
      </c>
      <c r="AU305" s="254" t="s">
        <v>21</v>
      </c>
      <c r="AV305" s="14" t="s">
        <v>174</v>
      </c>
      <c r="AW305" s="14" t="s">
        <v>40</v>
      </c>
      <c r="AX305" s="14" t="s">
        <v>92</v>
      </c>
      <c r="AY305" s="254" t="s">
        <v>167</v>
      </c>
    </row>
    <row r="306" s="2" customFormat="1" ht="21.75" customHeight="1">
      <c r="A306" s="39"/>
      <c r="B306" s="40"/>
      <c r="C306" s="259" t="s">
        <v>259</v>
      </c>
      <c r="D306" s="259" t="s">
        <v>238</v>
      </c>
      <c r="E306" s="260" t="s">
        <v>1324</v>
      </c>
      <c r="F306" s="261" t="s">
        <v>1325</v>
      </c>
      <c r="G306" s="262" t="s">
        <v>172</v>
      </c>
      <c r="H306" s="263">
        <v>283.89699999999999</v>
      </c>
      <c r="I306" s="264"/>
      <c r="J306" s="265">
        <f>ROUND(I306*H306,2)</f>
        <v>0</v>
      </c>
      <c r="K306" s="261" t="s">
        <v>173</v>
      </c>
      <c r="L306" s="266"/>
      <c r="M306" s="267" t="s">
        <v>1</v>
      </c>
      <c r="N306" s="268" t="s">
        <v>51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190</v>
      </c>
      <c r="AT306" s="230" t="s">
        <v>238</v>
      </c>
      <c r="AU306" s="230" t="s">
        <v>21</v>
      </c>
      <c r="AY306" s="17" t="s">
        <v>167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174</v>
      </c>
      <c r="BK306" s="231">
        <f>ROUND(I306*H306,2)</f>
        <v>0</v>
      </c>
      <c r="BL306" s="17" t="s">
        <v>174</v>
      </c>
      <c r="BM306" s="230" t="s">
        <v>357</v>
      </c>
    </row>
    <row r="307" s="2" customFormat="1" ht="24.15" customHeight="1">
      <c r="A307" s="39"/>
      <c r="B307" s="40"/>
      <c r="C307" s="259" t="s">
        <v>359</v>
      </c>
      <c r="D307" s="259" t="s">
        <v>238</v>
      </c>
      <c r="E307" s="260" t="s">
        <v>1326</v>
      </c>
      <c r="F307" s="261" t="s">
        <v>1327</v>
      </c>
      <c r="G307" s="262" t="s">
        <v>172</v>
      </c>
      <c r="H307" s="263">
        <v>18.581</v>
      </c>
      <c r="I307" s="264"/>
      <c r="J307" s="265">
        <f>ROUND(I307*H307,2)</f>
        <v>0</v>
      </c>
      <c r="K307" s="261" t="s">
        <v>173</v>
      </c>
      <c r="L307" s="266"/>
      <c r="M307" s="267" t="s">
        <v>1</v>
      </c>
      <c r="N307" s="268" t="s">
        <v>51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190</v>
      </c>
      <c r="AT307" s="230" t="s">
        <v>238</v>
      </c>
      <c r="AU307" s="230" t="s">
        <v>21</v>
      </c>
      <c r="AY307" s="17" t="s">
        <v>167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174</v>
      </c>
      <c r="BK307" s="231">
        <f>ROUND(I307*H307,2)</f>
        <v>0</v>
      </c>
      <c r="BL307" s="17" t="s">
        <v>174</v>
      </c>
      <c r="BM307" s="230" t="s">
        <v>362</v>
      </c>
    </row>
    <row r="308" s="2" customFormat="1" ht="24.15" customHeight="1">
      <c r="A308" s="39"/>
      <c r="B308" s="40"/>
      <c r="C308" s="219" t="s">
        <v>266</v>
      </c>
      <c r="D308" s="219" t="s">
        <v>169</v>
      </c>
      <c r="E308" s="220" t="s">
        <v>1328</v>
      </c>
      <c r="F308" s="221" t="s">
        <v>1329</v>
      </c>
      <c r="G308" s="222" t="s">
        <v>172</v>
      </c>
      <c r="H308" s="223">
        <v>155.25</v>
      </c>
      <c r="I308" s="224"/>
      <c r="J308" s="225">
        <f>ROUND(I308*H308,2)</f>
        <v>0</v>
      </c>
      <c r="K308" s="221" t="s">
        <v>173</v>
      </c>
      <c r="L308" s="45"/>
      <c r="M308" s="226" t="s">
        <v>1</v>
      </c>
      <c r="N308" s="227" t="s">
        <v>51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174</v>
      </c>
      <c r="AT308" s="230" t="s">
        <v>169</v>
      </c>
      <c r="AU308" s="230" t="s">
        <v>21</v>
      </c>
      <c r="AY308" s="17" t="s">
        <v>167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174</v>
      </c>
      <c r="BK308" s="231">
        <f>ROUND(I308*H308,2)</f>
        <v>0</v>
      </c>
      <c r="BL308" s="17" t="s">
        <v>174</v>
      </c>
      <c r="BM308" s="230" t="s">
        <v>366</v>
      </c>
    </row>
    <row r="309" s="13" customFormat="1">
      <c r="A309" s="13"/>
      <c r="B309" s="232"/>
      <c r="C309" s="233"/>
      <c r="D309" s="234" t="s">
        <v>175</v>
      </c>
      <c r="E309" s="235" t="s">
        <v>1</v>
      </c>
      <c r="F309" s="236" t="s">
        <v>1330</v>
      </c>
      <c r="G309" s="233"/>
      <c r="H309" s="237">
        <v>144.08000000000001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175</v>
      </c>
      <c r="AU309" s="243" t="s">
        <v>21</v>
      </c>
      <c r="AV309" s="13" t="s">
        <v>21</v>
      </c>
      <c r="AW309" s="13" t="s">
        <v>40</v>
      </c>
      <c r="AX309" s="13" t="s">
        <v>84</v>
      </c>
      <c r="AY309" s="243" t="s">
        <v>167</v>
      </c>
    </row>
    <row r="310" s="13" customFormat="1">
      <c r="A310" s="13"/>
      <c r="B310" s="232"/>
      <c r="C310" s="233"/>
      <c r="D310" s="234" t="s">
        <v>175</v>
      </c>
      <c r="E310" s="235" t="s">
        <v>1</v>
      </c>
      <c r="F310" s="236" t="s">
        <v>1331</v>
      </c>
      <c r="G310" s="233"/>
      <c r="H310" s="237">
        <v>11.17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175</v>
      </c>
      <c r="AU310" s="243" t="s">
        <v>21</v>
      </c>
      <c r="AV310" s="13" t="s">
        <v>21</v>
      </c>
      <c r="AW310" s="13" t="s">
        <v>40</v>
      </c>
      <c r="AX310" s="13" t="s">
        <v>84</v>
      </c>
      <c r="AY310" s="243" t="s">
        <v>167</v>
      </c>
    </row>
    <row r="311" s="14" customFormat="1">
      <c r="A311" s="14"/>
      <c r="B311" s="244"/>
      <c r="C311" s="245"/>
      <c r="D311" s="234" t="s">
        <v>175</v>
      </c>
      <c r="E311" s="246" t="s">
        <v>1</v>
      </c>
      <c r="F311" s="247" t="s">
        <v>177</v>
      </c>
      <c r="G311" s="245"/>
      <c r="H311" s="248">
        <v>155.25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175</v>
      </c>
      <c r="AU311" s="254" t="s">
        <v>21</v>
      </c>
      <c r="AV311" s="14" t="s">
        <v>174</v>
      </c>
      <c r="AW311" s="14" t="s">
        <v>40</v>
      </c>
      <c r="AX311" s="14" t="s">
        <v>92</v>
      </c>
      <c r="AY311" s="254" t="s">
        <v>167</v>
      </c>
    </row>
    <row r="312" s="2" customFormat="1" ht="16.5" customHeight="1">
      <c r="A312" s="39"/>
      <c r="B312" s="40"/>
      <c r="C312" s="259" t="s">
        <v>368</v>
      </c>
      <c r="D312" s="259" t="s">
        <v>238</v>
      </c>
      <c r="E312" s="260" t="s">
        <v>1332</v>
      </c>
      <c r="F312" s="261" t="s">
        <v>1333</v>
      </c>
      <c r="G312" s="262" t="s">
        <v>172</v>
      </c>
      <c r="H312" s="263">
        <v>146.96199999999999</v>
      </c>
      <c r="I312" s="264"/>
      <c r="J312" s="265">
        <f>ROUND(I312*H312,2)</f>
        <v>0</v>
      </c>
      <c r="K312" s="261" t="s">
        <v>1</v>
      </c>
      <c r="L312" s="266"/>
      <c r="M312" s="267" t="s">
        <v>1</v>
      </c>
      <c r="N312" s="268" t="s">
        <v>51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190</v>
      </c>
      <c r="AT312" s="230" t="s">
        <v>238</v>
      </c>
      <c r="AU312" s="230" t="s">
        <v>21</v>
      </c>
      <c r="AY312" s="17" t="s">
        <v>167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7" t="s">
        <v>174</v>
      </c>
      <c r="BK312" s="231">
        <f>ROUND(I312*H312,2)</f>
        <v>0</v>
      </c>
      <c r="BL312" s="17" t="s">
        <v>174</v>
      </c>
      <c r="BM312" s="230" t="s">
        <v>371</v>
      </c>
    </row>
    <row r="313" s="2" customFormat="1">
      <c r="A313" s="39"/>
      <c r="B313" s="40"/>
      <c r="C313" s="41"/>
      <c r="D313" s="234" t="s">
        <v>185</v>
      </c>
      <c r="E313" s="41"/>
      <c r="F313" s="255" t="s">
        <v>1334</v>
      </c>
      <c r="G313" s="41"/>
      <c r="H313" s="41"/>
      <c r="I313" s="256"/>
      <c r="J313" s="41"/>
      <c r="K313" s="41"/>
      <c r="L313" s="45"/>
      <c r="M313" s="257"/>
      <c r="N313" s="258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7" t="s">
        <v>185</v>
      </c>
      <c r="AU313" s="17" t="s">
        <v>21</v>
      </c>
    </row>
    <row r="314" s="2" customFormat="1" ht="16.5" customHeight="1">
      <c r="A314" s="39"/>
      <c r="B314" s="40"/>
      <c r="C314" s="259" t="s">
        <v>29</v>
      </c>
      <c r="D314" s="259" t="s">
        <v>238</v>
      </c>
      <c r="E314" s="260" t="s">
        <v>1335</v>
      </c>
      <c r="F314" s="261" t="s">
        <v>1336</v>
      </c>
      <c r="G314" s="262" t="s">
        <v>172</v>
      </c>
      <c r="H314" s="263">
        <v>11.505000000000001</v>
      </c>
      <c r="I314" s="264"/>
      <c r="J314" s="265">
        <f>ROUND(I314*H314,2)</f>
        <v>0</v>
      </c>
      <c r="K314" s="261" t="s">
        <v>173</v>
      </c>
      <c r="L314" s="266"/>
      <c r="M314" s="267" t="s">
        <v>1</v>
      </c>
      <c r="N314" s="268" t="s">
        <v>51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190</v>
      </c>
      <c r="AT314" s="230" t="s">
        <v>238</v>
      </c>
      <c r="AU314" s="230" t="s">
        <v>21</v>
      </c>
      <c r="AY314" s="17" t="s">
        <v>167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174</v>
      </c>
      <c r="BK314" s="231">
        <f>ROUND(I314*H314,2)</f>
        <v>0</v>
      </c>
      <c r="BL314" s="17" t="s">
        <v>174</v>
      </c>
      <c r="BM314" s="230" t="s">
        <v>375</v>
      </c>
    </row>
    <row r="315" s="12" customFormat="1" ht="22.8" customHeight="1">
      <c r="A315" s="12"/>
      <c r="B315" s="203"/>
      <c r="C315" s="204"/>
      <c r="D315" s="205" t="s">
        <v>83</v>
      </c>
      <c r="E315" s="217" t="s">
        <v>213</v>
      </c>
      <c r="F315" s="217" t="s">
        <v>512</v>
      </c>
      <c r="G315" s="204"/>
      <c r="H315" s="204"/>
      <c r="I315" s="207"/>
      <c r="J315" s="218">
        <f>BK315</f>
        <v>0</v>
      </c>
      <c r="K315" s="204"/>
      <c r="L315" s="209"/>
      <c r="M315" s="210"/>
      <c r="N315" s="211"/>
      <c r="O315" s="211"/>
      <c r="P315" s="212">
        <f>SUM(P316:P366)</f>
        <v>0</v>
      </c>
      <c r="Q315" s="211"/>
      <c r="R315" s="212">
        <f>SUM(R316:R366)</f>
        <v>0</v>
      </c>
      <c r="S315" s="211"/>
      <c r="T315" s="213">
        <f>SUM(T316:T366)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92</v>
      </c>
      <c r="AT315" s="215" t="s">
        <v>83</v>
      </c>
      <c r="AU315" s="215" t="s">
        <v>92</v>
      </c>
      <c r="AY315" s="214" t="s">
        <v>167</v>
      </c>
      <c r="BK315" s="216">
        <f>SUM(BK316:BK366)</f>
        <v>0</v>
      </c>
    </row>
    <row r="316" s="2" customFormat="1" ht="24.15" customHeight="1">
      <c r="A316" s="39"/>
      <c r="B316" s="40"/>
      <c r="C316" s="219" t="s">
        <v>376</v>
      </c>
      <c r="D316" s="219" t="s">
        <v>169</v>
      </c>
      <c r="E316" s="220" t="s">
        <v>1337</v>
      </c>
      <c r="F316" s="221" t="s">
        <v>1338</v>
      </c>
      <c r="G316" s="222" t="s">
        <v>247</v>
      </c>
      <c r="H316" s="223">
        <v>4</v>
      </c>
      <c r="I316" s="224"/>
      <c r="J316" s="225">
        <f>ROUND(I316*H316,2)</f>
        <v>0</v>
      </c>
      <c r="K316" s="221" t="s">
        <v>173</v>
      </c>
      <c r="L316" s="45"/>
      <c r="M316" s="226" t="s">
        <v>1</v>
      </c>
      <c r="N316" s="227" t="s">
        <v>51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174</v>
      </c>
      <c r="AT316" s="230" t="s">
        <v>169</v>
      </c>
      <c r="AU316" s="230" t="s">
        <v>21</v>
      </c>
      <c r="AY316" s="17" t="s">
        <v>167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174</v>
      </c>
      <c r="BK316" s="231">
        <f>ROUND(I316*H316,2)</f>
        <v>0</v>
      </c>
      <c r="BL316" s="17" t="s">
        <v>174</v>
      </c>
      <c r="BM316" s="230" t="s">
        <v>379</v>
      </c>
    </row>
    <row r="317" s="13" customFormat="1">
      <c r="A317" s="13"/>
      <c r="B317" s="232"/>
      <c r="C317" s="233"/>
      <c r="D317" s="234" t="s">
        <v>175</v>
      </c>
      <c r="E317" s="235" t="s">
        <v>1</v>
      </c>
      <c r="F317" s="236" t="s">
        <v>1339</v>
      </c>
      <c r="G317" s="233"/>
      <c r="H317" s="237">
        <v>2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175</v>
      </c>
      <c r="AU317" s="243" t="s">
        <v>21</v>
      </c>
      <c r="AV317" s="13" t="s">
        <v>21</v>
      </c>
      <c r="AW317" s="13" t="s">
        <v>40</v>
      </c>
      <c r="AX317" s="13" t="s">
        <v>84</v>
      </c>
      <c r="AY317" s="243" t="s">
        <v>167</v>
      </c>
    </row>
    <row r="318" s="13" customFormat="1">
      <c r="A318" s="13"/>
      <c r="B318" s="232"/>
      <c r="C318" s="233"/>
      <c r="D318" s="234" t="s">
        <v>175</v>
      </c>
      <c r="E318" s="235" t="s">
        <v>1</v>
      </c>
      <c r="F318" s="236" t="s">
        <v>1340</v>
      </c>
      <c r="G318" s="233"/>
      <c r="H318" s="237">
        <v>2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175</v>
      </c>
      <c r="AU318" s="243" t="s">
        <v>21</v>
      </c>
      <c r="AV318" s="13" t="s">
        <v>21</v>
      </c>
      <c r="AW318" s="13" t="s">
        <v>40</v>
      </c>
      <c r="AX318" s="13" t="s">
        <v>84</v>
      </c>
      <c r="AY318" s="243" t="s">
        <v>167</v>
      </c>
    </row>
    <row r="319" s="14" customFormat="1">
      <c r="A319" s="14"/>
      <c r="B319" s="244"/>
      <c r="C319" s="245"/>
      <c r="D319" s="234" t="s">
        <v>175</v>
      </c>
      <c r="E319" s="246" t="s">
        <v>1</v>
      </c>
      <c r="F319" s="247" t="s">
        <v>177</v>
      </c>
      <c r="G319" s="245"/>
      <c r="H319" s="248">
        <v>4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175</v>
      </c>
      <c r="AU319" s="254" t="s">
        <v>21</v>
      </c>
      <c r="AV319" s="14" t="s">
        <v>174</v>
      </c>
      <c r="AW319" s="14" t="s">
        <v>40</v>
      </c>
      <c r="AX319" s="14" t="s">
        <v>92</v>
      </c>
      <c r="AY319" s="254" t="s">
        <v>167</v>
      </c>
    </row>
    <row r="320" s="2" customFormat="1" ht="16.5" customHeight="1">
      <c r="A320" s="39"/>
      <c r="B320" s="40"/>
      <c r="C320" s="259" t="s">
        <v>272</v>
      </c>
      <c r="D320" s="259" t="s">
        <v>238</v>
      </c>
      <c r="E320" s="260" t="s">
        <v>1341</v>
      </c>
      <c r="F320" s="261" t="s">
        <v>1342</v>
      </c>
      <c r="G320" s="262" t="s">
        <v>247</v>
      </c>
      <c r="H320" s="263">
        <v>4</v>
      </c>
      <c r="I320" s="264"/>
      <c r="J320" s="265">
        <f>ROUND(I320*H320,2)</f>
        <v>0</v>
      </c>
      <c r="K320" s="261" t="s">
        <v>1</v>
      </c>
      <c r="L320" s="266"/>
      <c r="M320" s="267" t="s">
        <v>1</v>
      </c>
      <c r="N320" s="268" t="s">
        <v>51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190</v>
      </c>
      <c r="AT320" s="230" t="s">
        <v>238</v>
      </c>
      <c r="AU320" s="230" t="s">
        <v>21</v>
      </c>
      <c r="AY320" s="17" t="s">
        <v>167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174</v>
      </c>
      <c r="BK320" s="231">
        <f>ROUND(I320*H320,2)</f>
        <v>0</v>
      </c>
      <c r="BL320" s="17" t="s">
        <v>174</v>
      </c>
      <c r="BM320" s="230" t="s">
        <v>384</v>
      </c>
    </row>
    <row r="321" s="2" customFormat="1" ht="24.15" customHeight="1">
      <c r="A321" s="39"/>
      <c r="B321" s="40"/>
      <c r="C321" s="219" t="s">
        <v>387</v>
      </c>
      <c r="D321" s="219" t="s">
        <v>169</v>
      </c>
      <c r="E321" s="220" t="s">
        <v>1343</v>
      </c>
      <c r="F321" s="221" t="s">
        <v>1344</v>
      </c>
      <c r="G321" s="222" t="s">
        <v>247</v>
      </c>
      <c r="H321" s="223">
        <v>4</v>
      </c>
      <c r="I321" s="224"/>
      <c r="J321" s="225">
        <f>ROUND(I321*H321,2)</f>
        <v>0</v>
      </c>
      <c r="K321" s="221" t="s">
        <v>173</v>
      </c>
      <c r="L321" s="45"/>
      <c r="M321" s="226" t="s">
        <v>1</v>
      </c>
      <c r="N321" s="227" t="s">
        <v>51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174</v>
      </c>
      <c r="AT321" s="230" t="s">
        <v>169</v>
      </c>
      <c r="AU321" s="230" t="s">
        <v>21</v>
      </c>
      <c r="AY321" s="17" t="s">
        <v>167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174</v>
      </c>
      <c r="BK321" s="231">
        <f>ROUND(I321*H321,2)</f>
        <v>0</v>
      </c>
      <c r="BL321" s="17" t="s">
        <v>174</v>
      </c>
      <c r="BM321" s="230" t="s">
        <v>390</v>
      </c>
    </row>
    <row r="322" s="2" customFormat="1" ht="21.75" customHeight="1">
      <c r="A322" s="39"/>
      <c r="B322" s="40"/>
      <c r="C322" s="259" t="s">
        <v>278</v>
      </c>
      <c r="D322" s="259" t="s">
        <v>238</v>
      </c>
      <c r="E322" s="260" t="s">
        <v>1345</v>
      </c>
      <c r="F322" s="261" t="s">
        <v>1346</v>
      </c>
      <c r="G322" s="262" t="s">
        <v>247</v>
      </c>
      <c r="H322" s="263">
        <v>4</v>
      </c>
      <c r="I322" s="264"/>
      <c r="J322" s="265">
        <f>ROUND(I322*H322,2)</f>
        <v>0</v>
      </c>
      <c r="K322" s="261" t="s">
        <v>173</v>
      </c>
      <c r="L322" s="266"/>
      <c r="M322" s="267" t="s">
        <v>1</v>
      </c>
      <c r="N322" s="268" t="s">
        <v>51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190</v>
      </c>
      <c r="AT322" s="230" t="s">
        <v>238</v>
      </c>
      <c r="AU322" s="230" t="s">
        <v>21</v>
      </c>
      <c r="AY322" s="17" t="s">
        <v>167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174</v>
      </c>
      <c r="BK322" s="231">
        <f>ROUND(I322*H322,2)</f>
        <v>0</v>
      </c>
      <c r="BL322" s="17" t="s">
        <v>174</v>
      </c>
      <c r="BM322" s="230" t="s">
        <v>393</v>
      </c>
    </row>
    <row r="323" s="2" customFormat="1" ht="16.5" customHeight="1">
      <c r="A323" s="39"/>
      <c r="B323" s="40"/>
      <c r="C323" s="259" t="s">
        <v>395</v>
      </c>
      <c r="D323" s="259" t="s">
        <v>238</v>
      </c>
      <c r="E323" s="260" t="s">
        <v>1347</v>
      </c>
      <c r="F323" s="261" t="s">
        <v>1348</v>
      </c>
      <c r="G323" s="262" t="s">
        <v>247</v>
      </c>
      <c r="H323" s="263">
        <v>4</v>
      </c>
      <c r="I323" s="264"/>
      <c r="J323" s="265">
        <f>ROUND(I323*H323,2)</f>
        <v>0</v>
      </c>
      <c r="K323" s="261" t="s">
        <v>173</v>
      </c>
      <c r="L323" s="266"/>
      <c r="M323" s="267" t="s">
        <v>1</v>
      </c>
      <c r="N323" s="268" t="s">
        <v>51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190</v>
      </c>
      <c r="AT323" s="230" t="s">
        <v>238</v>
      </c>
      <c r="AU323" s="230" t="s">
        <v>21</v>
      </c>
      <c r="AY323" s="17" t="s">
        <v>167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174</v>
      </c>
      <c r="BK323" s="231">
        <f>ROUND(I323*H323,2)</f>
        <v>0</v>
      </c>
      <c r="BL323" s="17" t="s">
        <v>174</v>
      </c>
      <c r="BM323" s="230" t="s">
        <v>398</v>
      </c>
    </row>
    <row r="324" s="2" customFormat="1" ht="24.15" customHeight="1">
      <c r="A324" s="39"/>
      <c r="B324" s="40"/>
      <c r="C324" s="219" t="s">
        <v>281</v>
      </c>
      <c r="D324" s="219" t="s">
        <v>169</v>
      </c>
      <c r="E324" s="220" t="s">
        <v>1349</v>
      </c>
      <c r="F324" s="221" t="s">
        <v>1350</v>
      </c>
      <c r="G324" s="222" t="s">
        <v>194</v>
      </c>
      <c r="H324" s="223">
        <v>30</v>
      </c>
      <c r="I324" s="224"/>
      <c r="J324" s="225">
        <f>ROUND(I324*H324,2)</f>
        <v>0</v>
      </c>
      <c r="K324" s="221" t="s">
        <v>173</v>
      </c>
      <c r="L324" s="45"/>
      <c r="M324" s="226" t="s">
        <v>1</v>
      </c>
      <c r="N324" s="227" t="s">
        <v>51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174</v>
      </c>
      <c r="AT324" s="230" t="s">
        <v>169</v>
      </c>
      <c r="AU324" s="230" t="s">
        <v>21</v>
      </c>
      <c r="AY324" s="17" t="s">
        <v>167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174</v>
      </c>
      <c r="BK324" s="231">
        <f>ROUND(I324*H324,2)</f>
        <v>0</v>
      </c>
      <c r="BL324" s="17" t="s">
        <v>174</v>
      </c>
      <c r="BM324" s="230" t="s">
        <v>401</v>
      </c>
    </row>
    <row r="325" s="13" customFormat="1">
      <c r="A325" s="13"/>
      <c r="B325" s="232"/>
      <c r="C325" s="233"/>
      <c r="D325" s="234" t="s">
        <v>175</v>
      </c>
      <c r="E325" s="235" t="s">
        <v>1</v>
      </c>
      <c r="F325" s="236" t="s">
        <v>1351</v>
      </c>
      <c r="G325" s="233"/>
      <c r="H325" s="237">
        <v>30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175</v>
      </c>
      <c r="AU325" s="243" t="s">
        <v>21</v>
      </c>
      <c r="AV325" s="13" t="s">
        <v>21</v>
      </c>
      <c r="AW325" s="13" t="s">
        <v>40</v>
      </c>
      <c r="AX325" s="13" t="s">
        <v>84</v>
      </c>
      <c r="AY325" s="243" t="s">
        <v>167</v>
      </c>
    </row>
    <row r="326" s="14" customFormat="1">
      <c r="A326" s="14"/>
      <c r="B326" s="244"/>
      <c r="C326" s="245"/>
      <c r="D326" s="234" t="s">
        <v>175</v>
      </c>
      <c r="E326" s="246" t="s">
        <v>1</v>
      </c>
      <c r="F326" s="247" t="s">
        <v>177</v>
      </c>
      <c r="G326" s="245"/>
      <c r="H326" s="248">
        <v>30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175</v>
      </c>
      <c r="AU326" s="254" t="s">
        <v>21</v>
      </c>
      <c r="AV326" s="14" t="s">
        <v>174</v>
      </c>
      <c r="AW326" s="14" t="s">
        <v>40</v>
      </c>
      <c r="AX326" s="14" t="s">
        <v>92</v>
      </c>
      <c r="AY326" s="254" t="s">
        <v>167</v>
      </c>
    </row>
    <row r="327" s="2" customFormat="1" ht="33" customHeight="1">
      <c r="A327" s="39"/>
      <c r="B327" s="40"/>
      <c r="C327" s="219" t="s">
        <v>403</v>
      </c>
      <c r="D327" s="219" t="s">
        <v>169</v>
      </c>
      <c r="E327" s="220" t="s">
        <v>1014</v>
      </c>
      <c r="F327" s="221" t="s">
        <v>1015</v>
      </c>
      <c r="G327" s="222" t="s">
        <v>194</v>
      </c>
      <c r="H327" s="223">
        <v>582.29999999999995</v>
      </c>
      <c r="I327" s="224"/>
      <c r="J327" s="225">
        <f>ROUND(I327*H327,2)</f>
        <v>0</v>
      </c>
      <c r="K327" s="221" t="s">
        <v>173</v>
      </c>
      <c r="L327" s="45"/>
      <c r="M327" s="226" t="s">
        <v>1</v>
      </c>
      <c r="N327" s="227" t="s">
        <v>51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174</v>
      </c>
      <c r="AT327" s="230" t="s">
        <v>169</v>
      </c>
      <c r="AU327" s="230" t="s">
        <v>21</v>
      </c>
      <c r="AY327" s="17" t="s">
        <v>167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174</v>
      </c>
      <c r="BK327" s="231">
        <f>ROUND(I327*H327,2)</f>
        <v>0</v>
      </c>
      <c r="BL327" s="17" t="s">
        <v>174</v>
      </c>
      <c r="BM327" s="230" t="s">
        <v>406</v>
      </c>
    </row>
    <row r="328" s="13" customFormat="1">
      <c r="A328" s="13"/>
      <c r="B328" s="232"/>
      <c r="C328" s="233"/>
      <c r="D328" s="234" t="s">
        <v>175</v>
      </c>
      <c r="E328" s="235" t="s">
        <v>1</v>
      </c>
      <c r="F328" s="236" t="s">
        <v>1352</v>
      </c>
      <c r="G328" s="233"/>
      <c r="H328" s="237">
        <v>582.29999999999995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175</v>
      </c>
      <c r="AU328" s="243" t="s">
        <v>21</v>
      </c>
      <c r="AV328" s="13" t="s">
        <v>21</v>
      </c>
      <c r="AW328" s="13" t="s">
        <v>40</v>
      </c>
      <c r="AX328" s="13" t="s">
        <v>84</v>
      </c>
      <c r="AY328" s="243" t="s">
        <v>167</v>
      </c>
    </row>
    <row r="329" s="14" customFormat="1">
      <c r="A329" s="14"/>
      <c r="B329" s="244"/>
      <c r="C329" s="245"/>
      <c r="D329" s="234" t="s">
        <v>175</v>
      </c>
      <c r="E329" s="246" t="s">
        <v>1</v>
      </c>
      <c r="F329" s="247" t="s">
        <v>177</v>
      </c>
      <c r="G329" s="245"/>
      <c r="H329" s="248">
        <v>582.29999999999995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175</v>
      </c>
      <c r="AU329" s="254" t="s">
        <v>21</v>
      </c>
      <c r="AV329" s="14" t="s">
        <v>174</v>
      </c>
      <c r="AW329" s="14" t="s">
        <v>40</v>
      </c>
      <c r="AX329" s="14" t="s">
        <v>92</v>
      </c>
      <c r="AY329" s="254" t="s">
        <v>167</v>
      </c>
    </row>
    <row r="330" s="2" customFormat="1" ht="16.5" customHeight="1">
      <c r="A330" s="39"/>
      <c r="B330" s="40"/>
      <c r="C330" s="259" t="s">
        <v>295</v>
      </c>
      <c r="D330" s="259" t="s">
        <v>238</v>
      </c>
      <c r="E330" s="260" t="s">
        <v>1353</v>
      </c>
      <c r="F330" s="261" t="s">
        <v>1354</v>
      </c>
      <c r="G330" s="262" t="s">
        <v>194</v>
      </c>
      <c r="H330" s="263">
        <v>389.75999999999999</v>
      </c>
      <c r="I330" s="264"/>
      <c r="J330" s="265">
        <f>ROUND(I330*H330,2)</f>
        <v>0</v>
      </c>
      <c r="K330" s="261" t="s">
        <v>173</v>
      </c>
      <c r="L330" s="266"/>
      <c r="M330" s="267" t="s">
        <v>1</v>
      </c>
      <c r="N330" s="268" t="s">
        <v>51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190</v>
      </c>
      <c r="AT330" s="230" t="s">
        <v>238</v>
      </c>
      <c r="AU330" s="230" t="s">
        <v>21</v>
      </c>
      <c r="AY330" s="17" t="s">
        <v>167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174</v>
      </c>
      <c r="BK330" s="231">
        <f>ROUND(I330*H330,2)</f>
        <v>0</v>
      </c>
      <c r="BL330" s="17" t="s">
        <v>174</v>
      </c>
      <c r="BM330" s="230" t="s">
        <v>409</v>
      </c>
    </row>
    <row r="331" s="2" customFormat="1" ht="24.15" customHeight="1">
      <c r="A331" s="39"/>
      <c r="B331" s="40"/>
      <c r="C331" s="259" t="s">
        <v>411</v>
      </c>
      <c r="D331" s="259" t="s">
        <v>238</v>
      </c>
      <c r="E331" s="260" t="s">
        <v>1355</v>
      </c>
      <c r="F331" s="261" t="s">
        <v>1356</v>
      </c>
      <c r="G331" s="262" t="s">
        <v>194</v>
      </c>
      <c r="H331" s="263">
        <v>35.700000000000003</v>
      </c>
      <c r="I331" s="264"/>
      <c r="J331" s="265">
        <f>ROUND(I331*H331,2)</f>
        <v>0</v>
      </c>
      <c r="K331" s="261" t="s">
        <v>173</v>
      </c>
      <c r="L331" s="266"/>
      <c r="M331" s="267" t="s">
        <v>1</v>
      </c>
      <c r="N331" s="268" t="s">
        <v>51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190</v>
      </c>
      <c r="AT331" s="230" t="s">
        <v>238</v>
      </c>
      <c r="AU331" s="230" t="s">
        <v>21</v>
      </c>
      <c r="AY331" s="17" t="s">
        <v>167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7" t="s">
        <v>174</v>
      </c>
      <c r="BK331" s="231">
        <f>ROUND(I331*H331,2)</f>
        <v>0</v>
      </c>
      <c r="BL331" s="17" t="s">
        <v>174</v>
      </c>
      <c r="BM331" s="230" t="s">
        <v>414</v>
      </c>
    </row>
    <row r="332" s="2" customFormat="1" ht="24.15" customHeight="1">
      <c r="A332" s="39"/>
      <c r="B332" s="40"/>
      <c r="C332" s="259" t="s">
        <v>301</v>
      </c>
      <c r="D332" s="259" t="s">
        <v>238</v>
      </c>
      <c r="E332" s="260" t="s">
        <v>1357</v>
      </c>
      <c r="F332" s="261" t="s">
        <v>1358</v>
      </c>
      <c r="G332" s="262" t="s">
        <v>194</v>
      </c>
      <c r="H332" s="263">
        <v>290.95499999999998</v>
      </c>
      <c r="I332" s="264"/>
      <c r="J332" s="265">
        <f>ROUND(I332*H332,2)</f>
        <v>0</v>
      </c>
      <c r="K332" s="261" t="s">
        <v>173</v>
      </c>
      <c r="L332" s="266"/>
      <c r="M332" s="267" t="s">
        <v>1</v>
      </c>
      <c r="N332" s="268" t="s">
        <v>51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190</v>
      </c>
      <c r="AT332" s="230" t="s">
        <v>238</v>
      </c>
      <c r="AU332" s="230" t="s">
        <v>21</v>
      </c>
      <c r="AY332" s="17" t="s">
        <v>167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174</v>
      </c>
      <c r="BK332" s="231">
        <f>ROUND(I332*H332,2)</f>
        <v>0</v>
      </c>
      <c r="BL332" s="17" t="s">
        <v>174</v>
      </c>
      <c r="BM332" s="230" t="s">
        <v>417</v>
      </c>
    </row>
    <row r="333" s="2" customFormat="1" ht="33" customHeight="1">
      <c r="A333" s="39"/>
      <c r="B333" s="40"/>
      <c r="C333" s="219" t="s">
        <v>418</v>
      </c>
      <c r="D333" s="219" t="s">
        <v>169</v>
      </c>
      <c r="E333" s="220" t="s">
        <v>1359</v>
      </c>
      <c r="F333" s="221" t="s">
        <v>1360</v>
      </c>
      <c r="G333" s="222" t="s">
        <v>194</v>
      </c>
      <c r="H333" s="223">
        <v>192.34</v>
      </c>
      <c r="I333" s="224"/>
      <c r="J333" s="225">
        <f>ROUND(I333*H333,2)</f>
        <v>0</v>
      </c>
      <c r="K333" s="221" t="s">
        <v>173</v>
      </c>
      <c r="L333" s="45"/>
      <c r="M333" s="226" t="s">
        <v>1</v>
      </c>
      <c r="N333" s="227" t="s">
        <v>51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174</v>
      </c>
      <c r="AT333" s="230" t="s">
        <v>169</v>
      </c>
      <c r="AU333" s="230" t="s">
        <v>21</v>
      </c>
      <c r="AY333" s="17" t="s">
        <v>167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174</v>
      </c>
      <c r="BK333" s="231">
        <f>ROUND(I333*H333,2)</f>
        <v>0</v>
      </c>
      <c r="BL333" s="17" t="s">
        <v>174</v>
      </c>
      <c r="BM333" s="230" t="s">
        <v>421</v>
      </c>
    </row>
    <row r="334" s="13" customFormat="1">
      <c r="A334" s="13"/>
      <c r="B334" s="232"/>
      <c r="C334" s="233"/>
      <c r="D334" s="234" t="s">
        <v>175</v>
      </c>
      <c r="E334" s="235" t="s">
        <v>1</v>
      </c>
      <c r="F334" s="236" t="s">
        <v>1361</v>
      </c>
      <c r="G334" s="233"/>
      <c r="H334" s="237">
        <v>192.34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175</v>
      </c>
      <c r="AU334" s="243" t="s">
        <v>21</v>
      </c>
      <c r="AV334" s="13" t="s">
        <v>21</v>
      </c>
      <c r="AW334" s="13" t="s">
        <v>40</v>
      </c>
      <c r="AX334" s="13" t="s">
        <v>84</v>
      </c>
      <c r="AY334" s="243" t="s">
        <v>167</v>
      </c>
    </row>
    <row r="335" s="14" customFormat="1">
      <c r="A335" s="14"/>
      <c r="B335" s="244"/>
      <c r="C335" s="245"/>
      <c r="D335" s="234" t="s">
        <v>175</v>
      </c>
      <c r="E335" s="246" t="s">
        <v>1</v>
      </c>
      <c r="F335" s="247" t="s">
        <v>177</v>
      </c>
      <c r="G335" s="245"/>
      <c r="H335" s="248">
        <v>192.34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175</v>
      </c>
      <c r="AU335" s="254" t="s">
        <v>21</v>
      </c>
      <c r="AV335" s="14" t="s">
        <v>174</v>
      </c>
      <c r="AW335" s="14" t="s">
        <v>40</v>
      </c>
      <c r="AX335" s="14" t="s">
        <v>92</v>
      </c>
      <c r="AY335" s="254" t="s">
        <v>167</v>
      </c>
    </row>
    <row r="336" s="2" customFormat="1" ht="16.5" customHeight="1">
      <c r="A336" s="39"/>
      <c r="B336" s="40"/>
      <c r="C336" s="259" t="s">
        <v>306</v>
      </c>
      <c r="D336" s="259" t="s">
        <v>238</v>
      </c>
      <c r="E336" s="260" t="s">
        <v>1362</v>
      </c>
      <c r="F336" s="261" t="s">
        <v>1363</v>
      </c>
      <c r="G336" s="262" t="s">
        <v>194</v>
      </c>
      <c r="H336" s="263">
        <v>201.95699999999999</v>
      </c>
      <c r="I336" s="264"/>
      <c r="J336" s="265">
        <f>ROUND(I336*H336,2)</f>
        <v>0</v>
      </c>
      <c r="K336" s="261" t="s">
        <v>173</v>
      </c>
      <c r="L336" s="266"/>
      <c r="M336" s="267" t="s">
        <v>1</v>
      </c>
      <c r="N336" s="268" t="s">
        <v>51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190</v>
      </c>
      <c r="AT336" s="230" t="s">
        <v>238</v>
      </c>
      <c r="AU336" s="230" t="s">
        <v>21</v>
      </c>
      <c r="AY336" s="17" t="s">
        <v>167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7" t="s">
        <v>174</v>
      </c>
      <c r="BK336" s="231">
        <f>ROUND(I336*H336,2)</f>
        <v>0</v>
      </c>
      <c r="BL336" s="17" t="s">
        <v>174</v>
      </c>
      <c r="BM336" s="230" t="s">
        <v>424</v>
      </c>
    </row>
    <row r="337" s="13" customFormat="1">
      <c r="A337" s="13"/>
      <c r="B337" s="232"/>
      <c r="C337" s="233"/>
      <c r="D337" s="234" t="s">
        <v>175</v>
      </c>
      <c r="E337" s="235" t="s">
        <v>1</v>
      </c>
      <c r="F337" s="236" t="s">
        <v>1364</v>
      </c>
      <c r="G337" s="233"/>
      <c r="H337" s="237">
        <v>201.95699999999999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175</v>
      </c>
      <c r="AU337" s="243" t="s">
        <v>21</v>
      </c>
      <c r="AV337" s="13" t="s">
        <v>21</v>
      </c>
      <c r="AW337" s="13" t="s">
        <v>40</v>
      </c>
      <c r="AX337" s="13" t="s">
        <v>84</v>
      </c>
      <c r="AY337" s="243" t="s">
        <v>167</v>
      </c>
    </row>
    <row r="338" s="14" customFormat="1">
      <c r="A338" s="14"/>
      <c r="B338" s="244"/>
      <c r="C338" s="245"/>
      <c r="D338" s="234" t="s">
        <v>175</v>
      </c>
      <c r="E338" s="246" t="s">
        <v>1</v>
      </c>
      <c r="F338" s="247" t="s">
        <v>177</v>
      </c>
      <c r="G338" s="245"/>
      <c r="H338" s="248">
        <v>201.95699999999999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175</v>
      </c>
      <c r="AU338" s="254" t="s">
        <v>21</v>
      </c>
      <c r="AV338" s="14" t="s">
        <v>174</v>
      </c>
      <c r="AW338" s="14" t="s">
        <v>40</v>
      </c>
      <c r="AX338" s="14" t="s">
        <v>92</v>
      </c>
      <c r="AY338" s="254" t="s">
        <v>167</v>
      </c>
    </row>
    <row r="339" s="2" customFormat="1" ht="24.15" customHeight="1">
      <c r="A339" s="39"/>
      <c r="B339" s="40"/>
      <c r="C339" s="219" t="s">
        <v>425</v>
      </c>
      <c r="D339" s="219" t="s">
        <v>169</v>
      </c>
      <c r="E339" s="220" t="s">
        <v>1365</v>
      </c>
      <c r="F339" s="221" t="s">
        <v>1366</v>
      </c>
      <c r="G339" s="222" t="s">
        <v>172</v>
      </c>
      <c r="H339" s="223">
        <v>184.43700000000001</v>
      </c>
      <c r="I339" s="224"/>
      <c r="J339" s="225">
        <f>ROUND(I339*H339,2)</f>
        <v>0</v>
      </c>
      <c r="K339" s="221" t="s">
        <v>173</v>
      </c>
      <c r="L339" s="45"/>
      <c r="M339" s="226" t="s">
        <v>1</v>
      </c>
      <c r="N339" s="227" t="s">
        <v>51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174</v>
      </c>
      <c r="AT339" s="230" t="s">
        <v>169</v>
      </c>
      <c r="AU339" s="230" t="s">
        <v>21</v>
      </c>
      <c r="AY339" s="17" t="s">
        <v>167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7" t="s">
        <v>174</v>
      </c>
      <c r="BK339" s="231">
        <f>ROUND(I339*H339,2)</f>
        <v>0</v>
      </c>
      <c r="BL339" s="17" t="s">
        <v>174</v>
      </c>
      <c r="BM339" s="230" t="s">
        <v>428</v>
      </c>
    </row>
    <row r="340" s="13" customFormat="1">
      <c r="A340" s="13"/>
      <c r="B340" s="232"/>
      <c r="C340" s="233"/>
      <c r="D340" s="234" t="s">
        <v>175</v>
      </c>
      <c r="E340" s="235" t="s">
        <v>1</v>
      </c>
      <c r="F340" s="236" t="s">
        <v>1367</v>
      </c>
      <c r="G340" s="233"/>
      <c r="H340" s="237">
        <v>155.606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175</v>
      </c>
      <c r="AU340" s="243" t="s">
        <v>21</v>
      </c>
      <c r="AV340" s="13" t="s">
        <v>21</v>
      </c>
      <c r="AW340" s="13" t="s">
        <v>40</v>
      </c>
      <c r="AX340" s="13" t="s">
        <v>84</v>
      </c>
      <c r="AY340" s="243" t="s">
        <v>167</v>
      </c>
    </row>
    <row r="341" s="13" customFormat="1">
      <c r="A341" s="13"/>
      <c r="B341" s="232"/>
      <c r="C341" s="233"/>
      <c r="D341" s="234" t="s">
        <v>175</v>
      </c>
      <c r="E341" s="235" t="s">
        <v>1</v>
      </c>
      <c r="F341" s="236" t="s">
        <v>1368</v>
      </c>
      <c r="G341" s="233"/>
      <c r="H341" s="237">
        <v>12.064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175</v>
      </c>
      <c r="AU341" s="243" t="s">
        <v>21</v>
      </c>
      <c r="AV341" s="13" t="s">
        <v>21</v>
      </c>
      <c r="AW341" s="13" t="s">
        <v>40</v>
      </c>
      <c r="AX341" s="13" t="s">
        <v>84</v>
      </c>
      <c r="AY341" s="243" t="s">
        <v>167</v>
      </c>
    </row>
    <row r="342" s="14" customFormat="1">
      <c r="A342" s="14"/>
      <c r="B342" s="244"/>
      <c r="C342" s="245"/>
      <c r="D342" s="234" t="s">
        <v>175</v>
      </c>
      <c r="E342" s="246" t="s">
        <v>1</v>
      </c>
      <c r="F342" s="247" t="s">
        <v>177</v>
      </c>
      <c r="G342" s="245"/>
      <c r="H342" s="248">
        <v>167.66999999999999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175</v>
      </c>
      <c r="AU342" s="254" t="s">
        <v>21</v>
      </c>
      <c r="AV342" s="14" t="s">
        <v>174</v>
      </c>
      <c r="AW342" s="14" t="s">
        <v>40</v>
      </c>
      <c r="AX342" s="14" t="s">
        <v>84</v>
      </c>
      <c r="AY342" s="254" t="s">
        <v>167</v>
      </c>
    </row>
    <row r="343" s="13" customFormat="1">
      <c r="A343" s="13"/>
      <c r="B343" s="232"/>
      <c r="C343" s="233"/>
      <c r="D343" s="234" t="s">
        <v>175</v>
      </c>
      <c r="E343" s="235" t="s">
        <v>1</v>
      </c>
      <c r="F343" s="236" t="s">
        <v>1369</v>
      </c>
      <c r="G343" s="233"/>
      <c r="H343" s="237">
        <v>184.43700000000001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175</v>
      </c>
      <c r="AU343" s="243" t="s">
        <v>21</v>
      </c>
      <c r="AV343" s="13" t="s">
        <v>21</v>
      </c>
      <c r="AW343" s="13" t="s">
        <v>40</v>
      </c>
      <c r="AX343" s="13" t="s">
        <v>84</v>
      </c>
      <c r="AY343" s="243" t="s">
        <v>167</v>
      </c>
    </row>
    <row r="344" s="14" customFormat="1">
      <c r="A344" s="14"/>
      <c r="B344" s="244"/>
      <c r="C344" s="245"/>
      <c r="D344" s="234" t="s">
        <v>175</v>
      </c>
      <c r="E344" s="246" t="s">
        <v>1</v>
      </c>
      <c r="F344" s="247" t="s">
        <v>177</v>
      </c>
      <c r="G344" s="245"/>
      <c r="H344" s="248">
        <v>184.43700000000001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175</v>
      </c>
      <c r="AU344" s="254" t="s">
        <v>21</v>
      </c>
      <c r="AV344" s="14" t="s">
        <v>174</v>
      </c>
      <c r="AW344" s="14" t="s">
        <v>40</v>
      </c>
      <c r="AX344" s="14" t="s">
        <v>92</v>
      </c>
      <c r="AY344" s="254" t="s">
        <v>167</v>
      </c>
    </row>
    <row r="345" s="2" customFormat="1" ht="24.15" customHeight="1">
      <c r="A345" s="39"/>
      <c r="B345" s="40"/>
      <c r="C345" s="219" t="s">
        <v>309</v>
      </c>
      <c r="D345" s="219" t="s">
        <v>169</v>
      </c>
      <c r="E345" s="220" t="s">
        <v>1370</v>
      </c>
      <c r="F345" s="221" t="s">
        <v>1371</v>
      </c>
      <c r="G345" s="222" t="s">
        <v>172</v>
      </c>
      <c r="H345" s="223">
        <v>2366.049</v>
      </c>
      <c r="I345" s="224"/>
      <c r="J345" s="225">
        <f>ROUND(I345*H345,2)</f>
        <v>0</v>
      </c>
      <c r="K345" s="221" t="s">
        <v>173</v>
      </c>
      <c r="L345" s="45"/>
      <c r="M345" s="226" t="s">
        <v>1</v>
      </c>
      <c r="N345" s="227" t="s">
        <v>51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174</v>
      </c>
      <c r="AT345" s="230" t="s">
        <v>169</v>
      </c>
      <c r="AU345" s="230" t="s">
        <v>21</v>
      </c>
      <c r="AY345" s="17" t="s">
        <v>167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174</v>
      </c>
      <c r="BK345" s="231">
        <f>ROUND(I345*H345,2)</f>
        <v>0</v>
      </c>
      <c r="BL345" s="17" t="s">
        <v>174</v>
      </c>
      <c r="BM345" s="230" t="s">
        <v>431</v>
      </c>
    </row>
    <row r="346" s="13" customFormat="1">
      <c r="A346" s="13"/>
      <c r="B346" s="232"/>
      <c r="C346" s="233"/>
      <c r="D346" s="234" t="s">
        <v>175</v>
      </c>
      <c r="E346" s="235" t="s">
        <v>1</v>
      </c>
      <c r="F346" s="236" t="s">
        <v>1248</v>
      </c>
      <c r="G346" s="233"/>
      <c r="H346" s="237">
        <v>1070.277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175</v>
      </c>
      <c r="AU346" s="243" t="s">
        <v>21</v>
      </c>
      <c r="AV346" s="13" t="s">
        <v>21</v>
      </c>
      <c r="AW346" s="13" t="s">
        <v>40</v>
      </c>
      <c r="AX346" s="13" t="s">
        <v>84</v>
      </c>
      <c r="AY346" s="243" t="s">
        <v>167</v>
      </c>
    </row>
    <row r="347" s="15" customFormat="1">
      <c r="A347" s="15"/>
      <c r="B347" s="273"/>
      <c r="C347" s="274"/>
      <c r="D347" s="234" t="s">
        <v>175</v>
      </c>
      <c r="E347" s="275" t="s">
        <v>1</v>
      </c>
      <c r="F347" s="276" t="s">
        <v>1249</v>
      </c>
      <c r="G347" s="274"/>
      <c r="H347" s="277">
        <v>1070.277</v>
      </c>
      <c r="I347" s="278"/>
      <c r="J347" s="274"/>
      <c r="K347" s="274"/>
      <c r="L347" s="279"/>
      <c r="M347" s="280"/>
      <c r="N347" s="281"/>
      <c r="O347" s="281"/>
      <c r="P347" s="281"/>
      <c r="Q347" s="281"/>
      <c r="R347" s="281"/>
      <c r="S347" s="281"/>
      <c r="T347" s="282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3" t="s">
        <v>175</v>
      </c>
      <c r="AU347" s="283" t="s">
        <v>21</v>
      </c>
      <c r="AV347" s="15" t="s">
        <v>180</v>
      </c>
      <c r="AW347" s="15" t="s">
        <v>40</v>
      </c>
      <c r="AX347" s="15" t="s">
        <v>84</v>
      </c>
      <c r="AY347" s="283" t="s">
        <v>167</v>
      </c>
    </row>
    <row r="348" s="13" customFormat="1">
      <c r="A348" s="13"/>
      <c r="B348" s="232"/>
      <c r="C348" s="233"/>
      <c r="D348" s="234" t="s">
        <v>175</v>
      </c>
      <c r="E348" s="235" t="s">
        <v>1</v>
      </c>
      <c r="F348" s="236" t="s">
        <v>1250</v>
      </c>
      <c r="G348" s="233"/>
      <c r="H348" s="237">
        <v>183.22200000000001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175</v>
      </c>
      <c r="AU348" s="243" t="s">
        <v>21</v>
      </c>
      <c r="AV348" s="13" t="s">
        <v>21</v>
      </c>
      <c r="AW348" s="13" t="s">
        <v>40</v>
      </c>
      <c r="AX348" s="13" t="s">
        <v>84</v>
      </c>
      <c r="AY348" s="243" t="s">
        <v>167</v>
      </c>
    </row>
    <row r="349" s="13" customFormat="1">
      <c r="A349" s="13"/>
      <c r="B349" s="232"/>
      <c r="C349" s="233"/>
      <c r="D349" s="234" t="s">
        <v>175</v>
      </c>
      <c r="E349" s="235" t="s">
        <v>1</v>
      </c>
      <c r="F349" s="236" t="s">
        <v>1251</v>
      </c>
      <c r="G349" s="233"/>
      <c r="H349" s="237">
        <v>82.238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175</v>
      </c>
      <c r="AU349" s="243" t="s">
        <v>21</v>
      </c>
      <c r="AV349" s="13" t="s">
        <v>21</v>
      </c>
      <c r="AW349" s="13" t="s">
        <v>40</v>
      </c>
      <c r="AX349" s="13" t="s">
        <v>84</v>
      </c>
      <c r="AY349" s="243" t="s">
        <v>167</v>
      </c>
    </row>
    <row r="350" s="15" customFormat="1">
      <c r="A350" s="15"/>
      <c r="B350" s="273"/>
      <c r="C350" s="274"/>
      <c r="D350" s="234" t="s">
        <v>175</v>
      </c>
      <c r="E350" s="275" t="s">
        <v>1</v>
      </c>
      <c r="F350" s="276" t="s">
        <v>1249</v>
      </c>
      <c r="G350" s="274"/>
      <c r="H350" s="277">
        <v>265.46000000000004</v>
      </c>
      <c r="I350" s="278"/>
      <c r="J350" s="274"/>
      <c r="K350" s="274"/>
      <c r="L350" s="279"/>
      <c r="M350" s="280"/>
      <c r="N350" s="281"/>
      <c r="O350" s="281"/>
      <c r="P350" s="281"/>
      <c r="Q350" s="281"/>
      <c r="R350" s="281"/>
      <c r="S350" s="281"/>
      <c r="T350" s="28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83" t="s">
        <v>175</v>
      </c>
      <c r="AU350" s="283" t="s">
        <v>21</v>
      </c>
      <c r="AV350" s="15" t="s">
        <v>180</v>
      </c>
      <c r="AW350" s="15" t="s">
        <v>40</v>
      </c>
      <c r="AX350" s="15" t="s">
        <v>84</v>
      </c>
      <c r="AY350" s="283" t="s">
        <v>167</v>
      </c>
    </row>
    <row r="351" s="13" customFormat="1">
      <c r="A351" s="13"/>
      <c r="B351" s="232"/>
      <c r="C351" s="233"/>
      <c r="D351" s="234" t="s">
        <v>175</v>
      </c>
      <c r="E351" s="235" t="s">
        <v>1</v>
      </c>
      <c r="F351" s="236" t="s">
        <v>1252</v>
      </c>
      <c r="G351" s="233"/>
      <c r="H351" s="237">
        <v>63.634999999999998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175</v>
      </c>
      <c r="AU351" s="243" t="s">
        <v>21</v>
      </c>
      <c r="AV351" s="13" t="s">
        <v>21</v>
      </c>
      <c r="AW351" s="13" t="s">
        <v>40</v>
      </c>
      <c r="AX351" s="13" t="s">
        <v>84</v>
      </c>
      <c r="AY351" s="243" t="s">
        <v>167</v>
      </c>
    </row>
    <row r="352" s="13" customFormat="1">
      <c r="A352" s="13"/>
      <c r="B352" s="232"/>
      <c r="C352" s="233"/>
      <c r="D352" s="234" t="s">
        <v>175</v>
      </c>
      <c r="E352" s="235" t="s">
        <v>1</v>
      </c>
      <c r="F352" s="236" t="s">
        <v>1253</v>
      </c>
      <c r="G352" s="233"/>
      <c r="H352" s="237">
        <v>164.476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175</v>
      </c>
      <c r="AU352" s="243" t="s">
        <v>21</v>
      </c>
      <c r="AV352" s="13" t="s">
        <v>21</v>
      </c>
      <c r="AW352" s="13" t="s">
        <v>40</v>
      </c>
      <c r="AX352" s="13" t="s">
        <v>84</v>
      </c>
      <c r="AY352" s="243" t="s">
        <v>167</v>
      </c>
    </row>
    <row r="353" s="15" customFormat="1">
      <c r="A353" s="15"/>
      <c r="B353" s="273"/>
      <c r="C353" s="274"/>
      <c r="D353" s="234" t="s">
        <v>175</v>
      </c>
      <c r="E353" s="275" t="s">
        <v>1</v>
      </c>
      <c r="F353" s="276" t="s">
        <v>1249</v>
      </c>
      <c r="G353" s="274"/>
      <c r="H353" s="277">
        <v>228.11099999999999</v>
      </c>
      <c r="I353" s="278"/>
      <c r="J353" s="274"/>
      <c r="K353" s="274"/>
      <c r="L353" s="279"/>
      <c r="M353" s="280"/>
      <c r="N353" s="281"/>
      <c r="O353" s="281"/>
      <c r="P353" s="281"/>
      <c r="Q353" s="281"/>
      <c r="R353" s="281"/>
      <c r="S353" s="281"/>
      <c r="T353" s="28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83" t="s">
        <v>175</v>
      </c>
      <c r="AU353" s="283" t="s">
        <v>21</v>
      </c>
      <c r="AV353" s="15" t="s">
        <v>180</v>
      </c>
      <c r="AW353" s="15" t="s">
        <v>40</v>
      </c>
      <c r="AX353" s="15" t="s">
        <v>84</v>
      </c>
      <c r="AY353" s="283" t="s">
        <v>167</v>
      </c>
    </row>
    <row r="354" s="13" customFormat="1">
      <c r="A354" s="13"/>
      <c r="B354" s="232"/>
      <c r="C354" s="233"/>
      <c r="D354" s="234" t="s">
        <v>175</v>
      </c>
      <c r="E354" s="235" t="s">
        <v>1</v>
      </c>
      <c r="F354" s="236" t="s">
        <v>1254</v>
      </c>
      <c r="G354" s="233"/>
      <c r="H354" s="237">
        <v>361.82900000000001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175</v>
      </c>
      <c r="AU354" s="243" t="s">
        <v>21</v>
      </c>
      <c r="AV354" s="13" t="s">
        <v>21</v>
      </c>
      <c r="AW354" s="13" t="s">
        <v>40</v>
      </c>
      <c r="AX354" s="13" t="s">
        <v>84</v>
      </c>
      <c r="AY354" s="243" t="s">
        <v>167</v>
      </c>
    </row>
    <row r="355" s="13" customFormat="1">
      <c r="A355" s="13"/>
      <c r="B355" s="232"/>
      <c r="C355" s="233"/>
      <c r="D355" s="234" t="s">
        <v>175</v>
      </c>
      <c r="E355" s="235" t="s">
        <v>1</v>
      </c>
      <c r="F355" s="236" t="s">
        <v>1255</v>
      </c>
      <c r="G355" s="233"/>
      <c r="H355" s="237">
        <v>23.452000000000002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175</v>
      </c>
      <c r="AU355" s="243" t="s">
        <v>21</v>
      </c>
      <c r="AV355" s="13" t="s">
        <v>21</v>
      </c>
      <c r="AW355" s="13" t="s">
        <v>40</v>
      </c>
      <c r="AX355" s="13" t="s">
        <v>84</v>
      </c>
      <c r="AY355" s="243" t="s">
        <v>167</v>
      </c>
    </row>
    <row r="356" s="15" customFormat="1">
      <c r="A356" s="15"/>
      <c r="B356" s="273"/>
      <c r="C356" s="274"/>
      <c r="D356" s="234" t="s">
        <v>175</v>
      </c>
      <c r="E356" s="275" t="s">
        <v>1</v>
      </c>
      <c r="F356" s="276" t="s">
        <v>1249</v>
      </c>
      <c r="G356" s="274"/>
      <c r="H356" s="277">
        <v>385.28100000000001</v>
      </c>
      <c r="I356" s="278"/>
      <c r="J356" s="274"/>
      <c r="K356" s="274"/>
      <c r="L356" s="279"/>
      <c r="M356" s="280"/>
      <c r="N356" s="281"/>
      <c r="O356" s="281"/>
      <c r="P356" s="281"/>
      <c r="Q356" s="281"/>
      <c r="R356" s="281"/>
      <c r="S356" s="281"/>
      <c r="T356" s="282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3" t="s">
        <v>175</v>
      </c>
      <c r="AU356" s="283" t="s">
        <v>21</v>
      </c>
      <c r="AV356" s="15" t="s">
        <v>180</v>
      </c>
      <c r="AW356" s="15" t="s">
        <v>40</v>
      </c>
      <c r="AX356" s="15" t="s">
        <v>84</v>
      </c>
      <c r="AY356" s="283" t="s">
        <v>167</v>
      </c>
    </row>
    <row r="357" s="13" customFormat="1">
      <c r="A357" s="13"/>
      <c r="B357" s="232"/>
      <c r="C357" s="233"/>
      <c r="D357" s="234" t="s">
        <v>175</v>
      </c>
      <c r="E357" s="235" t="s">
        <v>1</v>
      </c>
      <c r="F357" s="236" t="s">
        <v>1256</v>
      </c>
      <c r="G357" s="233"/>
      <c r="H357" s="237">
        <v>187.304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175</v>
      </c>
      <c r="AU357" s="243" t="s">
        <v>21</v>
      </c>
      <c r="AV357" s="13" t="s">
        <v>21</v>
      </c>
      <c r="AW357" s="13" t="s">
        <v>40</v>
      </c>
      <c r="AX357" s="13" t="s">
        <v>84</v>
      </c>
      <c r="AY357" s="243" t="s">
        <v>167</v>
      </c>
    </row>
    <row r="358" s="13" customFormat="1">
      <c r="A358" s="13"/>
      <c r="B358" s="232"/>
      <c r="C358" s="233"/>
      <c r="D358" s="234" t="s">
        <v>175</v>
      </c>
      <c r="E358" s="235" t="s">
        <v>1</v>
      </c>
      <c r="F358" s="236" t="s">
        <v>1257</v>
      </c>
      <c r="G358" s="233"/>
      <c r="H358" s="237">
        <v>14.521000000000001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175</v>
      </c>
      <c r="AU358" s="243" t="s">
        <v>21</v>
      </c>
      <c r="AV358" s="13" t="s">
        <v>21</v>
      </c>
      <c r="AW358" s="13" t="s">
        <v>40</v>
      </c>
      <c r="AX358" s="13" t="s">
        <v>84</v>
      </c>
      <c r="AY358" s="243" t="s">
        <v>167</v>
      </c>
    </row>
    <row r="359" s="15" customFormat="1">
      <c r="A359" s="15"/>
      <c r="B359" s="273"/>
      <c r="C359" s="274"/>
      <c r="D359" s="234" t="s">
        <v>175</v>
      </c>
      <c r="E359" s="275" t="s">
        <v>1</v>
      </c>
      <c r="F359" s="276" t="s">
        <v>1249</v>
      </c>
      <c r="G359" s="274"/>
      <c r="H359" s="277">
        <v>201.82499999999999</v>
      </c>
      <c r="I359" s="278"/>
      <c r="J359" s="274"/>
      <c r="K359" s="274"/>
      <c r="L359" s="279"/>
      <c r="M359" s="280"/>
      <c r="N359" s="281"/>
      <c r="O359" s="281"/>
      <c r="P359" s="281"/>
      <c r="Q359" s="281"/>
      <c r="R359" s="281"/>
      <c r="S359" s="281"/>
      <c r="T359" s="28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83" t="s">
        <v>175</v>
      </c>
      <c r="AU359" s="283" t="s">
        <v>21</v>
      </c>
      <c r="AV359" s="15" t="s">
        <v>180</v>
      </c>
      <c r="AW359" s="15" t="s">
        <v>40</v>
      </c>
      <c r="AX359" s="15" t="s">
        <v>84</v>
      </c>
      <c r="AY359" s="283" t="s">
        <v>167</v>
      </c>
    </row>
    <row r="360" s="14" customFormat="1">
      <c r="A360" s="14"/>
      <c r="B360" s="244"/>
      <c r="C360" s="245"/>
      <c r="D360" s="234" t="s">
        <v>175</v>
      </c>
      <c r="E360" s="246" t="s">
        <v>1</v>
      </c>
      <c r="F360" s="247" t="s">
        <v>177</v>
      </c>
      <c r="G360" s="245"/>
      <c r="H360" s="248">
        <v>2150.9540000000002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175</v>
      </c>
      <c r="AU360" s="254" t="s">
        <v>21</v>
      </c>
      <c r="AV360" s="14" t="s">
        <v>174</v>
      </c>
      <c r="AW360" s="14" t="s">
        <v>40</v>
      </c>
      <c r="AX360" s="14" t="s">
        <v>84</v>
      </c>
      <c r="AY360" s="254" t="s">
        <v>167</v>
      </c>
    </row>
    <row r="361" s="13" customFormat="1">
      <c r="A361" s="13"/>
      <c r="B361" s="232"/>
      <c r="C361" s="233"/>
      <c r="D361" s="234" t="s">
        <v>175</v>
      </c>
      <c r="E361" s="235" t="s">
        <v>1</v>
      </c>
      <c r="F361" s="236" t="s">
        <v>1372</v>
      </c>
      <c r="G361" s="233"/>
      <c r="H361" s="237">
        <v>2366.049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175</v>
      </c>
      <c r="AU361" s="243" t="s">
        <v>21</v>
      </c>
      <c r="AV361" s="13" t="s">
        <v>21</v>
      </c>
      <c r="AW361" s="13" t="s">
        <v>40</v>
      </c>
      <c r="AX361" s="13" t="s">
        <v>84</v>
      </c>
      <c r="AY361" s="243" t="s">
        <v>167</v>
      </c>
    </row>
    <row r="362" s="14" customFormat="1">
      <c r="A362" s="14"/>
      <c r="B362" s="244"/>
      <c r="C362" s="245"/>
      <c r="D362" s="234" t="s">
        <v>175</v>
      </c>
      <c r="E362" s="246" t="s">
        <v>1</v>
      </c>
      <c r="F362" s="247" t="s">
        <v>177</v>
      </c>
      <c r="G362" s="245"/>
      <c r="H362" s="248">
        <v>2366.049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175</v>
      </c>
      <c r="AU362" s="254" t="s">
        <v>21</v>
      </c>
      <c r="AV362" s="14" t="s">
        <v>174</v>
      </c>
      <c r="AW362" s="14" t="s">
        <v>40</v>
      </c>
      <c r="AX362" s="14" t="s">
        <v>92</v>
      </c>
      <c r="AY362" s="254" t="s">
        <v>167</v>
      </c>
    </row>
    <row r="363" s="2" customFormat="1" ht="16.5" customHeight="1">
      <c r="A363" s="39"/>
      <c r="B363" s="40"/>
      <c r="C363" s="219" t="s">
        <v>432</v>
      </c>
      <c r="D363" s="219" t="s">
        <v>169</v>
      </c>
      <c r="E363" s="220" t="s">
        <v>1373</v>
      </c>
      <c r="F363" s="221" t="s">
        <v>1374</v>
      </c>
      <c r="G363" s="222" t="s">
        <v>206</v>
      </c>
      <c r="H363" s="223">
        <v>1</v>
      </c>
      <c r="I363" s="224"/>
      <c r="J363" s="225">
        <f>ROUND(I363*H363,2)</f>
        <v>0</v>
      </c>
      <c r="K363" s="221" t="s">
        <v>173</v>
      </c>
      <c r="L363" s="45"/>
      <c r="M363" s="226" t="s">
        <v>1</v>
      </c>
      <c r="N363" s="227" t="s">
        <v>51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174</v>
      </c>
      <c r="AT363" s="230" t="s">
        <v>169</v>
      </c>
      <c r="AU363" s="230" t="s">
        <v>21</v>
      </c>
      <c r="AY363" s="17" t="s">
        <v>167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7" t="s">
        <v>174</v>
      </c>
      <c r="BK363" s="231">
        <f>ROUND(I363*H363,2)</f>
        <v>0</v>
      </c>
      <c r="BL363" s="17" t="s">
        <v>174</v>
      </c>
      <c r="BM363" s="230" t="s">
        <v>435</v>
      </c>
    </row>
    <row r="364" s="2" customFormat="1">
      <c r="A364" s="39"/>
      <c r="B364" s="40"/>
      <c r="C364" s="41"/>
      <c r="D364" s="234" t="s">
        <v>185</v>
      </c>
      <c r="E364" s="41"/>
      <c r="F364" s="255" t="s">
        <v>1375</v>
      </c>
      <c r="G364" s="41"/>
      <c r="H364" s="41"/>
      <c r="I364" s="256"/>
      <c r="J364" s="41"/>
      <c r="K364" s="41"/>
      <c r="L364" s="45"/>
      <c r="M364" s="257"/>
      <c r="N364" s="258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7" t="s">
        <v>185</v>
      </c>
      <c r="AU364" s="17" t="s">
        <v>21</v>
      </c>
    </row>
    <row r="365" s="2" customFormat="1" ht="24.15" customHeight="1">
      <c r="A365" s="39"/>
      <c r="B365" s="40"/>
      <c r="C365" s="219" t="s">
        <v>314</v>
      </c>
      <c r="D365" s="219" t="s">
        <v>169</v>
      </c>
      <c r="E365" s="220" t="s">
        <v>1376</v>
      </c>
      <c r="F365" s="221" t="s">
        <v>1377</v>
      </c>
      <c r="G365" s="222" t="s">
        <v>247</v>
      </c>
      <c r="H365" s="223">
        <v>7</v>
      </c>
      <c r="I365" s="224"/>
      <c r="J365" s="225">
        <f>ROUND(I365*H365,2)</f>
        <v>0</v>
      </c>
      <c r="K365" s="221" t="s">
        <v>173</v>
      </c>
      <c r="L365" s="45"/>
      <c r="M365" s="226" t="s">
        <v>1</v>
      </c>
      <c r="N365" s="227" t="s">
        <v>51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174</v>
      </c>
      <c r="AT365" s="230" t="s">
        <v>169</v>
      </c>
      <c r="AU365" s="230" t="s">
        <v>21</v>
      </c>
      <c r="AY365" s="17" t="s">
        <v>167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174</v>
      </c>
      <c r="BK365" s="231">
        <f>ROUND(I365*H365,2)</f>
        <v>0</v>
      </c>
      <c r="BL365" s="17" t="s">
        <v>174</v>
      </c>
      <c r="BM365" s="230" t="s">
        <v>442</v>
      </c>
    </row>
    <row r="366" s="2" customFormat="1">
      <c r="A366" s="39"/>
      <c r="B366" s="40"/>
      <c r="C366" s="41"/>
      <c r="D366" s="234" t="s">
        <v>185</v>
      </c>
      <c r="E366" s="41"/>
      <c r="F366" s="255" t="s">
        <v>1378</v>
      </c>
      <c r="G366" s="41"/>
      <c r="H366" s="41"/>
      <c r="I366" s="256"/>
      <c r="J366" s="41"/>
      <c r="K366" s="41"/>
      <c r="L366" s="45"/>
      <c r="M366" s="257"/>
      <c r="N366" s="258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7" t="s">
        <v>185</v>
      </c>
      <c r="AU366" s="17" t="s">
        <v>21</v>
      </c>
    </row>
    <row r="367" s="12" customFormat="1" ht="22.8" customHeight="1">
      <c r="A367" s="12"/>
      <c r="B367" s="203"/>
      <c r="C367" s="204"/>
      <c r="D367" s="205" t="s">
        <v>83</v>
      </c>
      <c r="E367" s="217" t="s">
        <v>545</v>
      </c>
      <c r="F367" s="217" t="s">
        <v>546</v>
      </c>
      <c r="G367" s="204"/>
      <c r="H367" s="204"/>
      <c r="I367" s="207"/>
      <c r="J367" s="218">
        <f>BK367</f>
        <v>0</v>
      </c>
      <c r="K367" s="204"/>
      <c r="L367" s="209"/>
      <c r="M367" s="210"/>
      <c r="N367" s="211"/>
      <c r="O367" s="211"/>
      <c r="P367" s="212">
        <f>SUM(P368:P382)</f>
        <v>0</v>
      </c>
      <c r="Q367" s="211"/>
      <c r="R367" s="212">
        <f>SUM(R368:R382)</f>
        <v>0</v>
      </c>
      <c r="S367" s="211"/>
      <c r="T367" s="213">
        <f>SUM(T368:T382)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4" t="s">
        <v>92</v>
      </c>
      <c r="AT367" s="215" t="s">
        <v>83</v>
      </c>
      <c r="AU367" s="215" t="s">
        <v>92</v>
      </c>
      <c r="AY367" s="214" t="s">
        <v>167</v>
      </c>
      <c r="BK367" s="216">
        <f>SUM(BK368:BK382)</f>
        <v>0</v>
      </c>
    </row>
    <row r="368" s="2" customFormat="1" ht="16.5" customHeight="1">
      <c r="A368" s="39"/>
      <c r="B368" s="40"/>
      <c r="C368" s="219" t="s">
        <v>443</v>
      </c>
      <c r="D368" s="219" t="s">
        <v>169</v>
      </c>
      <c r="E368" s="220" t="s">
        <v>1379</v>
      </c>
      <c r="F368" s="221" t="s">
        <v>1380</v>
      </c>
      <c r="G368" s="222" t="s">
        <v>277</v>
      </c>
      <c r="H368" s="223">
        <v>1203.25</v>
      </c>
      <c r="I368" s="224"/>
      <c r="J368" s="225">
        <f>ROUND(I368*H368,2)</f>
        <v>0</v>
      </c>
      <c r="K368" s="221" t="s">
        <v>173</v>
      </c>
      <c r="L368" s="45"/>
      <c r="M368" s="226" t="s">
        <v>1</v>
      </c>
      <c r="N368" s="227" t="s">
        <v>51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174</v>
      </c>
      <c r="AT368" s="230" t="s">
        <v>169</v>
      </c>
      <c r="AU368" s="230" t="s">
        <v>21</v>
      </c>
      <c r="AY368" s="17" t="s">
        <v>167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7" t="s">
        <v>174</v>
      </c>
      <c r="BK368" s="231">
        <f>ROUND(I368*H368,2)</f>
        <v>0</v>
      </c>
      <c r="BL368" s="17" t="s">
        <v>174</v>
      </c>
      <c r="BM368" s="230" t="s">
        <v>446</v>
      </c>
    </row>
    <row r="369" s="2" customFormat="1" ht="24.15" customHeight="1">
      <c r="A369" s="39"/>
      <c r="B369" s="40"/>
      <c r="C369" s="219" t="s">
        <v>319</v>
      </c>
      <c r="D369" s="219" t="s">
        <v>169</v>
      </c>
      <c r="E369" s="220" t="s">
        <v>1381</v>
      </c>
      <c r="F369" s="221" t="s">
        <v>1382</v>
      </c>
      <c r="G369" s="222" t="s">
        <v>277</v>
      </c>
      <c r="H369" s="223">
        <v>3609.75</v>
      </c>
      <c r="I369" s="224"/>
      <c r="J369" s="225">
        <f>ROUND(I369*H369,2)</f>
        <v>0</v>
      </c>
      <c r="K369" s="221" t="s">
        <v>173</v>
      </c>
      <c r="L369" s="45"/>
      <c r="M369" s="226" t="s">
        <v>1</v>
      </c>
      <c r="N369" s="227" t="s">
        <v>51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174</v>
      </c>
      <c r="AT369" s="230" t="s">
        <v>169</v>
      </c>
      <c r="AU369" s="230" t="s">
        <v>21</v>
      </c>
      <c r="AY369" s="17" t="s">
        <v>167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7" t="s">
        <v>174</v>
      </c>
      <c r="BK369" s="231">
        <f>ROUND(I369*H369,2)</f>
        <v>0</v>
      </c>
      <c r="BL369" s="17" t="s">
        <v>174</v>
      </c>
      <c r="BM369" s="230" t="s">
        <v>450</v>
      </c>
    </row>
    <row r="370" s="2" customFormat="1">
      <c r="A370" s="39"/>
      <c r="B370" s="40"/>
      <c r="C370" s="41"/>
      <c r="D370" s="234" t="s">
        <v>185</v>
      </c>
      <c r="E370" s="41"/>
      <c r="F370" s="255" t="s">
        <v>1383</v>
      </c>
      <c r="G370" s="41"/>
      <c r="H370" s="41"/>
      <c r="I370" s="256"/>
      <c r="J370" s="41"/>
      <c r="K370" s="41"/>
      <c r="L370" s="45"/>
      <c r="M370" s="257"/>
      <c r="N370" s="258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7" t="s">
        <v>185</v>
      </c>
      <c r="AU370" s="17" t="s">
        <v>21</v>
      </c>
    </row>
    <row r="371" s="13" customFormat="1">
      <c r="A371" s="13"/>
      <c r="B371" s="232"/>
      <c r="C371" s="233"/>
      <c r="D371" s="234" t="s">
        <v>175</v>
      </c>
      <c r="E371" s="235" t="s">
        <v>1</v>
      </c>
      <c r="F371" s="236" t="s">
        <v>1384</v>
      </c>
      <c r="G371" s="233"/>
      <c r="H371" s="237">
        <v>3609.75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175</v>
      </c>
      <c r="AU371" s="243" t="s">
        <v>21</v>
      </c>
      <c r="AV371" s="13" t="s">
        <v>21</v>
      </c>
      <c r="AW371" s="13" t="s">
        <v>40</v>
      </c>
      <c r="AX371" s="13" t="s">
        <v>84</v>
      </c>
      <c r="AY371" s="243" t="s">
        <v>167</v>
      </c>
    </row>
    <row r="372" s="14" customFormat="1">
      <c r="A372" s="14"/>
      <c r="B372" s="244"/>
      <c r="C372" s="245"/>
      <c r="D372" s="234" t="s">
        <v>175</v>
      </c>
      <c r="E372" s="246" t="s">
        <v>1</v>
      </c>
      <c r="F372" s="247" t="s">
        <v>177</v>
      </c>
      <c r="G372" s="245"/>
      <c r="H372" s="248">
        <v>3609.75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175</v>
      </c>
      <c r="AU372" s="254" t="s">
        <v>21</v>
      </c>
      <c r="AV372" s="14" t="s">
        <v>174</v>
      </c>
      <c r="AW372" s="14" t="s">
        <v>40</v>
      </c>
      <c r="AX372" s="14" t="s">
        <v>92</v>
      </c>
      <c r="AY372" s="254" t="s">
        <v>167</v>
      </c>
    </row>
    <row r="373" s="2" customFormat="1" ht="33" customHeight="1">
      <c r="A373" s="39"/>
      <c r="B373" s="40"/>
      <c r="C373" s="219" t="s">
        <v>451</v>
      </c>
      <c r="D373" s="219" t="s">
        <v>169</v>
      </c>
      <c r="E373" s="220" t="s">
        <v>562</v>
      </c>
      <c r="F373" s="221" t="s">
        <v>563</v>
      </c>
      <c r="G373" s="222" t="s">
        <v>277</v>
      </c>
      <c r="H373" s="223">
        <v>315.89499999999998</v>
      </c>
      <c r="I373" s="224"/>
      <c r="J373" s="225">
        <f>ROUND(I373*H373,2)</f>
        <v>0</v>
      </c>
      <c r="K373" s="221" t="s">
        <v>1</v>
      </c>
      <c r="L373" s="45"/>
      <c r="M373" s="226" t="s">
        <v>1</v>
      </c>
      <c r="N373" s="227" t="s">
        <v>51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174</v>
      </c>
      <c r="AT373" s="230" t="s">
        <v>169</v>
      </c>
      <c r="AU373" s="230" t="s">
        <v>21</v>
      </c>
      <c r="AY373" s="17" t="s">
        <v>167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7" t="s">
        <v>174</v>
      </c>
      <c r="BK373" s="231">
        <f>ROUND(I373*H373,2)</f>
        <v>0</v>
      </c>
      <c r="BL373" s="17" t="s">
        <v>174</v>
      </c>
      <c r="BM373" s="230" t="s">
        <v>454</v>
      </c>
    </row>
    <row r="374" s="13" customFormat="1">
      <c r="A374" s="13"/>
      <c r="B374" s="232"/>
      <c r="C374" s="233"/>
      <c r="D374" s="234" t="s">
        <v>175</v>
      </c>
      <c r="E374" s="235" t="s">
        <v>1</v>
      </c>
      <c r="F374" s="236" t="s">
        <v>1385</v>
      </c>
      <c r="G374" s="233"/>
      <c r="H374" s="237">
        <v>56.866999999999997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175</v>
      </c>
      <c r="AU374" s="243" t="s">
        <v>21</v>
      </c>
      <c r="AV374" s="13" t="s">
        <v>21</v>
      </c>
      <c r="AW374" s="13" t="s">
        <v>40</v>
      </c>
      <c r="AX374" s="13" t="s">
        <v>84</v>
      </c>
      <c r="AY374" s="243" t="s">
        <v>167</v>
      </c>
    </row>
    <row r="375" s="13" customFormat="1">
      <c r="A375" s="13"/>
      <c r="B375" s="232"/>
      <c r="C375" s="233"/>
      <c r="D375" s="234" t="s">
        <v>175</v>
      </c>
      <c r="E375" s="235" t="s">
        <v>1</v>
      </c>
      <c r="F375" s="236" t="s">
        <v>1386</v>
      </c>
      <c r="G375" s="233"/>
      <c r="H375" s="237">
        <v>259.02800000000002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175</v>
      </c>
      <c r="AU375" s="243" t="s">
        <v>21</v>
      </c>
      <c r="AV375" s="13" t="s">
        <v>21</v>
      </c>
      <c r="AW375" s="13" t="s">
        <v>40</v>
      </c>
      <c r="AX375" s="13" t="s">
        <v>84</v>
      </c>
      <c r="AY375" s="243" t="s">
        <v>167</v>
      </c>
    </row>
    <row r="376" s="14" customFormat="1">
      <c r="A376" s="14"/>
      <c r="B376" s="244"/>
      <c r="C376" s="245"/>
      <c r="D376" s="234" t="s">
        <v>175</v>
      </c>
      <c r="E376" s="246" t="s">
        <v>1</v>
      </c>
      <c r="F376" s="247" t="s">
        <v>177</v>
      </c>
      <c r="G376" s="245"/>
      <c r="H376" s="248">
        <v>315.89500000000004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175</v>
      </c>
      <c r="AU376" s="254" t="s">
        <v>21</v>
      </c>
      <c r="AV376" s="14" t="s">
        <v>174</v>
      </c>
      <c r="AW376" s="14" t="s">
        <v>40</v>
      </c>
      <c r="AX376" s="14" t="s">
        <v>92</v>
      </c>
      <c r="AY376" s="254" t="s">
        <v>167</v>
      </c>
    </row>
    <row r="377" s="2" customFormat="1" ht="33" customHeight="1">
      <c r="A377" s="39"/>
      <c r="B377" s="40"/>
      <c r="C377" s="219" t="s">
        <v>323</v>
      </c>
      <c r="D377" s="219" t="s">
        <v>169</v>
      </c>
      <c r="E377" s="220" t="s">
        <v>1387</v>
      </c>
      <c r="F377" s="221" t="s">
        <v>1034</v>
      </c>
      <c r="G377" s="222" t="s">
        <v>277</v>
      </c>
      <c r="H377" s="223">
        <v>121.231</v>
      </c>
      <c r="I377" s="224"/>
      <c r="J377" s="225">
        <f>ROUND(I377*H377,2)</f>
        <v>0</v>
      </c>
      <c r="K377" s="221" t="s">
        <v>1</v>
      </c>
      <c r="L377" s="45"/>
      <c r="M377" s="226" t="s">
        <v>1</v>
      </c>
      <c r="N377" s="227" t="s">
        <v>51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174</v>
      </c>
      <c r="AT377" s="230" t="s">
        <v>169</v>
      </c>
      <c r="AU377" s="230" t="s">
        <v>21</v>
      </c>
      <c r="AY377" s="17" t="s">
        <v>167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7" t="s">
        <v>174</v>
      </c>
      <c r="BK377" s="231">
        <f>ROUND(I377*H377,2)</f>
        <v>0</v>
      </c>
      <c r="BL377" s="17" t="s">
        <v>174</v>
      </c>
      <c r="BM377" s="230" t="s">
        <v>457</v>
      </c>
    </row>
    <row r="378" s="13" customFormat="1">
      <c r="A378" s="13"/>
      <c r="B378" s="232"/>
      <c r="C378" s="233"/>
      <c r="D378" s="234" t="s">
        <v>175</v>
      </c>
      <c r="E378" s="235" t="s">
        <v>1</v>
      </c>
      <c r="F378" s="236" t="s">
        <v>1388</v>
      </c>
      <c r="G378" s="233"/>
      <c r="H378" s="237">
        <v>121.231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175</v>
      </c>
      <c r="AU378" s="243" t="s">
        <v>21</v>
      </c>
      <c r="AV378" s="13" t="s">
        <v>21</v>
      </c>
      <c r="AW378" s="13" t="s">
        <v>40</v>
      </c>
      <c r="AX378" s="13" t="s">
        <v>84</v>
      </c>
      <c r="AY378" s="243" t="s">
        <v>167</v>
      </c>
    </row>
    <row r="379" s="14" customFormat="1">
      <c r="A379" s="14"/>
      <c r="B379" s="244"/>
      <c r="C379" s="245"/>
      <c r="D379" s="234" t="s">
        <v>175</v>
      </c>
      <c r="E379" s="246" t="s">
        <v>1</v>
      </c>
      <c r="F379" s="247" t="s">
        <v>177</v>
      </c>
      <c r="G379" s="245"/>
      <c r="H379" s="248">
        <v>121.231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175</v>
      </c>
      <c r="AU379" s="254" t="s">
        <v>21</v>
      </c>
      <c r="AV379" s="14" t="s">
        <v>174</v>
      </c>
      <c r="AW379" s="14" t="s">
        <v>40</v>
      </c>
      <c r="AX379" s="14" t="s">
        <v>92</v>
      </c>
      <c r="AY379" s="254" t="s">
        <v>167</v>
      </c>
    </row>
    <row r="380" s="2" customFormat="1" ht="24.15" customHeight="1">
      <c r="A380" s="39"/>
      <c r="B380" s="40"/>
      <c r="C380" s="219" t="s">
        <v>459</v>
      </c>
      <c r="D380" s="219" t="s">
        <v>169</v>
      </c>
      <c r="E380" s="220" t="s">
        <v>1389</v>
      </c>
      <c r="F380" s="221" t="s">
        <v>276</v>
      </c>
      <c r="G380" s="222" t="s">
        <v>277</v>
      </c>
      <c r="H380" s="223">
        <v>1132.2460000000001</v>
      </c>
      <c r="I380" s="224"/>
      <c r="J380" s="225">
        <f>ROUND(I380*H380,2)</f>
        <v>0</v>
      </c>
      <c r="K380" s="221" t="s">
        <v>1</v>
      </c>
      <c r="L380" s="45"/>
      <c r="M380" s="226" t="s">
        <v>1</v>
      </c>
      <c r="N380" s="227" t="s">
        <v>51</v>
      </c>
      <c r="O380" s="92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174</v>
      </c>
      <c r="AT380" s="230" t="s">
        <v>169</v>
      </c>
      <c r="AU380" s="230" t="s">
        <v>21</v>
      </c>
      <c r="AY380" s="17" t="s">
        <v>167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174</v>
      </c>
      <c r="BK380" s="231">
        <f>ROUND(I380*H380,2)</f>
        <v>0</v>
      </c>
      <c r="BL380" s="17" t="s">
        <v>174</v>
      </c>
      <c r="BM380" s="230" t="s">
        <v>462</v>
      </c>
    </row>
    <row r="381" s="13" customFormat="1">
      <c r="A381" s="13"/>
      <c r="B381" s="232"/>
      <c r="C381" s="233"/>
      <c r="D381" s="234" t="s">
        <v>175</v>
      </c>
      <c r="E381" s="235" t="s">
        <v>1</v>
      </c>
      <c r="F381" s="236" t="s">
        <v>1390</v>
      </c>
      <c r="G381" s="233"/>
      <c r="H381" s="237">
        <v>1132.2460000000001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175</v>
      </c>
      <c r="AU381" s="243" t="s">
        <v>21</v>
      </c>
      <c r="AV381" s="13" t="s">
        <v>21</v>
      </c>
      <c r="AW381" s="13" t="s">
        <v>40</v>
      </c>
      <c r="AX381" s="13" t="s">
        <v>84</v>
      </c>
      <c r="AY381" s="243" t="s">
        <v>167</v>
      </c>
    </row>
    <row r="382" s="14" customFormat="1">
      <c r="A382" s="14"/>
      <c r="B382" s="244"/>
      <c r="C382" s="245"/>
      <c r="D382" s="234" t="s">
        <v>175</v>
      </c>
      <c r="E382" s="246" t="s">
        <v>1</v>
      </c>
      <c r="F382" s="247" t="s">
        <v>177</v>
      </c>
      <c r="G382" s="245"/>
      <c r="H382" s="248">
        <v>1132.2460000000001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175</v>
      </c>
      <c r="AU382" s="254" t="s">
        <v>21</v>
      </c>
      <c r="AV382" s="14" t="s">
        <v>174</v>
      </c>
      <c r="AW382" s="14" t="s">
        <v>40</v>
      </c>
      <c r="AX382" s="14" t="s">
        <v>92</v>
      </c>
      <c r="AY382" s="254" t="s">
        <v>167</v>
      </c>
    </row>
    <row r="383" s="12" customFormat="1" ht="22.8" customHeight="1">
      <c r="A383" s="12"/>
      <c r="B383" s="203"/>
      <c r="C383" s="204"/>
      <c r="D383" s="205" t="s">
        <v>83</v>
      </c>
      <c r="E383" s="217" t="s">
        <v>565</v>
      </c>
      <c r="F383" s="217" t="s">
        <v>566</v>
      </c>
      <c r="G383" s="204"/>
      <c r="H383" s="204"/>
      <c r="I383" s="207"/>
      <c r="J383" s="218">
        <f>BK383</f>
        <v>0</v>
      </c>
      <c r="K383" s="204"/>
      <c r="L383" s="209"/>
      <c r="M383" s="210"/>
      <c r="N383" s="211"/>
      <c r="O383" s="211"/>
      <c r="P383" s="212">
        <f>SUM(P384:P385)</f>
        <v>0</v>
      </c>
      <c r="Q383" s="211"/>
      <c r="R383" s="212">
        <f>SUM(R384:R385)</f>
        <v>0</v>
      </c>
      <c r="S383" s="211"/>
      <c r="T383" s="213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4" t="s">
        <v>92</v>
      </c>
      <c r="AT383" s="215" t="s">
        <v>83</v>
      </c>
      <c r="AU383" s="215" t="s">
        <v>92</v>
      </c>
      <c r="AY383" s="214" t="s">
        <v>167</v>
      </c>
      <c r="BK383" s="216">
        <f>SUM(BK384:BK385)</f>
        <v>0</v>
      </c>
    </row>
    <row r="384" s="2" customFormat="1" ht="33" customHeight="1">
      <c r="A384" s="39"/>
      <c r="B384" s="40"/>
      <c r="C384" s="219" t="s">
        <v>327</v>
      </c>
      <c r="D384" s="219" t="s">
        <v>169</v>
      </c>
      <c r="E384" s="220" t="s">
        <v>1391</v>
      </c>
      <c r="F384" s="221" t="s">
        <v>1392</v>
      </c>
      <c r="G384" s="222" t="s">
        <v>277</v>
      </c>
      <c r="H384" s="223">
        <v>4125.5079999999998</v>
      </c>
      <c r="I384" s="224"/>
      <c r="J384" s="225">
        <f>ROUND(I384*H384,2)</f>
        <v>0</v>
      </c>
      <c r="K384" s="221" t="s">
        <v>173</v>
      </c>
      <c r="L384" s="45"/>
      <c r="M384" s="226" t="s">
        <v>1</v>
      </c>
      <c r="N384" s="227" t="s">
        <v>51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174</v>
      </c>
      <c r="AT384" s="230" t="s">
        <v>169</v>
      </c>
      <c r="AU384" s="230" t="s">
        <v>21</v>
      </c>
      <c r="AY384" s="17" t="s">
        <v>167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7" t="s">
        <v>174</v>
      </c>
      <c r="BK384" s="231">
        <f>ROUND(I384*H384,2)</f>
        <v>0</v>
      </c>
      <c r="BL384" s="17" t="s">
        <v>174</v>
      </c>
      <c r="BM384" s="230" t="s">
        <v>466</v>
      </c>
    </row>
    <row r="385" s="2" customFormat="1" ht="33" customHeight="1">
      <c r="A385" s="39"/>
      <c r="B385" s="40"/>
      <c r="C385" s="219" t="s">
        <v>468</v>
      </c>
      <c r="D385" s="219" t="s">
        <v>169</v>
      </c>
      <c r="E385" s="220" t="s">
        <v>1393</v>
      </c>
      <c r="F385" s="221" t="s">
        <v>1394</v>
      </c>
      <c r="G385" s="222" t="s">
        <v>277</v>
      </c>
      <c r="H385" s="223">
        <v>4125.5079999999998</v>
      </c>
      <c r="I385" s="224"/>
      <c r="J385" s="225">
        <f>ROUND(I385*H385,2)</f>
        <v>0</v>
      </c>
      <c r="K385" s="221" t="s">
        <v>173</v>
      </c>
      <c r="L385" s="45"/>
      <c r="M385" s="284" t="s">
        <v>1</v>
      </c>
      <c r="N385" s="285" t="s">
        <v>51</v>
      </c>
      <c r="O385" s="271"/>
      <c r="P385" s="286">
        <f>O385*H385</f>
        <v>0</v>
      </c>
      <c r="Q385" s="286">
        <v>0</v>
      </c>
      <c r="R385" s="286">
        <f>Q385*H385</f>
        <v>0</v>
      </c>
      <c r="S385" s="286">
        <v>0</v>
      </c>
      <c r="T385" s="28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174</v>
      </c>
      <c r="AT385" s="230" t="s">
        <v>169</v>
      </c>
      <c r="AU385" s="230" t="s">
        <v>21</v>
      </c>
      <c r="AY385" s="17" t="s">
        <v>167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174</v>
      </c>
      <c r="BK385" s="231">
        <f>ROUND(I385*H385,2)</f>
        <v>0</v>
      </c>
      <c r="BL385" s="17" t="s">
        <v>174</v>
      </c>
      <c r="BM385" s="230" t="s">
        <v>471</v>
      </c>
    </row>
    <row r="386" s="2" customFormat="1" ht="6.96" customHeight="1">
      <c r="A386" s="39"/>
      <c r="B386" s="67"/>
      <c r="C386" s="68"/>
      <c r="D386" s="68"/>
      <c r="E386" s="68"/>
      <c r="F386" s="68"/>
      <c r="G386" s="68"/>
      <c r="H386" s="68"/>
      <c r="I386" s="68"/>
      <c r="J386" s="68"/>
      <c r="K386" s="68"/>
      <c r="L386" s="45"/>
      <c r="M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</row>
  </sheetData>
  <sheetProtection sheet="1" autoFilter="0" formatColumns="0" formatRows="0" objects="1" scenarios="1" spinCount="100000" saltValue="fZG0kQ+RVrUsvFE8vWbKNao3wM6/cuirFzo3nFWQ+h4l55UGspOy7r9Stt8hPtEKTJORqqdjOo2K9JAuy4xwkw==" hashValue="JDhpLXkyGjBBoduz1bl8vsLcHNaA43Px4EmO3Gi0wYfGOZaLGMk26bqvCnbDwDage3gAACd6lvfBN7ugdo3VBQ==" algorithmName="SHA-512" password="CC35"/>
  <autoFilter ref="C122:K38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ROUND((SUM(BE124:BE393)),  2)</f>
        <v>0</v>
      </c>
      <c r="G33" s="39"/>
      <c r="H33" s="39"/>
      <c r="I33" s="156">
        <v>0.20999999999999999</v>
      </c>
      <c r="J33" s="155">
        <f>ROUND(((SUM(BE124:BE393))*I33),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ROUND((SUM(BF124:BF393)),  2)</f>
        <v>0</v>
      </c>
      <c r="G34" s="39"/>
      <c r="H34" s="39"/>
      <c r="I34" s="156">
        <v>0.14999999999999999</v>
      </c>
      <c r="J34" s="155">
        <f>ROUND(((SUM(BF124:BF393))*I34),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ROUND((SUM(BG124:BG393)),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ROUND((SUM(BH124:BH393)),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ROUND((SUM(BI124:BI393)),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102 - OZ Na Výhoně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1198</v>
      </c>
      <c r="E99" s="189"/>
      <c r="F99" s="189"/>
      <c r="G99" s="189"/>
      <c r="H99" s="189"/>
      <c r="I99" s="189"/>
      <c r="J99" s="190">
        <f>J206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141</v>
      </c>
      <c r="E100" s="189"/>
      <c r="F100" s="189"/>
      <c r="G100" s="189"/>
      <c r="H100" s="189"/>
      <c r="I100" s="189"/>
      <c r="J100" s="190">
        <f>J215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143</v>
      </c>
      <c r="E101" s="189"/>
      <c r="F101" s="189"/>
      <c r="G101" s="189"/>
      <c r="H101" s="189"/>
      <c r="I101" s="189"/>
      <c r="J101" s="190">
        <f>J225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145</v>
      </c>
      <c r="E102" s="189"/>
      <c r="F102" s="189"/>
      <c r="G102" s="189"/>
      <c r="H102" s="189"/>
      <c r="I102" s="189"/>
      <c r="J102" s="190">
        <f>J312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146</v>
      </c>
      <c r="E103" s="189"/>
      <c r="F103" s="189"/>
      <c r="G103" s="189"/>
      <c r="H103" s="189"/>
      <c r="I103" s="189"/>
      <c r="J103" s="190">
        <f>J374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147</v>
      </c>
      <c r="E104" s="189"/>
      <c r="F104" s="189"/>
      <c r="G104" s="189"/>
      <c r="H104" s="189"/>
      <c r="I104" s="189"/>
      <c r="J104" s="190">
        <f>J391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3" t="s">
        <v>152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2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5" t="str">
        <f>E7</f>
        <v>Rekonstrukce místních komunikací v sídlišti K Hradišťku v Dačicích - I. Etapa (zadání)</v>
      </c>
      <c r="F114" s="32"/>
      <c r="G114" s="32"/>
      <c r="H114" s="32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2" t="s">
        <v>131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102 - OZ Na Výhoně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2" t="s">
        <v>22</v>
      </c>
      <c r="D118" s="41"/>
      <c r="E118" s="41"/>
      <c r="F118" s="27" t="str">
        <f>F12</f>
        <v xml:space="preserve"> </v>
      </c>
      <c r="G118" s="41"/>
      <c r="H118" s="41"/>
      <c r="I118" s="32" t="s">
        <v>24</v>
      </c>
      <c r="J118" s="80" t="str">
        <f>IF(J12="","",J12)</f>
        <v>21. 10. 2021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2" t="s">
        <v>30</v>
      </c>
      <c r="D120" s="41"/>
      <c r="E120" s="41"/>
      <c r="F120" s="27" t="str">
        <f>E15</f>
        <v>Město Dačice, Krajířova 27, 380 13 Dačice</v>
      </c>
      <c r="G120" s="41"/>
      <c r="H120" s="41"/>
      <c r="I120" s="32" t="s">
        <v>37</v>
      </c>
      <c r="J120" s="37" t="str">
        <f>E21</f>
        <v>Ing. arch. Martin Jirovský Ph.D., MBA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2" t="s">
        <v>35</v>
      </c>
      <c r="D121" s="41"/>
      <c r="E121" s="41"/>
      <c r="F121" s="27" t="str">
        <f>IF(E18="","",E18)</f>
        <v>Vyplň údaj</v>
      </c>
      <c r="G121" s="41"/>
      <c r="H121" s="41"/>
      <c r="I121" s="32" t="s">
        <v>41</v>
      </c>
      <c r="J121" s="37" t="str">
        <f>E24</f>
        <v>Centrum služeb Staré město; Petra Stejskalová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153</v>
      </c>
      <c r="D123" s="195" t="s">
        <v>69</v>
      </c>
      <c r="E123" s="195" t="s">
        <v>65</v>
      </c>
      <c r="F123" s="195" t="s">
        <v>66</v>
      </c>
      <c r="G123" s="195" t="s">
        <v>154</v>
      </c>
      <c r="H123" s="195" t="s">
        <v>155</v>
      </c>
      <c r="I123" s="195" t="s">
        <v>156</v>
      </c>
      <c r="J123" s="195" t="s">
        <v>136</v>
      </c>
      <c r="K123" s="196" t="s">
        <v>157</v>
      </c>
      <c r="L123" s="197"/>
      <c r="M123" s="101" t="s">
        <v>1</v>
      </c>
      <c r="N123" s="102" t="s">
        <v>48</v>
      </c>
      <c r="O123" s="102" t="s">
        <v>158</v>
      </c>
      <c r="P123" s="102" t="s">
        <v>159</v>
      </c>
      <c r="Q123" s="102" t="s">
        <v>160</v>
      </c>
      <c r="R123" s="102" t="s">
        <v>161</v>
      </c>
      <c r="S123" s="102" t="s">
        <v>162</v>
      </c>
      <c r="T123" s="103" t="s">
        <v>163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164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</f>
        <v>0</v>
      </c>
      <c r="Q124" s="105"/>
      <c r="R124" s="200">
        <f>R125</f>
        <v>0</v>
      </c>
      <c r="S124" s="105"/>
      <c r="T124" s="201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83</v>
      </c>
      <c r="AU124" s="17" t="s">
        <v>138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83</v>
      </c>
      <c r="E125" s="206" t="s">
        <v>165</v>
      </c>
      <c r="F125" s="206" t="s">
        <v>166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P126+P206+P215+P225+P312+P374+P391</f>
        <v>0</v>
      </c>
      <c r="Q125" s="211"/>
      <c r="R125" s="212">
        <f>R126+R206+R215+R225+R312+R374+R391</f>
        <v>0</v>
      </c>
      <c r="S125" s="211"/>
      <c r="T125" s="213">
        <f>T126+T206+T215+T225+T312+T374+T391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92</v>
      </c>
      <c r="AT125" s="215" t="s">
        <v>83</v>
      </c>
      <c r="AU125" s="215" t="s">
        <v>84</v>
      </c>
      <c r="AY125" s="214" t="s">
        <v>167</v>
      </c>
      <c r="BK125" s="216">
        <f>BK126+BK206+BK215+BK225+BK312+BK374+BK391</f>
        <v>0</v>
      </c>
    </row>
    <row r="126" s="12" customFormat="1" ht="22.8" customHeight="1">
      <c r="A126" s="12"/>
      <c r="B126" s="203"/>
      <c r="C126" s="204"/>
      <c r="D126" s="205" t="s">
        <v>83</v>
      </c>
      <c r="E126" s="217" t="s">
        <v>92</v>
      </c>
      <c r="F126" s="217" t="s">
        <v>168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SUM(P127:P205)</f>
        <v>0</v>
      </c>
      <c r="Q126" s="211"/>
      <c r="R126" s="212">
        <f>SUM(R127:R205)</f>
        <v>0</v>
      </c>
      <c r="S126" s="211"/>
      <c r="T126" s="213">
        <f>SUM(T127:T205)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92</v>
      </c>
      <c r="AT126" s="215" t="s">
        <v>83</v>
      </c>
      <c r="AU126" s="215" t="s">
        <v>92</v>
      </c>
      <c r="AY126" s="214" t="s">
        <v>167</v>
      </c>
      <c r="BK126" s="216">
        <f>SUM(BK127:BK205)</f>
        <v>0</v>
      </c>
    </row>
    <row r="127" s="2" customFormat="1" ht="24.15" customHeight="1">
      <c r="A127" s="39"/>
      <c r="B127" s="40"/>
      <c r="C127" s="219" t="s">
        <v>92</v>
      </c>
      <c r="D127" s="219" t="s">
        <v>169</v>
      </c>
      <c r="E127" s="220" t="s">
        <v>1396</v>
      </c>
      <c r="F127" s="221" t="s">
        <v>1397</v>
      </c>
      <c r="G127" s="222" t="s">
        <v>172</v>
      </c>
      <c r="H127" s="223">
        <v>5.0599999999999996</v>
      </c>
      <c r="I127" s="224"/>
      <c r="J127" s="225">
        <f>ROUND(I127*H127,2)</f>
        <v>0</v>
      </c>
      <c r="K127" s="221" t="s">
        <v>173</v>
      </c>
      <c r="L127" s="45"/>
      <c r="M127" s="226" t="s">
        <v>1</v>
      </c>
      <c r="N127" s="227" t="s">
        <v>51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174</v>
      </c>
      <c r="AT127" s="230" t="s">
        <v>169</v>
      </c>
      <c r="AU127" s="230" t="s">
        <v>21</v>
      </c>
      <c r="AY127" s="17" t="s">
        <v>167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174</v>
      </c>
      <c r="BK127" s="231">
        <f>ROUND(I127*H127,2)</f>
        <v>0</v>
      </c>
      <c r="BL127" s="17" t="s">
        <v>174</v>
      </c>
      <c r="BM127" s="230" t="s">
        <v>21</v>
      </c>
    </row>
    <row r="128" s="13" customFormat="1">
      <c r="A128" s="13"/>
      <c r="B128" s="232"/>
      <c r="C128" s="233"/>
      <c r="D128" s="234" t="s">
        <v>175</v>
      </c>
      <c r="E128" s="235" t="s">
        <v>1</v>
      </c>
      <c r="F128" s="236" t="s">
        <v>1398</v>
      </c>
      <c r="G128" s="233"/>
      <c r="H128" s="237">
        <v>5.0599999999999996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175</v>
      </c>
      <c r="AU128" s="243" t="s">
        <v>21</v>
      </c>
      <c r="AV128" s="13" t="s">
        <v>21</v>
      </c>
      <c r="AW128" s="13" t="s">
        <v>40</v>
      </c>
      <c r="AX128" s="13" t="s">
        <v>84</v>
      </c>
      <c r="AY128" s="243" t="s">
        <v>167</v>
      </c>
    </row>
    <row r="129" s="14" customFormat="1">
      <c r="A129" s="14"/>
      <c r="B129" s="244"/>
      <c r="C129" s="245"/>
      <c r="D129" s="234" t="s">
        <v>175</v>
      </c>
      <c r="E129" s="246" t="s">
        <v>1</v>
      </c>
      <c r="F129" s="247" t="s">
        <v>177</v>
      </c>
      <c r="G129" s="245"/>
      <c r="H129" s="248">
        <v>5.0599999999999996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175</v>
      </c>
      <c r="AU129" s="254" t="s">
        <v>21</v>
      </c>
      <c r="AV129" s="14" t="s">
        <v>174</v>
      </c>
      <c r="AW129" s="14" t="s">
        <v>40</v>
      </c>
      <c r="AX129" s="14" t="s">
        <v>92</v>
      </c>
      <c r="AY129" s="254" t="s">
        <v>167</v>
      </c>
    </row>
    <row r="130" s="2" customFormat="1" ht="24.15" customHeight="1">
      <c r="A130" s="39"/>
      <c r="B130" s="40"/>
      <c r="C130" s="219" t="s">
        <v>21</v>
      </c>
      <c r="D130" s="219" t="s">
        <v>169</v>
      </c>
      <c r="E130" s="220" t="s">
        <v>1399</v>
      </c>
      <c r="F130" s="221" t="s">
        <v>1400</v>
      </c>
      <c r="G130" s="222" t="s">
        <v>172</v>
      </c>
      <c r="H130" s="223">
        <v>9.0199999999999996</v>
      </c>
      <c r="I130" s="224"/>
      <c r="J130" s="225">
        <f>ROUND(I130*H130,2)</f>
        <v>0</v>
      </c>
      <c r="K130" s="221" t="s">
        <v>173</v>
      </c>
      <c r="L130" s="45"/>
      <c r="M130" s="226" t="s">
        <v>1</v>
      </c>
      <c r="N130" s="227" t="s">
        <v>51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174</v>
      </c>
      <c r="AT130" s="230" t="s">
        <v>169</v>
      </c>
      <c r="AU130" s="230" t="s">
        <v>21</v>
      </c>
      <c r="AY130" s="17" t="s">
        <v>167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174</v>
      </c>
      <c r="BK130" s="231">
        <f>ROUND(I130*H130,2)</f>
        <v>0</v>
      </c>
      <c r="BL130" s="17" t="s">
        <v>174</v>
      </c>
      <c r="BM130" s="230" t="s">
        <v>174</v>
      </c>
    </row>
    <row r="131" s="13" customFormat="1">
      <c r="A131" s="13"/>
      <c r="B131" s="232"/>
      <c r="C131" s="233"/>
      <c r="D131" s="234" t="s">
        <v>175</v>
      </c>
      <c r="E131" s="235" t="s">
        <v>1</v>
      </c>
      <c r="F131" s="236" t="s">
        <v>1401</v>
      </c>
      <c r="G131" s="233"/>
      <c r="H131" s="237">
        <v>9.0199999999999996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175</v>
      </c>
      <c r="AU131" s="243" t="s">
        <v>21</v>
      </c>
      <c r="AV131" s="13" t="s">
        <v>21</v>
      </c>
      <c r="AW131" s="13" t="s">
        <v>40</v>
      </c>
      <c r="AX131" s="13" t="s">
        <v>84</v>
      </c>
      <c r="AY131" s="243" t="s">
        <v>167</v>
      </c>
    </row>
    <row r="132" s="14" customFormat="1">
      <c r="A132" s="14"/>
      <c r="B132" s="244"/>
      <c r="C132" s="245"/>
      <c r="D132" s="234" t="s">
        <v>175</v>
      </c>
      <c r="E132" s="246" t="s">
        <v>1</v>
      </c>
      <c r="F132" s="247" t="s">
        <v>177</v>
      </c>
      <c r="G132" s="245"/>
      <c r="H132" s="248">
        <v>9.0199999999999996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175</v>
      </c>
      <c r="AU132" s="254" t="s">
        <v>21</v>
      </c>
      <c r="AV132" s="14" t="s">
        <v>174</v>
      </c>
      <c r="AW132" s="14" t="s">
        <v>40</v>
      </c>
      <c r="AX132" s="14" t="s">
        <v>92</v>
      </c>
      <c r="AY132" s="254" t="s">
        <v>167</v>
      </c>
    </row>
    <row r="133" s="2" customFormat="1" ht="24.15" customHeight="1">
      <c r="A133" s="39"/>
      <c r="B133" s="40"/>
      <c r="C133" s="219" t="s">
        <v>180</v>
      </c>
      <c r="D133" s="219" t="s">
        <v>169</v>
      </c>
      <c r="E133" s="220" t="s">
        <v>1402</v>
      </c>
      <c r="F133" s="221" t="s">
        <v>1403</v>
      </c>
      <c r="G133" s="222" t="s">
        <v>172</v>
      </c>
      <c r="H133" s="223">
        <v>522.55999999999995</v>
      </c>
      <c r="I133" s="224"/>
      <c r="J133" s="225">
        <f>ROUND(I133*H133,2)</f>
        <v>0</v>
      </c>
      <c r="K133" s="221" t="s">
        <v>173</v>
      </c>
      <c r="L133" s="45"/>
      <c r="M133" s="226" t="s">
        <v>1</v>
      </c>
      <c r="N133" s="227" t="s">
        <v>51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174</v>
      </c>
      <c r="AT133" s="230" t="s">
        <v>169</v>
      </c>
      <c r="AU133" s="230" t="s">
        <v>21</v>
      </c>
      <c r="AY133" s="17" t="s">
        <v>167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174</v>
      </c>
      <c r="BK133" s="231">
        <f>ROUND(I133*H133,2)</f>
        <v>0</v>
      </c>
      <c r="BL133" s="17" t="s">
        <v>174</v>
      </c>
      <c r="BM133" s="230" t="s">
        <v>184</v>
      </c>
    </row>
    <row r="134" s="13" customFormat="1">
      <c r="A134" s="13"/>
      <c r="B134" s="232"/>
      <c r="C134" s="233"/>
      <c r="D134" s="234" t="s">
        <v>175</v>
      </c>
      <c r="E134" s="235" t="s">
        <v>1</v>
      </c>
      <c r="F134" s="236" t="s">
        <v>1404</v>
      </c>
      <c r="G134" s="233"/>
      <c r="H134" s="237">
        <v>64.519999999999996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175</v>
      </c>
      <c r="AU134" s="243" t="s">
        <v>21</v>
      </c>
      <c r="AV134" s="13" t="s">
        <v>21</v>
      </c>
      <c r="AW134" s="13" t="s">
        <v>40</v>
      </c>
      <c r="AX134" s="13" t="s">
        <v>84</v>
      </c>
      <c r="AY134" s="243" t="s">
        <v>167</v>
      </c>
    </row>
    <row r="135" s="13" customFormat="1">
      <c r="A135" s="13"/>
      <c r="B135" s="232"/>
      <c r="C135" s="233"/>
      <c r="D135" s="234" t="s">
        <v>175</v>
      </c>
      <c r="E135" s="235" t="s">
        <v>1</v>
      </c>
      <c r="F135" s="236" t="s">
        <v>1405</v>
      </c>
      <c r="G135" s="233"/>
      <c r="H135" s="237">
        <v>458.04000000000002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175</v>
      </c>
      <c r="AU135" s="243" t="s">
        <v>21</v>
      </c>
      <c r="AV135" s="13" t="s">
        <v>21</v>
      </c>
      <c r="AW135" s="13" t="s">
        <v>40</v>
      </c>
      <c r="AX135" s="13" t="s">
        <v>84</v>
      </c>
      <c r="AY135" s="243" t="s">
        <v>167</v>
      </c>
    </row>
    <row r="136" s="14" customFormat="1">
      <c r="A136" s="14"/>
      <c r="B136" s="244"/>
      <c r="C136" s="245"/>
      <c r="D136" s="234" t="s">
        <v>175</v>
      </c>
      <c r="E136" s="246" t="s">
        <v>1</v>
      </c>
      <c r="F136" s="247" t="s">
        <v>177</v>
      </c>
      <c r="G136" s="245"/>
      <c r="H136" s="248">
        <v>522.56000000000006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175</v>
      </c>
      <c r="AU136" s="254" t="s">
        <v>21</v>
      </c>
      <c r="AV136" s="14" t="s">
        <v>174</v>
      </c>
      <c r="AW136" s="14" t="s">
        <v>40</v>
      </c>
      <c r="AX136" s="14" t="s">
        <v>92</v>
      </c>
      <c r="AY136" s="254" t="s">
        <v>167</v>
      </c>
    </row>
    <row r="137" s="2" customFormat="1" ht="24.15" customHeight="1">
      <c r="A137" s="39"/>
      <c r="B137" s="40"/>
      <c r="C137" s="219" t="s">
        <v>174</v>
      </c>
      <c r="D137" s="219" t="s">
        <v>169</v>
      </c>
      <c r="E137" s="220" t="s">
        <v>1406</v>
      </c>
      <c r="F137" s="221" t="s">
        <v>1407</v>
      </c>
      <c r="G137" s="222" t="s">
        <v>172</v>
      </c>
      <c r="H137" s="223">
        <v>91.129999999999995</v>
      </c>
      <c r="I137" s="224"/>
      <c r="J137" s="225">
        <f>ROUND(I137*H137,2)</f>
        <v>0</v>
      </c>
      <c r="K137" s="221" t="s">
        <v>173</v>
      </c>
      <c r="L137" s="45"/>
      <c r="M137" s="226" t="s">
        <v>1</v>
      </c>
      <c r="N137" s="227" t="s">
        <v>51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174</v>
      </c>
      <c r="AT137" s="230" t="s">
        <v>169</v>
      </c>
      <c r="AU137" s="230" t="s">
        <v>21</v>
      </c>
      <c r="AY137" s="17" t="s">
        <v>167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174</v>
      </c>
      <c r="BK137" s="231">
        <f>ROUND(I137*H137,2)</f>
        <v>0</v>
      </c>
      <c r="BL137" s="17" t="s">
        <v>174</v>
      </c>
      <c r="BM137" s="230" t="s">
        <v>190</v>
      </c>
    </row>
    <row r="138" s="13" customFormat="1">
      <c r="A138" s="13"/>
      <c r="B138" s="232"/>
      <c r="C138" s="233"/>
      <c r="D138" s="234" t="s">
        <v>175</v>
      </c>
      <c r="E138" s="235" t="s">
        <v>1</v>
      </c>
      <c r="F138" s="236" t="s">
        <v>1408</v>
      </c>
      <c r="G138" s="233"/>
      <c r="H138" s="237">
        <v>91.129999999999995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175</v>
      </c>
      <c r="AU138" s="243" t="s">
        <v>21</v>
      </c>
      <c r="AV138" s="13" t="s">
        <v>21</v>
      </c>
      <c r="AW138" s="13" t="s">
        <v>40</v>
      </c>
      <c r="AX138" s="13" t="s">
        <v>84</v>
      </c>
      <c r="AY138" s="243" t="s">
        <v>167</v>
      </c>
    </row>
    <row r="139" s="14" customFormat="1">
      <c r="A139" s="14"/>
      <c r="B139" s="244"/>
      <c r="C139" s="245"/>
      <c r="D139" s="234" t="s">
        <v>175</v>
      </c>
      <c r="E139" s="246" t="s">
        <v>1</v>
      </c>
      <c r="F139" s="247" t="s">
        <v>177</v>
      </c>
      <c r="G139" s="245"/>
      <c r="H139" s="248">
        <v>91.129999999999995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175</v>
      </c>
      <c r="AU139" s="254" t="s">
        <v>21</v>
      </c>
      <c r="AV139" s="14" t="s">
        <v>174</v>
      </c>
      <c r="AW139" s="14" t="s">
        <v>40</v>
      </c>
      <c r="AX139" s="14" t="s">
        <v>92</v>
      </c>
      <c r="AY139" s="254" t="s">
        <v>167</v>
      </c>
    </row>
    <row r="140" s="2" customFormat="1" ht="24.15" customHeight="1">
      <c r="A140" s="39"/>
      <c r="B140" s="40"/>
      <c r="C140" s="219" t="s">
        <v>191</v>
      </c>
      <c r="D140" s="219" t="s">
        <v>169</v>
      </c>
      <c r="E140" s="220" t="s">
        <v>1409</v>
      </c>
      <c r="F140" s="221" t="s">
        <v>1410</v>
      </c>
      <c r="G140" s="222" t="s">
        <v>172</v>
      </c>
      <c r="H140" s="223">
        <v>578.89999999999998</v>
      </c>
      <c r="I140" s="224"/>
      <c r="J140" s="225">
        <f>ROUND(I140*H140,2)</f>
        <v>0</v>
      </c>
      <c r="K140" s="221" t="s">
        <v>173</v>
      </c>
      <c r="L140" s="45"/>
      <c r="M140" s="226" t="s">
        <v>1</v>
      </c>
      <c r="N140" s="227" t="s">
        <v>51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174</v>
      </c>
      <c r="AT140" s="230" t="s">
        <v>169</v>
      </c>
      <c r="AU140" s="230" t="s">
        <v>21</v>
      </c>
      <c r="AY140" s="17" t="s">
        <v>167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174</v>
      </c>
      <c r="BK140" s="231">
        <f>ROUND(I140*H140,2)</f>
        <v>0</v>
      </c>
      <c r="BL140" s="17" t="s">
        <v>174</v>
      </c>
      <c r="BM140" s="230" t="s">
        <v>195</v>
      </c>
    </row>
    <row r="141" s="13" customFormat="1">
      <c r="A141" s="13"/>
      <c r="B141" s="232"/>
      <c r="C141" s="233"/>
      <c r="D141" s="234" t="s">
        <v>175</v>
      </c>
      <c r="E141" s="235" t="s">
        <v>1</v>
      </c>
      <c r="F141" s="236" t="s">
        <v>1411</v>
      </c>
      <c r="G141" s="233"/>
      <c r="H141" s="237">
        <v>90.319999999999993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175</v>
      </c>
      <c r="AU141" s="243" t="s">
        <v>21</v>
      </c>
      <c r="AV141" s="13" t="s">
        <v>21</v>
      </c>
      <c r="AW141" s="13" t="s">
        <v>40</v>
      </c>
      <c r="AX141" s="13" t="s">
        <v>84</v>
      </c>
      <c r="AY141" s="243" t="s">
        <v>167</v>
      </c>
    </row>
    <row r="142" s="13" customFormat="1">
      <c r="A142" s="13"/>
      <c r="B142" s="232"/>
      <c r="C142" s="233"/>
      <c r="D142" s="234" t="s">
        <v>175</v>
      </c>
      <c r="E142" s="235" t="s">
        <v>1</v>
      </c>
      <c r="F142" s="236" t="s">
        <v>1412</v>
      </c>
      <c r="G142" s="233"/>
      <c r="H142" s="237">
        <v>488.57999999999998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175</v>
      </c>
      <c r="AU142" s="243" t="s">
        <v>21</v>
      </c>
      <c r="AV142" s="13" t="s">
        <v>21</v>
      </c>
      <c r="AW142" s="13" t="s">
        <v>40</v>
      </c>
      <c r="AX142" s="13" t="s">
        <v>84</v>
      </c>
      <c r="AY142" s="243" t="s">
        <v>167</v>
      </c>
    </row>
    <row r="143" s="14" customFormat="1">
      <c r="A143" s="14"/>
      <c r="B143" s="244"/>
      <c r="C143" s="245"/>
      <c r="D143" s="234" t="s">
        <v>175</v>
      </c>
      <c r="E143" s="246" t="s">
        <v>1</v>
      </c>
      <c r="F143" s="247" t="s">
        <v>177</v>
      </c>
      <c r="G143" s="245"/>
      <c r="H143" s="248">
        <v>578.89999999999998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175</v>
      </c>
      <c r="AU143" s="254" t="s">
        <v>21</v>
      </c>
      <c r="AV143" s="14" t="s">
        <v>174</v>
      </c>
      <c r="AW143" s="14" t="s">
        <v>40</v>
      </c>
      <c r="AX143" s="14" t="s">
        <v>92</v>
      </c>
      <c r="AY143" s="254" t="s">
        <v>167</v>
      </c>
    </row>
    <row r="144" s="2" customFormat="1" ht="24.15" customHeight="1">
      <c r="A144" s="39"/>
      <c r="B144" s="40"/>
      <c r="C144" s="219" t="s">
        <v>184</v>
      </c>
      <c r="D144" s="219" t="s">
        <v>169</v>
      </c>
      <c r="E144" s="220" t="s">
        <v>1214</v>
      </c>
      <c r="F144" s="221" t="s">
        <v>1215</v>
      </c>
      <c r="G144" s="222" t="s">
        <v>172</v>
      </c>
      <c r="H144" s="223">
        <v>1297.97</v>
      </c>
      <c r="I144" s="224"/>
      <c r="J144" s="225">
        <f>ROUND(I144*H144,2)</f>
        <v>0</v>
      </c>
      <c r="K144" s="221" t="s">
        <v>173</v>
      </c>
      <c r="L144" s="45"/>
      <c r="M144" s="226" t="s">
        <v>1</v>
      </c>
      <c r="N144" s="227" t="s">
        <v>51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174</v>
      </c>
      <c r="AT144" s="230" t="s">
        <v>169</v>
      </c>
      <c r="AU144" s="230" t="s">
        <v>21</v>
      </c>
      <c r="AY144" s="17" t="s">
        <v>167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174</v>
      </c>
      <c r="BK144" s="231">
        <f>ROUND(I144*H144,2)</f>
        <v>0</v>
      </c>
      <c r="BL144" s="17" t="s">
        <v>174</v>
      </c>
      <c r="BM144" s="230" t="s">
        <v>198</v>
      </c>
    </row>
    <row r="145" s="13" customFormat="1">
      <c r="A145" s="13"/>
      <c r="B145" s="232"/>
      <c r="C145" s="233"/>
      <c r="D145" s="234" t="s">
        <v>175</v>
      </c>
      <c r="E145" s="235" t="s">
        <v>1</v>
      </c>
      <c r="F145" s="236" t="s">
        <v>1413</v>
      </c>
      <c r="G145" s="233"/>
      <c r="H145" s="237">
        <v>25.66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175</v>
      </c>
      <c r="AU145" s="243" t="s">
        <v>21</v>
      </c>
      <c r="AV145" s="13" t="s">
        <v>21</v>
      </c>
      <c r="AW145" s="13" t="s">
        <v>40</v>
      </c>
      <c r="AX145" s="13" t="s">
        <v>84</v>
      </c>
      <c r="AY145" s="243" t="s">
        <v>167</v>
      </c>
    </row>
    <row r="146" s="13" customFormat="1">
      <c r="A146" s="13"/>
      <c r="B146" s="232"/>
      <c r="C146" s="233"/>
      <c r="D146" s="234" t="s">
        <v>175</v>
      </c>
      <c r="E146" s="235" t="s">
        <v>1</v>
      </c>
      <c r="F146" s="236" t="s">
        <v>1414</v>
      </c>
      <c r="G146" s="233"/>
      <c r="H146" s="237">
        <v>1272.31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175</v>
      </c>
      <c r="AU146" s="243" t="s">
        <v>21</v>
      </c>
      <c r="AV146" s="13" t="s">
        <v>21</v>
      </c>
      <c r="AW146" s="13" t="s">
        <v>40</v>
      </c>
      <c r="AX146" s="13" t="s">
        <v>84</v>
      </c>
      <c r="AY146" s="243" t="s">
        <v>167</v>
      </c>
    </row>
    <row r="147" s="14" customFormat="1">
      <c r="A147" s="14"/>
      <c r="B147" s="244"/>
      <c r="C147" s="245"/>
      <c r="D147" s="234" t="s">
        <v>175</v>
      </c>
      <c r="E147" s="246" t="s">
        <v>1</v>
      </c>
      <c r="F147" s="247" t="s">
        <v>177</v>
      </c>
      <c r="G147" s="245"/>
      <c r="H147" s="248">
        <v>1297.97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175</v>
      </c>
      <c r="AU147" s="254" t="s">
        <v>21</v>
      </c>
      <c r="AV147" s="14" t="s">
        <v>174</v>
      </c>
      <c r="AW147" s="14" t="s">
        <v>40</v>
      </c>
      <c r="AX147" s="14" t="s">
        <v>92</v>
      </c>
      <c r="AY147" s="254" t="s">
        <v>167</v>
      </c>
    </row>
    <row r="148" s="2" customFormat="1" ht="24.15" customHeight="1">
      <c r="A148" s="39"/>
      <c r="B148" s="40"/>
      <c r="C148" s="219" t="s">
        <v>199</v>
      </c>
      <c r="D148" s="219" t="s">
        <v>169</v>
      </c>
      <c r="E148" s="220" t="s">
        <v>1415</v>
      </c>
      <c r="F148" s="221" t="s">
        <v>1416</v>
      </c>
      <c r="G148" s="222" t="s">
        <v>172</v>
      </c>
      <c r="H148" s="223">
        <v>11.720000000000001</v>
      </c>
      <c r="I148" s="224"/>
      <c r="J148" s="225">
        <f>ROUND(I148*H148,2)</f>
        <v>0</v>
      </c>
      <c r="K148" s="221" t="s">
        <v>173</v>
      </c>
      <c r="L148" s="45"/>
      <c r="M148" s="226" t="s">
        <v>1</v>
      </c>
      <c r="N148" s="227" t="s">
        <v>51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174</v>
      </c>
      <c r="AT148" s="230" t="s">
        <v>169</v>
      </c>
      <c r="AU148" s="230" t="s">
        <v>21</v>
      </c>
      <c r="AY148" s="17" t="s">
        <v>167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174</v>
      </c>
      <c r="BK148" s="231">
        <f>ROUND(I148*H148,2)</f>
        <v>0</v>
      </c>
      <c r="BL148" s="17" t="s">
        <v>174</v>
      </c>
      <c r="BM148" s="230" t="s">
        <v>202</v>
      </c>
    </row>
    <row r="149" s="13" customFormat="1">
      <c r="A149" s="13"/>
      <c r="B149" s="232"/>
      <c r="C149" s="233"/>
      <c r="D149" s="234" t="s">
        <v>175</v>
      </c>
      <c r="E149" s="235" t="s">
        <v>1</v>
      </c>
      <c r="F149" s="236" t="s">
        <v>1417</v>
      </c>
      <c r="G149" s="233"/>
      <c r="H149" s="237">
        <v>11.720000000000001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175</v>
      </c>
      <c r="AU149" s="243" t="s">
        <v>21</v>
      </c>
      <c r="AV149" s="13" t="s">
        <v>21</v>
      </c>
      <c r="AW149" s="13" t="s">
        <v>40</v>
      </c>
      <c r="AX149" s="13" t="s">
        <v>84</v>
      </c>
      <c r="AY149" s="243" t="s">
        <v>167</v>
      </c>
    </row>
    <row r="150" s="14" customFormat="1">
      <c r="A150" s="14"/>
      <c r="B150" s="244"/>
      <c r="C150" s="245"/>
      <c r="D150" s="234" t="s">
        <v>175</v>
      </c>
      <c r="E150" s="246" t="s">
        <v>1</v>
      </c>
      <c r="F150" s="247" t="s">
        <v>177</v>
      </c>
      <c r="G150" s="245"/>
      <c r="H150" s="248">
        <v>11.720000000000001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175</v>
      </c>
      <c r="AU150" s="254" t="s">
        <v>21</v>
      </c>
      <c r="AV150" s="14" t="s">
        <v>174</v>
      </c>
      <c r="AW150" s="14" t="s">
        <v>40</v>
      </c>
      <c r="AX150" s="14" t="s">
        <v>92</v>
      </c>
      <c r="AY150" s="254" t="s">
        <v>167</v>
      </c>
    </row>
    <row r="151" s="2" customFormat="1" ht="24.15" customHeight="1">
      <c r="A151" s="39"/>
      <c r="B151" s="40"/>
      <c r="C151" s="219" t="s">
        <v>190</v>
      </c>
      <c r="D151" s="219" t="s">
        <v>169</v>
      </c>
      <c r="E151" s="220" t="s">
        <v>1418</v>
      </c>
      <c r="F151" s="221" t="s">
        <v>1419</v>
      </c>
      <c r="G151" s="222" t="s">
        <v>172</v>
      </c>
      <c r="H151" s="223">
        <v>1099.3299999999999</v>
      </c>
      <c r="I151" s="224"/>
      <c r="J151" s="225">
        <f>ROUND(I151*H151,2)</f>
        <v>0</v>
      </c>
      <c r="K151" s="221" t="s">
        <v>173</v>
      </c>
      <c r="L151" s="45"/>
      <c r="M151" s="226" t="s">
        <v>1</v>
      </c>
      <c r="N151" s="227" t="s">
        <v>51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174</v>
      </c>
      <c r="AT151" s="230" t="s">
        <v>169</v>
      </c>
      <c r="AU151" s="230" t="s">
        <v>21</v>
      </c>
      <c r="AY151" s="17" t="s">
        <v>167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174</v>
      </c>
      <c r="BK151" s="231">
        <f>ROUND(I151*H151,2)</f>
        <v>0</v>
      </c>
      <c r="BL151" s="17" t="s">
        <v>174</v>
      </c>
      <c r="BM151" s="230" t="s">
        <v>207</v>
      </c>
    </row>
    <row r="152" s="13" customFormat="1">
      <c r="A152" s="13"/>
      <c r="B152" s="232"/>
      <c r="C152" s="233"/>
      <c r="D152" s="234" t="s">
        <v>175</v>
      </c>
      <c r="E152" s="235" t="s">
        <v>1</v>
      </c>
      <c r="F152" s="236" t="s">
        <v>1420</v>
      </c>
      <c r="G152" s="233"/>
      <c r="H152" s="237">
        <v>1099.3299999999999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175</v>
      </c>
      <c r="AU152" s="243" t="s">
        <v>21</v>
      </c>
      <c r="AV152" s="13" t="s">
        <v>21</v>
      </c>
      <c r="AW152" s="13" t="s">
        <v>40</v>
      </c>
      <c r="AX152" s="13" t="s">
        <v>84</v>
      </c>
      <c r="AY152" s="243" t="s">
        <v>167</v>
      </c>
    </row>
    <row r="153" s="14" customFormat="1">
      <c r="A153" s="14"/>
      <c r="B153" s="244"/>
      <c r="C153" s="245"/>
      <c r="D153" s="234" t="s">
        <v>175</v>
      </c>
      <c r="E153" s="246" t="s">
        <v>1</v>
      </c>
      <c r="F153" s="247" t="s">
        <v>177</v>
      </c>
      <c r="G153" s="245"/>
      <c r="H153" s="248">
        <v>1099.3299999999999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175</v>
      </c>
      <c r="AU153" s="254" t="s">
        <v>21</v>
      </c>
      <c r="AV153" s="14" t="s">
        <v>174</v>
      </c>
      <c r="AW153" s="14" t="s">
        <v>40</v>
      </c>
      <c r="AX153" s="14" t="s">
        <v>92</v>
      </c>
      <c r="AY153" s="254" t="s">
        <v>167</v>
      </c>
    </row>
    <row r="154" s="2" customFormat="1" ht="16.5" customHeight="1">
      <c r="A154" s="39"/>
      <c r="B154" s="40"/>
      <c r="C154" s="219" t="s">
        <v>213</v>
      </c>
      <c r="D154" s="219" t="s">
        <v>169</v>
      </c>
      <c r="E154" s="220" t="s">
        <v>607</v>
      </c>
      <c r="F154" s="221" t="s">
        <v>608</v>
      </c>
      <c r="G154" s="222" t="s">
        <v>194</v>
      </c>
      <c r="H154" s="223">
        <v>610.72000000000003</v>
      </c>
      <c r="I154" s="224"/>
      <c r="J154" s="225">
        <f>ROUND(I154*H154,2)</f>
        <v>0</v>
      </c>
      <c r="K154" s="221" t="s">
        <v>173</v>
      </c>
      <c r="L154" s="45"/>
      <c r="M154" s="226" t="s">
        <v>1</v>
      </c>
      <c r="N154" s="227" t="s">
        <v>51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174</v>
      </c>
      <c r="AT154" s="230" t="s">
        <v>169</v>
      </c>
      <c r="AU154" s="230" t="s">
        <v>21</v>
      </c>
      <c r="AY154" s="17" t="s">
        <v>167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174</v>
      </c>
      <c r="BK154" s="231">
        <f>ROUND(I154*H154,2)</f>
        <v>0</v>
      </c>
      <c r="BL154" s="17" t="s">
        <v>174</v>
      </c>
      <c r="BM154" s="230" t="s">
        <v>216</v>
      </c>
    </row>
    <row r="155" s="13" customFormat="1">
      <c r="A155" s="13"/>
      <c r="B155" s="232"/>
      <c r="C155" s="233"/>
      <c r="D155" s="234" t="s">
        <v>175</v>
      </c>
      <c r="E155" s="235" t="s">
        <v>1</v>
      </c>
      <c r="F155" s="236" t="s">
        <v>1421</v>
      </c>
      <c r="G155" s="233"/>
      <c r="H155" s="237">
        <v>610.72000000000003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175</v>
      </c>
      <c r="AU155" s="243" t="s">
        <v>21</v>
      </c>
      <c r="AV155" s="13" t="s">
        <v>21</v>
      </c>
      <c r="AW155" s="13" t="s">
        <v>40</v>
      </c>
      <c r="AX155" s="13" t="s">
        <v>84</v>
      </c>
      <c r="AY155" s="243" t="s">
        <v>167</v>
      </c>
    </row>
    <row r="156" s="14" customFormat="1">
      <c r="A156" s="14"/>
      <c r="B156" s="244"/>
      <c r="C156" s="245"/>
      <c r="D156" s="234" t="s">
        <v>175</v>
      </c>
      <c r="E156" s="246" t="s">
        <v>1</v>
      </c>
      <c r="F156" s="247" t="s">
        <v>177</v>
      </c>
      <c r="G156" s="245"/>
      <c r="H156" s="248">
        <v>610.72000000000003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175</v>
      </c>
      <c r="AU156" s="254" t="s">
        <v>21</v>
      </c>
      <c r="AV156" s="14" t="s">
        <v>174</v>
      </c>
      <c r="AW156" s="14" t="s">
        <v>40</v>
      </c>
      <c r="AX156" s="14" t="s">
        <v>92</v>
      </c>
      <c r="AY156" s="254" t="s">
        <v>167</v>
      </c>
    </row>
    <row r="157" s="2" customFormat="1" ht="24.15" customHeight="1">
      <c r="A157" s="39"/>
      <c r="B157" s="40"/>
      <c r="C157" s="219" t="s">
        <v>195</v>
      </c>
      <c r="D157" s="219" t="s">
        <v>169</v>
      </c>
      <c r="E157" s="220" t="s">
        <v>200</v>
      </c>
      <c r="F157" s="221" t="s">
        <v>201</v>
      </c>
      <c r="G157" s="222" t="s">
        <v>172</v>
      </c>
      <c r="H157" s="223">
        <v>508.19999999999999</v>
      </c>
      <c r="I157" s="224"/>
      <c r="J157" s="225">
        <f>ROUND(I157*H157,2)</f>
        <v>0</v>
      </c>
      <c r="K157" s="221" t="s">
        <v>173</v>
      </c>
      <c r="L157" s="45"/>
      <c r="M157" s="226" t="s">
        <v>1</v>
      </c>
      <c r="N157" s="227" t="s">
        <v>51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174</v>
      </c>
      <c r="AT157" s="230" t="s">
        <v>169</v>
      </c>
      <c r="AU157" s="230" t="s">
        <v>21</v>
      </c>
      <c r="AY157" s="17" t="s">
        <v>167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174</v>
      </c>
      <c r="BK157" s="231">
        <f>ROUND(I157*H157,2)</f>
        <v>0</v>
      </c>
      <c r="BL157" s="17" t="s">
        <v>174</v>
      </c>
      <c r="BM157" s="230" t="s">
        <v>223</v>
      </c>
    </row>
    <row r="158" s="13" customFormat="1">
      <c r="A158" s="13"/>
      <c r="B158" s="232"/>
      <c r="C158" s="233"/>
      <c r="D158" s="234" t="s">
        <v>175</v>
      </c>
      <c r="E158" s="235" t="s">
        <v>1</v>
      </c>
      <c r="F158" s="236" t="s">
        <v>1422</v>
      </c>
      <c r="G158" s="233"/>
      <c r="H158" s="237">
        <v>508.19999999999999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175</v>
      </c>
      <c r="AU158" s="243" t="s">
        <v>21</v>
      </c>
      <c r="AV158" s="13" t="s">
        <v>21</v>
      </c>
      <c r="AW158" s="13" t="s">
        <v>40</v>
      </c>
      <c r="AX158" s="13" t="s">
        <v>84</v>
      </c>
      <c r="AY158" s="243" t="s">
        <v>167</v>
      </c>
    </row>
    <row r="159" s="14" customFormat="1">
      <c r="A159" s="14"/>
      <c r="B159" s="244"/>
      <c r="C159" s="245"/>
      <c r="D159" s="234" t="s">
        <v>175</v>
      </c>
      <c r="E159" s="246" t="s">
        <v>1</v>
      </c>
      <c r="F159" s="247" t="s">
        <v>177</v>
      </c>
      <c r="G159" s="245"/>
      <c r="H159" s="248">
        <v>508.19999999999999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175</v>
      </c>
      <c r="AU159" s="254" t="s">
        <v>21</v>
      </c>
      <c r="AV159" s="14" t="s">
        <v>174</v>
      </c>
      <c r="AW159" s="14" t="s">
        <v>40</v>
      </c>
      <c r="AX159" s="14" t="s">
        <v>92</v>
      </c>
      <c r="AY159" s="254" t="s">
        <v>167</v>
      </c>
    </row>
    <row r="160" s="2" customFormat="1" ht="33" customHeight="1">
      <c r="A160" s="39"/>
      <c r="B160" s="40"/>
      <c r="C160" s="219" t="s">
        <v>224</v>
      </c>
      <c r="D160" s="219" t="s">
        <v>169</v>
      </c>
      <c r="E160" s="220" t="s">
        <v>1423</v>
      </c>
      <c r="F160" s="221" t="s">
        <v>1424</v>
      </c>
      <c r="G160" s="222" t="s">
        <v>206</v>
      </c>
      <c r="H160" s="223">
        <v>681.76199999999994</v>
      </c>
      <c r="I160" s="224"/>
      <c r="J160" s="225">
        <f>ROUND(I160*H160,2)</f>
        <v>0</v>
      </c>
      <c r="K160" s="221" t="s">
        <v>173</v>
      </c>
      <c r="L160" s="45"/>
      <c r="M160" s="226" t="s">
        <v>1</v>
      </c>
      <c r="N160" s="227" t="s">
        <v>51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174</v>
      </c>
      <c r="AT160" s="230" t="s">
        <v>169</v>
      </c>
      <c r="AU160" s="230" t="s">
        <v>21</v>
      </c>
      <c r="AY160" s="17" t="s">
        <v>167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7" t="s">
        <v>174</v>
      </c>
      <c r="BK160" s="231">
        <f>ROUND(I160*H160,2)</f>
        <v>0</v>
      </c>
      <c r="BL160" s="17" t="s">
        <v>174</v>
      </c>
      <c r="BM160" s="230" t="s">
        <v>227</v>
      </c>
    </row>
    <row r="161" s="13" customFormat="1">
      <c r="A161" s="13"/>
      <c r="B161" s="232"/>
      <c r="C161" s="233"/>
      <c r="D161" s="234" t="s">
        <v>175</v>
      </c>
      <c r="E161" s="235" t="s">
        <v>1</v>
      </c>
      <c r="F161" s="236" t="s">
        <v>1425</v>
      </c>
      <c r="G161" s="233"/>
      <c r="H161" s="237">
        <v>249.86000000000001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175</v>
      </c>
      <c r="AU161" s="243" t="s">
        <v>21</v>
      </c>
      <c r="AV161" s="13" t="s">
        <v>21</v>
      </c>
      <c r="AW161" s="13" t="s">
        <v>40</v>
      </c>
      <c r="AX161" s="13" t="s">
        <v>84</v>
      </c>
      <c r="AY161" s="243" t="s">
        <v>167</v>
      </c>
    </row>
    <row r="162" s="13" customFormat="1">
      <c r="A162" s="13"/>
      <c r="B162" s="232"/>
      <c r="C162" s="233"/>
      <c r="D162" s="234" t="s">
        <v>175</v>
      </c>
      <c r="E162" s="235" t="s">
        <v>1</v>
      </c>
      <c r="F162" s="236" t="s">
        <v>1426</v>
      </c>
      <c r="G162" s="233"/>
      <c r="H162" s="237">
        <v>110.43000000000001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175</v>
      </c>
      <c r="AU162" s="243" t="s">
        <v>21</v>
      </c>
      <c r="AV162" s="13" t="s">
        <v>21</v>
      </c>
      <c r="AW162" s="13" t="s">
        <v>40</v>
      </c>
      <c r="AX162" s="13" t="s">
        <v>84</v>
      </c>
      <c r="AY162" s="243" t="s">
        <v>167</v>
      </c>
    </row>
    <row r="163" s="13" customFormat="1">
      <c r="A163" s="13"/>
      <c r="B163" s="232"/>
      <c r="C163" s="233"/>
      <c r="D163" s="234" t="s">
        <v>175</v>
      </c>
      <c r="E163" s="235" t="s">
        <v>1</v>
      </c>
      <c r="F163" s="236" t="s">
        <v>1427</v>
      </c>
      <c r="G163" s="233"/>
      <c r="H163" s="237">
        <v>275.95100000000002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175</v>
      </c>
      <c r="AU163" s="243" t="s">
        <v>21</v>
      </c>
      <c r="AV163" s="13" t="s">
        <v>21</v>
      </c>
      <c r="AW163" s="13" t="s">
        <v>40</v>
      </c>
      <c r="AX163" s="13" t="s">
        <v>84</v>
      </c>
      <c r="AY163" s="243" t="s">
        <v>167</v>
      </c>
    </row>
    <row r="164" s="13" customFormat="1">
      <c r="A164" s="13"/>
      <c r="B164" s="232"/>
      <c r="C164" s="233"/>
      <c r="D164" s="234" t="s">
        <v>175</v>
      </c>
      <c r="E164" s="235" t="s">
        <v>1</v>
      </c>
      <c r="F164" s="236" t="s">
        <v>1428</v>
      </c>
      <c r="G164" s="233"/>
      <c r="H164" s="237">
        <v>45.521000000000001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175</v>
      </c>
      <c r="AU164" s="243" t="s">
        <v>21</v>
      </c>
      <c r="AV164" s="13" t="s">
        <v>21</v>
      </c>
      <c r="AW164" s="13" t="s">
        <v>40</v>
      </c>
      <c r="AX164" s="13" t="s">
        <v>84</v>
      </c>
      <c r="AY164" s="243" t="s">
        <v>167</v>
      </c>
    </row>
    <row r="165" s="14" customFormat="1">
      <c r="A165" s="14"/>
      <c r="B165" s="244"/>
      <c r="C165" s="245"/>
      <c r="D165" s="234" t="s">
        <v>175</v>
      </c>
      <c r="E165" s="246" t="s">
        <v>1</v>
      </c>
      <c r="F165" s="247" t="s">
        <v>177</v>
      </c>
      <c r="G165" s="245"/>
      <c r="H165" s="248">
        <v>681.76199999999994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175</v>
      </c>
      <c r="AU165" s="254" t="s">
        <v>21</v>
      </c>
      <c r="AV165" s="14" t="s">
        <v>174</v>
      </c>
      <c r="AW165" s="14" t="s">
        <v>40</v>
      </c>
      <c r="AX165" s="14" t="s">
        <v>92</v>
      </c>
      <c r="AY165" s="254" t="s">
        <v>167</v>
      </c>
    </row>
    <row r="166" s="2" customFormat="1" ht="24.15" customHeight="1">
      <c r="A166" s="39"/>
      <c r="B166" s="40"/>
      <c r="C166" s="219" t="s">
        <v>198</v>
      </c>
      <c r="D166" s="219" t="s">
        <v>169</v>
      </c>
      <c r="E166" s="220" t="s">
        <v>1227</v>
      </c>
      <c r="F166" s="221" t="s">
        <v>1228</v>
      </c>
      <c r="G166" s="222" t="s">
        <v>206</v>
      </c>
      <c r="H166" s="223">
        <v>769</v>
      </c>
      <c r="I166" s="224"/>
      <c r="J166" s="225">
        <f>ROUND(I166*H166,2)</f>
        <v>0</v>
      </c>
      <c r="K166" s="221" t="s">
        <v>173</v>
      </c>
      <c r="L166" s="45"/>
      <c r="M166" s="226" t="s">
        <v>1</v>
      </c>
      <c r="N166" s="227" t="s">
        <v>51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174</v>
      </c>
      <c r="AT166" s="230" t="s">
        <v>169</v>
      </c>
      <c r="AU166" s="230" t="s">
        <v>21</v>
      </c>
      <c r="AY166" s="17" t="s">
        <v>167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7" t="s">
        <v>174</v>
      </c>
      <c r="BK166" s="231">
        <f>ROUND(I166*H166,2)</f>
        <v>0</v>
      </c>
      <c r="BL166" s="17" t="s">
        <v>174</v>
      </c>
      <c r="BM166" s="230" t="s">
        <v>232</v>
      </c>
    </row>
    <row r="167" s="13" customFormat="1">
      <c r="A167" s="13"/>
      <c r="B167" s="232"/>
      <c r="C167" s="233"/>
      <c r="D167" s="234" t="s">
        <v>175</v>
      </c>
      <c r="E167" s="235" t="s">
        <v>1</v>
      </c>
      <c r="F167" s="236" t="s">
        <v>1429</v>
      </c>
      <c r="G167" s="233"/>
      <c r="H167" s="237">
        <v>335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175</v>
      </c>
      <c r="AU167" s="243" t="s">
        <v>21</v>
      </c>
      <c r="AV167" s="13" t="s">
        <v>21</v>
      </c>
      <c r="AW167" s="13" t="s">
        <v>40</v>
      </c>
      <c r="AX167" s="13" t="s">
        <v>84</v>
      </c>
      <c r="AY167" s="243" t="s">
        <v>167</v>
      </c>
    </row>
    <row r="168" s="13" customFormat="1">
      <c r="A168" s="13"/>
      <c r="B168" s="232"/>
      <c r="C168" s="233"/>
      <c r="D168" s="234" t="s">
        <v>175</v>
      </c>
      <c r="E168" s="235" t="s">
        <v>1</v>
      </c>
      <c r="F168" s="236" t="s">
        <v>1430</v>
      </c>
      <c r="G168" s="233"/>
      <c r="H168" s="237">
        <v>276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175</v>
      </c>
      <c r="AU168" s="243" t="s">
        <v>21</v>
      </c>
      <c r="AV168" s="13" t="s">
        <v>21</v>
      </c>
      <c r="AW168" s="13" t="s">
        <v>40</v>
      </c>
      <c r="AX168" s="13" t="s">
        <v>84</v>
      </c>
      <c r="AY168" s="243" t="s">
        <v>167</v>
      </c>
    </row>
    <row r="169" s="13" customFormat="1">
      <c r="A169" s="13"/>
      <c r="B169" s="232"/>
      <c r="C169" s="233"/>
      <c r="D169" s="234" t="s">
        <v>175</v>
      </c>
      <c r="E169" s="235" t="s">
        <v>1</v>
      </c>
      <c r="F169" s="236" t="s">
        <v>1431</v>
      </c>
      <c r="G169" s="233"/>
      <c r="H169" s="237">
        <v>158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175</v>
      </c>
      <c r="AU169" s="243" t="s">
        <v>21</v>
      </c>
      <c r="AV169" s="13" t="s">
        <v>21</v>
      </c>
      <c r="AW169" s="13" t="s">
        <v>40</v>
      </c>
      <c r="AX169" s="13" t="s">
        <v>84</v>
      </c>
      <c r="AY169" s="243" t="s">
        <v>167</v>
      </c>
    </row>
    <row r="170" s="14" customFormat="1">
      <c r="A170" s="14"/>
      <c r="B170" s="244"/>
      <c r="C170" s="245"/>
      <c r="D170" s="234" t="s">
        <v>175</v>
      </c>
      <c r="E170" s="246" t="s">
        <v>1</v>
      </c>
      <c r="F170" s="247" t="s">
        <v>177</v>
      </c>
      <c r="G170" s="245"/>
      <c r="H170" s="248">
        <v>769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175</v>
      </c>
      <c r="AU170" s="254" t="s">
        <v>21</v>
      </c>
      <c r="AV170" s="14" t="s">
        <v>174</v>
      </c>
      <c r="AW170" s="14" t="s">
        <v>40</v>
      </c>
      <c r="AX170" s="14" t="s">
        <v>92</v>
      </c>
      <c r="AY170" s="254" t="s">
        <v>167</v>
      </c>
    </row>
    <row r="171" s="2" customFormat="1" ht="33" customHeight="1">
      <c r="A171" s="39"/>
      <c r="B171" s="40"/>
      <c r="C171" s="219" t="s">
        <v>234</v>
      </c>
      <c r="D171" s="219" t="s">
        <v>169</v>
      </c>
      <c r="E171" s="220" t="s">
        <v>1232</v>
      </c>
      <c r="F171" s="221" t="s">
        <v>1233</v>
      </c>
      <c r="G171" s="222" t="s">
        <v>206</v>
      </c>
      <c r="H171" s="223">
        <v>311.42000000000002</v>
      </c>
      <c r="I171" s="224"/>
      <c r="J171" s="225">
        <f>ROUND(I171*H171,2)</f>
        <v>0</v>
      </c>
      <c r="K171" s="221" t="s">
        <v>173</v>
      </c>
      <c r="L171" s="45"/>
      <c r="M171" s="226" t="s">
        <v>1</v>
      </c>
      <c r="N171" s="227" t="s">
        <v>51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174</v>
      </c>
      <c r="AT171" s="230" t="s">
        <v>169</v>
      </c>
      <c r="AU171" s="230" t="s">
        <v>21</v>
      </c>
      <c r="AY171" s="17" t="s">
        <v>167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174</v>
      </c>
      <c r="BK171" s="231">
        <f>ROUND(I171*H171,2)</f>
        <v>0</v>
      </c>
      <c r="BL171" s="17" t="s">
        <v>174</v>
      </c>
      <c r="BM171" s="230" t="s">
        <v>237</v>
      </c>
    </row>
    <row r="172" s="13" customFormat="1">
      <c r="A172" s="13"/>
      <c r="B172" s="232"/>
      <c r="C172" s="233"/>
      <c r="D172" s="234" t="s">
        <v>175</v>
      </c>
      <c r="E172" s="235" t="s">
        <v>1</v>
      </c>
      <c r="F172" s="236" t="s">
        <v>1432</v>
      </c>
      <c r="G172" s="233"/>
      <c r="H172" s="237">
        <v>111.64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175</v>
      </c>
      <c r="AU172" s="243" t="s">
        <v>21</v>
      </c>
      <c r="AV172" s="13" t="s">
        <v>21</v>
      </c>
      <c r="AW172" s="13" t="s">
        <v>40</v>
      </c>
      <c r="AX172" s="13" t="s">
        <v>84</v>
      </c>
      <c r="AY172" s="243" t="s">
        <v>167</v>
      </c>
    </row>
    <row r="173" s="13" customFormat="1">
      <c r="A173" s="13"/>
      <c r="B173" s="232"/>
      <c r="C173" s="233"/>
      <c r="D173" s="234" t="s">
        <v>175</v>
      </c>
      <c r="E173" s="235" t="s">
        <v>1</v>
      </c>
      <c r="F173" s="236" t="s">
        <v>1433</v>
      </c>
      <c r="G173" s="233"/>
      <c r="H173" s="237">
        <v>199.78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175</v>
      </c>
      <c r="AU173" s="243" t="s">
        <v>21</v>
      </c>
      <c r="AV173" s="13" t="s">
        <v>21</v>
      </c>
      <c r="AW173" s="13" t="s">
        <v>40</v>
      </c>
      <c r="AX173" s="13" t="s">
        <v>84</v>
      </c>
      <c r="AY173" s="243" t="s">
        <v>167</v>
      </c>
    </row>
    <row r="174" s="14" customFormat="1">
      <c r="A174" s="14"/>
      <c r="B174" s="244"/>
      <c r="C174" s="245"/>
      <c r="D174" s="234" t="s">
        <v>175</v>
      </c>
      <c r="E174" s="246" t="s">
        <v>1</v>
      </c>
      <c r="F174" s="247" t="s">
        <v>177</v>
      </c>
      <c r="G174" s="245"/>
      <c r="H174" s="248">
        <v>311.42000000000002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175</v>
      </c>
      <c r="AU174" s="254" t="s">
        <v>21</v>
      </c>
      <c r="AV174" s="14" t="s">
        <v>174</v>
      </c>
      <c r="AW174" s="14" t="s">
        <v>40</v>
      </c>
      <c r="AX174" s="14" t="s">
        <v>92</v>
      </c>
      <c r="AY174" s="254" t="s">
        <v>167</v>
      </c>
    </row>
    <row r="175" s="2" customFormat="1" ht="33" customHeight="1">
      <c r="A175" s="39"/>
      <c r="B175" s="40"/>
      <c r="C175" s="219" t="s">
        <v>202</v>
      </c>
      <c r="D175" s="219" t="s">
        <v>169</v>
      </c>
      <c r="E175" s="220" t="s">
        <v>267</v>
      </c>
      <c r="F175" s="221" t="s">
        <v>268</v>
      </c>
      <c r="G175" s="222" t="s">
        <v>206</v>
      </c>
      <c r="H175" s="223">
        <v>602.28200000000004</v>
      </c>
      <c r="I175" s="224"/>
      <c r="J175" s="225">
        <f>ROUND(I175*H175,2)</f>
        <v>0</v>
      </c>
      <c r="K175" s="221" t="s">
        <v>173</v>
      </c>
      <c r="L175" s="45"/>
      <c r="M175" s="226" t="s">
        <v>1</v>
      </c>
      <c r="N175" s="227" t="s">
        <v>51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174</v>
      </c>
      <c r="AT175" s="230" t="s">
        <v>169</v>
      </c>
      <c r="AU175" s="230" t="s">
        <v>21</v>
      </c>
      <c r="AY175" s="17" t="s">
        <v>167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174</v>
      </c>
      <c r="BK175" s="231">
        <f>ROUND(I175*H175,2)</f>
        <v>0</v>
      </c>
      <c r="BL175" s="17" t="s">
        <v>174</v>
      </c>
      <c r="BM175" s="230" t="s">
        <v>241</v>
      </c>
    </row>
    <row r="176" s="13" customFormat="1">
      <c r="A176" s="13"/>
      <c r="B176" s="232"/>
      <c r="C176" s="233"/>
      <c r="D176" s="234" t="s">
        <v>175</v>
      </c>
      <c r="E176" s="235" t="s">
        <v>1</v>
      </c>
      <c r="F176" s="236" t="s">
        <v>1434</v>
      </c>
      <c r="G176" s="233"/>
      <c r="H176" s="237">
        <v>20.41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175</v>
      </c>
      <c r="AU176" s="243" t="s">
        <v>21</v>
      </c>
      <c r="AV176" s="13" t="s">
        <v>21</v>
      </c>
      <c r="AW176" s="13" t="s">
        <v>40</v>
      </c>
      <c r="AX176" s="13" t="s">
        <v>84</v>
      </c>
      <c r="AY176" s="243" t="s">
        <v>167</v>
      </c>
    </row>
    <row r="177" s="13" customFormat="1">
      <c r="A177" s="13"/>
      <c r="B177" s="232"/>
      <c r="C177" s="233"/>
      <c r="D177" s="234" t="s">
        <v>175</v>
      </c>
      <c r="E177" s="235" t="s">
        <v>1</v>
      </c>
      <c r="F177" s="236" t="s">
        <v>1435</v>
      </c>
      <c r="G177" s="233"/>
      <c r="H177" s="237">
        <v>581.87199999999996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175</v>
      </c>
      <c r="AU177" s="243" t="s">
        <v>21</v>
      </c>
      <c r="AV177" s="13" t="s">
        <v>21</v>
      </c>
      <c r="AW177" s="13" t="s">
        <v>40</v>
      </c>
      <c r="AX177" s="13" t="s">
        <v>84</v>
      </c>
      <c r="AY177" s="243" t="s">
        <v>167</v>
      </c>
    </row>
    <row r="178" s="14" customFormat="1">
      <c r="A178" s="14"/>
      <c r="B178" s="244"/>
      <c r="C178" s="245"/>
      <c r="D178" s="234" t="s">
        <v>175</v>
      </c>
      <c r="E178" s="246" t="s">
        <v>1</v>
      </c>
      <c r="F178" s="247" t="s">
        <v>177</v>
      </c>
      <c r="G178" s="245"/>
      <c r="H178" s="248">
        <v>602.28199999999993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175</v>
      </c>
      <c r="AU178" s="254" t="s">
        <v>21</v>
      </c>
      <c r="AV178" s="14" t="s">
        <v>174</v>
      </c>
      <c r="AW178" s="14" t="s">
        <v>40</v>
      </c>
      <c r="AX178" s="14" t="s">
        <v>92</v>
      </c>
      <c r="AY178" s="254" t="s">
        <v>167</v>
      </c>
    </row>
    <row r="179" s="2" customFormat="1" ht="24.15" customHeight="1">
      <c r="A179" s="39"/>
      <c r="B179" s="40"/>
      <c r="C179" s="219" t="s">
        <v>8</v>
      </c>
      <c r="D179" s="219" t="s">
        <v>169</v>
      </c>
      <c r="E179" s="220" t="s">
        <v>1436</v>
      </c>
      <c r="F179" s="221" t="s">
        <v>1437</v>
      </c>
      <c r="G179" s="222" t="s">
        <v>206</v>
      </c>
      <c r="H179" s="223">
        <v>155.71000000000001</v>
      </c>
      <c r="I179" s="224"/>
      <c r="J179" s="225">
        <f>ROUND(I179*H179,2)</f>
        <v>0</v>
      </c>
      <c r="K179" s="221" t="s">
        <v>173</v>
      </c>
      <c r="L179" s="45"/>
      <c r="M179" s="226" t="s">
        <v>1</v>
      </c>
      <c r="N179" s="227" t="s">
        <v>51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174</v>
      </c>
      <c r="AT179" s="230" t="s">
        <v>169</v>
      </c>
      <c r="AU179" s="230" t="s">
        <v>21</v>
      </c>
      <c r="AY179" s="17" t="s">
        <v>167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174</v>
      </c>
      <c r="BK179" s="231">
        <f>ROUND(I179*H179,2)</f>
        <v>0</v>
      </c>
      <c r="BL179" s="17" t="s">
        <v>174</v>
      </c>
      <c r="BM179" s="230" t="s">
        <v>244</v>
      </c>
    </row>
    <row r="180" s="13" customFormat="1">
      <c r="A180" s="13"/>
      <c r="B180" s="232"/>
      <c r="C180" s="233"/>
      <c r="D180" s="234" t="s">
        <v>175</v>
      </c>
      <c r="E180" s="235" t="s">
        <v>1</v>
      </c>
      <c r="F180" s="236" t="s">
        <v>1438</v>
      </c>
      <c r="G180" s="233"/>
      <c r="H180" s="237">
        <v>155.71000000000001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175</v>
      </c>
      <c r="AU180" s="243" t="s">
        <v>21</v>
      </c>
      <c r="AV180" s="13" t="s">
        <v>21</v>
      </c>
      <c r="AW180" s="13" t="s">
        <v>40</v>
      </c>
      <c r="AX180" s="13" t="s">
        <v>84</v>
      </c>
      <c r="AY180" s="243" t="s">
        <v>167</v>
      </c>
    </row>
    <row r="181" s="14" customFormat="1">
      <c r="A181" s="14"/>
      <c r="B181" s="244"/>
      <c r="C181" s="245"/>
      <c r="D181" s="234" t="s">
        <v>175</v>
      </c>
      <c r="E181" s="246" t="s">
        <v>1</v>
      </c>
      <c r="F181" s="247" t="s">
        <v>177</v>
      </c>
      <c r="G181" s="245"/>
      <c r="H181" s="248">
        <v>155.71000000000001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175</v>
      </c>
      <c r="AU181" s="254" t="s">
        <v>21</v>
      </c>
      <c r="AV181" s="14" t="s">
        <v>174</v>
      </c>
      <c r="AW181" s="14" t="s">
        <v>40</v>
      </c>
      <c r="AX181" s="14" t="s">
        <v>92</v>
      </c>
      <c r="AY181" s="254" t="s">
        <v>167</v>
      </c>
    </row>
    <row r="182" s="2" customFormat="1" ht="24.15" customHeight="1">
      <c r="A182" s="39"/>
      <c r="B182" s="40"/>
      <c r="C182" s="219" t="s">
        <v>207</v>
      </c>
      <c r="D182" s="219" t="s">
        <v>169</v>
      </c>
      <c r="E182" s="220" t="s">
        <v>1242</v>
      </c>
      <c r="F182" s="221" t="s">
        <v>1243</v>
      </c>
      <c r="G182" s="222" t="s">
        <v>206</v>
      </c>
      <c r="H182" s="223">
        <v>99.890000000000001</v>
      </c>
      <c r="I182" s="224"/>
      <c r="J182" s="225">
        <f>ROUND(I182*H182,2)</f>
        <v>0</v>
      </c>
      <c r="K182" s="221" t="s">
        <v>173</v>
      </c>
      <c r="L182" s="45"/>
      <c r="M182" s="226" t="s">
        <v>1</v>
      </c>
      <c r="N182" s="227" t="s">
        <v>51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174</v>
      </c>
      <c r="AT182" s="230" t="s">
        <v>169</v>
      </c>
      <c r="AU182" s="230" t="s">
        <v>21</v>
      </c>
      <c r="AY182" s="17" t="s">
        <v>167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174</v>
      </c>
      <c r="BK182" s="231">
        <f>ROUND(I182*H182,2)</f>
        <v>0</v>
      </c>
      <c r="BL182" s="17" t="s">
        <v>174</v>
      </c>
      <c r="BM182" s="230" t="s">
        <v>248</v>
      </c>
    </row>
    <row r="183" s="13" customFormat="1">
      <c r="A183" s="13"/>
      <c r="B183" s="232"/>
      <c r="C183" s="233"/>
      <c r="D183" s="234" t="s">
        <v>175</v>
      </c>
      <c r="E183" s="235" t="s">
        <v>1</v>
      </c>
      <c r="F183" s="236" t="s">
        <v>1439</v>
      </c>
      <c r="G183" s="233"/>
      <c r="H183" s="237">
        <v>99.890000000000001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175</v>
      </c>
      <c r="AU183" s="243" t="s">
        <v>21</v>
      </c>
      <c r="AV183" s="13" t="s">
        <v>21</v>
      </c>
      <c r="AW183" s="13" t="s">
        <v>40</v>
      </c>
      <c r="AX183" s="13" t="s">
        <v>84</v>
      </c>
      <c r="AY183" s="243" t="s">
        <v>167</v>
      </c>
    </row>
    <row r="184" s="14" customFormat="1">
      <c r="A184" s="14"/>
      <c r="B184" s="244"/>
      <c r="C184" s="245"/>
      <c r="D184" s="234" t="s">
        <v>175</v>
      </c>
      <c r="E184" s="246" t="s">
        <v>1</v>
      </c>
      <c r="F184" s="247" t="s">
        <v>177</v>
      </c>
      <c r="G184" s="245"/>
      <c r="H184" s="248">
        <v>99.890000000000001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175</v>
      </c>
      <c r="AU184" s="254" t="s">
        <v>21</v>
      </c>
      <c r="AV184" s="14" t="s">
        <v>174</v>
      </c>
      <c r="AW184" s="14" t="s">
        <v>40</v>
      </c>
      <c r="AX184" s="14" t="s">
        <v>92</v>
      </c>
      <c r="AY184" s="254" t="s">
        <v>167</v>
      </c>
    </row>
    <row r="185" s="2" customFormat="1" ht="24.15" customHeight="1">
      <c r="A185" s="39"/>
      <c r="B185" s="40"/>
      <c r="C185" s="219" t="s">
        <v>249</v>
      </c>
      <c r="D185" s="219" t="s">
        <v>169</v>
      </c>
      <c r="E185" s="220" t="s">
        <v>275</v>
      </c>
      <c r="F185" s="221" t="s">
        <v>276</v>
      </c>
      <c r="G185" s="222" t="s">
        <v>277</v>
      </c>
      <c r="H185" s="223">
        <v>1204.5640000000001</v>
      </c>
      <c r="I185" s="224"/>
      <c r="J185" s="225">
        <f>ROUND(I185*H185,2)</f>
        <v>0</v>
      </c>
      <c r="K185" s="221" t="s">
        <v>173</v>
      </c>
      <c r="L185" s="45"/>
      <c r="M185" s="226" t="s">
        <v>1</v>
      </c>
      <c r="N185" s="227" t="s">
        <v>51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174</v>
      </c>
      <c r="AT185" s="230" t="s">
        <v>169</v>
      </c>
      <c r="AU185" s="230" t="s">
        <v>21</v>
      </c>
      <c r="AY185" s="17" t="s">
        <v>167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174</v>
      </c>
      <c r="BK185" s="231">
        <f>ROUND(I185*H185,2)</f>
        <v>0</v>
      </c>
      <c r="BL185" s="17" t="s">
        <v>174</v>
      </c>
      <c r="BM185" s="230" t="s">
        <v>252</v>
      </c>
    </row>
    <row r="186" s="13" customFormat="1">
      <c r="A186" s="13"/>
      <c r="B186" s="232"/>
      <c r="C186" s="233"/>
      <c r="D186" s="234" t="s">
        <v>175</v>
      </c>
      <c r="E186" s="235" t="s">
        <v>1</v>
      </c>
      <c r="F186" s="236" t="s">
        <v>1440</v>
      </c>
      <c r="G186" s="233"/>
      <c r="H186" s="237">
        <v>1204.5640000000001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175</v>
      </c>
      <c r="AU186" s="243" t="s">
        <v>21</v>
      </c>
      <c r="AV186" s="13" t="s">
        <v>21</v>
      </c>
      <c r="AW186" s="13" t="s">
        <v>40</v>
      </c>
      <c r="AX186" s="13" t="s">
        <v>84</v>
      </c>
      <c r="AY186" s="243" t="s">
        <v>167</v>
      </c>
    </row>
    <row r="187" s="14" customFormat="1">
      <c r="A187" s="14"/>
      <c r="B187" s="244"/>
      <c r="C187" s="245"/>
      <c r="D187" s="234" t="s">
        <v>175</v>
      </c>
      <c r="E187" s="246" t="s">
        <v>1</v>
      </c>
      <c r="F187" s="247" t="s">
        <v>177</v>
      </c>
      <c r="G187" s="245"/>
      <c r="H187" s="248">
        <v>1204.5640000000001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175</v>
      </c>
      <c r="AU187" s="254" t="s">
        <v>21</v>
      </c>
      <c r="AV187" s="14" t="s">
        <v>174</v>
      </c>
      <c r="AW187" s="14" t="s">
        <v>40</v>
      </c>
      <c r="AX187" s="14" t="s">
        <v>92</v>
      </c>
      <c r="AY187" s="254" t="s">
        <v>167</v>
      </c>
    </row>
    <row r="188" s="2" customFormat="1" ht="24.15" customHeight="1">
      <c r="A188" s="39"/>
      <c r="B188" s="40"/>
      <c r="C188" s="219" t="s">
        <v>216</v>
      </c>
      <c r="D188" s="219" t="s">
        <v>169</v>
      </c>
      <c r="E188" s="220" t="s">
        <v>1245</v>
      </c>
      <c r="F188" s="221" t="s">
        <v>1246</v>
      </c>
      <c r="G188" s="222" t="s">
        <v>172</v>
      </c>
      <c r="H188" s="223">
        <v>2281.3960000000002</v>
      </c>
      <c r="I188" s="224"/>
      <c r="J188" s="225">
        <f>ROUND(I188*H188,2)</f>
        <v>0</v>
      </c>
      <c r="K188" s="221" t="s">
        <v>173</v>
      </c>
      <c r="L188" s="45"/>
      <c r="M188" s="226" t="s">
        <v>1</v>
      </c>
      <c r="N188" s="227" t="s">
        <v>51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174</v>
      </c>
      <c r="AT188" s="230" t="s">
        <v>169</v>
      </c>
      <c r="AU188" s="230" t="s">
        <v>21</v>
      </c>
      <c r="AY188" s="17" t="s">
        <v>167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7" t="s">
        <v>174</v>
      </c>
      <c r="BK188" s="231">
        <f>ROUND(I188*H188,2)</f>
        <v>0</v>
      </c>
      <c r="BL188" s="17" t="s">
        <v>174</v>
      </c>
      <c r="BM188" s="230" t="s">
        <v>255</v>
      </c>
    </row>
    <row r="189" s="2" customFormat="1">
      <c r="A189" s="39"/>
      <c r="B189" s="40"/>
      <c r="C189" s="41"/>
      <c r="D189" s="234" t="s">
        <v>185</v>
      </c>
      <c r="E189" s="41"/>
      <c r="F189" s="255" t="s">
        <v>1247</v>
      </c>
      <c r="G189" s="41"/>
      <c r="H189" s="41"/>
      <c r="I189" s="256"/>
      <c r="J189" s="41"/>
      <c r="K189" s="41"/>
      <c r="L189" s="45"/>
      <c r="M189" s="257"/>
      <c r="N189" s="25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7" t="s">
        <v>185</v>
      </c>
      <c r="AU189" s="17" t="s">
        <v>21</v>
      </c>
    </row>
    <row r="190" s="13" customFormat="1">
      <c r="A190" s="13"/>
      <c r="B190" s="232"/>
      <c r="C190" s="233"/>
      <c r="D190" s="234" t="s">
        <v>175</v>
      </c>
      <c r="E190" s="235" t="s">
        <v>1</v>
      </c>
      <c r="F190" s="236" t="s">
        <v>1441</v>
      </c>
      <c r="G190" s="233"/>
      <c r="H190" s="237">
        <v>1589.991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175</v>
      </c>
      <c r="AU190" s="243" t="s">
        <v>21</v>
      </c>
      <c r="AV190" s="13" t="s">
        <v>21</v>
      </c>
      <c r="AW190" s="13" t="s">
        <v>40</v>
      </c>
      <c r="AX190" s="13" t="s">
        <v>84</v>
      </c>
      <c r="AY190" s="243" t="s">
        <v>167</v>
      </c>
    </row>
    <row r="191" s="15" customFormat="1">
      <c r="A191" s="15"/>
      <c r="B191" s="273"/>
      <c r="C191" s="274"/>
      <c r="D191" s="234" t="s">
        <v>175</v>
      </c>
      <c r="E191" s="275" t="s">
        <v>1</v>
      </c>
      <c r="F191" s="276" t="s">
        <v>1249</v>
      </c>
      <c r="G191" s="274"/>
      <c r="H191" s="277">
        <v>1589.991</v>
      </c>
      <c r="I191" s="278"/>
      <c r="J191" s="274"/>
      <c r="K191" s="274"/>
      <c r="L191" s="279"/>
      <c r="M191" s="280"/>
      <c r="N191" s="281"/>
      <c r="O191" s="281"/>
      <c r="P191" s="281"/>
      <c r="Q191" s="281"/>
      <c r="R191" s="281"/>
      <c r="S191" s="281"/>
      <c r="T191" s="28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3" t="s">
        <v>175</v>
      </c>
      <c r="AU191" s="283" t="s">
        <v>21</v>
      </c>
      <c r="AV191" s="15" t="s">
        <v>180</v>
      </c>
      <c r="AW191" s="15" t="s">
        <v>40</v>
      </c>
      <c r="AX191" s="15" t="s">
        <v>84</v>
      </c>
      <c r="AY191" s="283" t="s">
        <v>167</v>
      </c>
    </row>
    <row r="192" s="13" customFormat="1">
      <c r="A192" s="13"/>
      <c r="B192" s="232"/>
      <c r="C192" s="233"/>
      <c r="D192" s="234" t="s">
        <v>175</v>
      </c>
      <c r="E192" s="235" t="s">
        <v>1</v>
      </c>
      <c r="F192" s="236" t="s">
        <v>1442</v>
      </c>
      <c r="G192" s="233"/>
      <c r="H192" s="237">
        <v>114.47799999999999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175</v>
      </c>
      <c r="AU192" s="243" t="s">
        <v>21</v>
      </c>
      <c r="AV192" s="13" t="s">
        <v>21</v>
      </c>
      <c r="AW192" s="13" t="s">
        <v>40</v>
      </c>
      <c r="AX192" s="13" t="s">
        <v>84</v>
      </c>
      <c r="AY192" s="243" t="s">
        <v>167</v>
      </c>
    </row>
    <row r="193" s="13" customFormat="1">
      <c r="A193" s="13"/>
      <c r="B193" s="232"/>
      <c r="C193" s="233"/>
      <c r="D193" s="234" t="s">
        <v>175</v>
      </c>
      <c r="E193" s="235" t="s">
        <v>1</v>
      </c>
      <c r="F193" s="236" t="s">
        <v>1443</v>
      </c>
      <c r="G193" s="233"/>
      <c r="H193" s="237">
        <v>37.283999999999999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175</v>
      </c>
      <c r="AU193" s="243" t="s">
        <v>21</v>
      </c>
      <c r="AV193" s="13" t="s">
        <v>21</v>
      </c>
      <c r="AW193" s="13" t="s">
        <v>40</v>
      </c>
      <c r="AX193" s="13" t="s">
        <v>84</v>
      </c>
      <c r="AY193" s="243" t="s">
        <v>167</v>
      </c>
    </row>
    <row r="194" s="15" customFormat="1">
      <c r="A194" s="15"/>
      <c r="B194" s="273"/>
      <c r="C194" s="274"/>
      <c r="D194" s="234" t="s">
        <v>175</v>
      </c>
      <c r="E194" s="275" t="s">
        <v>1</v>
      </c>
      <c r="F194" s="276" t="s">
        <v>1249</v>
      </c>
      <c r="G194" s="274"/>
      <c r="H194" s="277">
        <v>151.762</v>
      </c>
      <c r="I194" s="278"/>
      <c r="J194" s="274"/>
      <c r="K194" s="274"/>
      <c r="L194" s="279"/>
      <c r="M194" s="280"/>
      <c r="N194" s="281"/>
      <c r="O194" s="281"/>
      <c r="P194" s="281"/>
      <c r="Q194" s="281"/>
      <c r="R194" s="281"/>
      <c r="S194" s="281"/>
      <c r="T194" s="28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3" t="s">
        <v>175</v>
      </c>
      <c r="AU194" s="283" t="s">
        <v>21</v>
      </c>
      <c r="AV194" s="15" t="s">
        <v>180</v>
      </c>
      <c r="AW194" s="15" t="s">
        <v>40</v>
      </c>
      <c r="AX194" s="15" t="s">
        <v>84</v>
      </c>
      <c r="AY194" s="283" t="s">
        <v>167</v>
      </c>
    </row>
    <row r="195" s="13" customFormat="1">
      <c r="A195" s="13"/>
      <c r="B195" s="232"/>
      <c r="C195" s="233"/>
      <c r="D195" s="234" t="s">
        <v>175</v>
      </c>
      <c r="E195" s="235" t="s">
        <v>1</v>
      </c>
      <c r="F195" s="236" t="s">
        <v>1444</v>
      </c>
      <c r="G195" s="233"/>
      <c r="H195" s="237">
        <v>224.042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175</v>
      </c>
      <c r="AU195" s="243" t="s">
        <v>21</v>
      </c>
      <c r="AV195" s="13" t="s">
        <v>21</v>
      </c>
      <c r="AW195" s="13" t="s">
        <v>40</v>
      </c>
      <c r="AX195" s="13" t="s">
        <v>84</v>
      </c>
      <c r="AY195" s="243" t="s">
        <v>167</v>
      </c>
    </row>
    <row r="196" s="13" customFormat="1">
      <c r="A196" s="13"/>
      <c r="B196" s="232"/>
      <c r="C196" s="233"/>
      <c r="D196" s="234" t="s">
        <v>175</v>
      </c>
      <c r="E196" s="235" t="s">
        <v>1</v>
      </c>
      <c r="F196" s="236" t="s">
        <v>1445</v>
      </c>
      <c r="G196" s="233"/>
      <c r="H196" s="237">
        <v>101.387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175</v>
      </c>
      <c r="AU196" s="243" t="s">
        <v>21</v>
      </c>
      <c r="AV196" s="13" t="s">
        <v>21</v>
      </c>
      <c r="AW196" s="13" t="s">
        <v>40</v>
      </c>
      <c r="AX196" s="13" t="s">
        <v>84</v>
      </c>
      <c r="AY196" s="243" t="s">
        <v>167</v>
      </c>
    </row>
    <row r="197" s="15" customFormat="1">
      <c r="A197" s="15"/>
      <c r="B197" s="273"/>
      <c r="C197" s="274"/>
      <c r="D197" s="234" t="s">
        <v>175</v>
      </c>
      <c r="E197" s="275" t="s">
        <v>1</v>
      </c>
      <c r="F197" s="276" t="s">
        <v>1249</v>
      </c>
      <c r="G197" s="274"/>
      <c r="H197" s="277">
        <v>325.42899999999997</v>
      </c>
      <c r="I197" s="278"/>
      <c r="J197" s="274"/>
      <c r="K197" s="274"/>
      <c r="L197" s="279"/>
      <c r="M197" s="280"/>
      <c r="N197" s="281"/>
      <c r="O197" s="281"/>
      <c r="P197" s="281"/>
      <c r="Q197" s="281"/>
      <c r="R197" s="281"/>
      <c r="S197" s="281"/>
      <c r="T197" s="28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3" t="s">
        <v>175</v>
      </c>
      <c r="AU197" s="283" t="s">
        <v>21</v>
      </c>
      <c r="AV197" s="15" t="s">
        <v>180</v>
      </c>
      <c r="AW197" s="15" t="s">
        <v>40</v>
      </c>
      <c r="AX197" s="15" t="s">
        <v>84</v>
      </c>
      <c r="AY197" s="283" t="s">
        <v>167</v>
      </c>
    </row>
    <row r="198" s="13" customFormat="1">
      <c r="A198" s="13"/>
      <c r="B198" s="232"/>
      <c r="C198" s="233"/>
      <c r="D198" s="234" t="s">
        <v>175</v>
      </c>
      <c r="E198" s="235" t="s">
        <v>1</v>
      </c>
      <c r="F198" s="236" t="s">
        <v>1446</v>
      </c>
      <c r="G198" s="233"/>
      <c r="H198" s="237">
        <v>55.25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175</v>
      </c>
      <c r="AU198" s="243" t="s">
        <v>21</v>
      </c>
      <c r="AV198" s="13" t="s">
        <v>21</v>
      </c>
      <c r="AW198" s="13" t="s">
        <v>40</v>
      </c>
      <c r="AX198" s="13" t="s">
        <v>84</v>
      </c>
      <c r="AY198" s="243" t="s">
        <v>167</v>
      </c>
    </row>
    <row r="199" s="13" customFormat="1">
      <c r="A199" s="13"/>
      <c r="B199" s="232"/>
      <c r="C199" s="233"/>
      <c r="D199" s="234" t="s">
        <v>175</v>
      </c>
      <c r="E199" s="235" t="s">
        <v>1</v>
      </c>
      <c r="F199" s="236" t="s">
        <v>1447</v>
      </c>
      <c r="G199" s="233"/>
      <c r="H199" s="237">
        <v>155.34999999999999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175</v>
      </c>
      <c r="AU199" s="243" t="s">
        <v>21</v>
      </c>
      <c r="AV199" s="13" t="s">
        <v>21</v>
      </c>
      <c r="AW199" s="13" t="s">
        <v>40</v>
      </c>
      <c r="AX199" s="13" t="s">
        <v>84</v>
      </c>
      <c r="AY199" s="243" t="s">
        <v>167</v>
      </c>
    </row>
    <row r="200" s="13" customFormat="1">
      <c r="A200" s="13"/>
      <c r="B200" s="232"/>
      <c r="C200" s="233"/>
      <c r="D200" s="234" t="s">
        <v>175</v>
      </c>
      <c r="E200" s="235" t="s">
        <v>1</v>
      </c>
      <c r="F200" s="236" t="s">
        <v>1448</v>
      </c>
      <c r="G200" s="233"/>
      <c r="H200" s="237">
        <v>3.6139999999999999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175</v>
      </c>
      <c r="AU200" s="243" t="s">
        <v>21</v>
      </c>
      <c r="AV200" s="13" t="s">
        <v>21</v>
      </c>
      <c r="AW200" s="13" t="s">
        <v>40</v>
      </c>
      <c r="AX200" s="13" t="s">
        <v>84</v>
      </c>
      <c r="AY200" s="243" t="s">
        <v>167</v>
      </c>
    </row>
    <row r="201" s="15" customFormat="1">
      <c r="A201" s="15"/>
      <c r="B201" s="273"/>
      <c r="C201" s="274"/>
      <c r="D201" s="234" t="s">
        <v>175</v>
      </c>
      <c r="E201" s="275" t="s">
        <v>1</v>
      </c>
      <c r="F201" s="276" t="s">
        <v>1249</v>
      </c>
      <c r="G201" s="274"/>
      <c r="H201" s="277">
        <v>214.214</v>
      </c>
      <c r="I201" s="278"/>
      <c r="J201" s="274"/>
      <c r="K201" s="274"/>
      <c r="L201" s="279"/>
      <c r="M201" s="280"/>
      <c r="N201" s="281"/>
      <c r="O201" s="281"/>
      <c r="P201" s="281"/>
      <c r="Q201" s="281"/>
      <c r="R201" s="281"/>
      <c r="S201" s="281"/>
      <c r="T201" s="28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3" t="s">
        <v>175</v>
      </c>
      <c r="AU201" s="283" t="s">
        <v>21</v>
      </c>
      <c r="AV201" s="15" t="s">
        <v>180</v>
      </c>
      <c r="AW201" s="15" t="s">
        <v>40</v>
      </c>
      <c r="AX201" s="15" t="s">
        <v>84</v>
      </c>
      <c r="AY201" s="283" t="s">
        <v>167</v>
      </c>
    </row>
    <row r="202" s="14" customFormat="1">
      <c r="A202" s="14"/>
      <c r="B202" s="244"/>
      <c r="C202" s="245"/>
      <c r="D202" s="234" t="s">
        <v>175</v>
      </c>
      <c r="E202" s="246" t="s">
        <v>1</v>
      </c>
      <c r="F202" s="247" t="s">
        <v>177</v>
      </c>
      <c r="G202" s="245"/>
      <c r="H202" s="248">
        <v>2281.3960000000002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175</v>
      </c>
      <c r="AU202" s="254" t="s">
        <v>21</v>
      </c>
      <c r="AV202" s="14" t="s">
        <v>174</v>
      </c>
      <c r="AW202" s="14" t="s">
        <v>40</v>
      </c>
      <c r="AX202" s="14" t="s">
        <v>92</v>
      </c>
      <c r="AY202" s="254" t="s">
        <v>167</v>
      </c>
    </row>
    <row r="203" s="2" customFormat="1" ht="24.15" customHeight="1">
      <c r="A203" s="39"/>
      <c r="B203" s="40"/>
      <c r="C203" s="219" t="s">
        <v>256</v>
      </c>
      <c r="D203" s="219" t="s">
        <v>169</v>
      </c>
      <c r="E203" s="220" t="s">
        <v>630</v>
      </c>
      <c r="F203" s="221" t="s">
        <v>631</v>
      </c>
      <c r="G203" s="222" t="s">
        <v>172</v>
      </c>
      <c r="H203" s="223">
        <v>372.13</v>
      </c>
      <c r="I203" s="224"/>
      <c r="J203" s="225">
        <f>ROUND(I203*H203,2)</f>
        <v>0</v>
      </c>
      <c r="K203" s="221" t="s">
        <v>173</v>
      </c>
      <c r="L203" s="45"/>
      <c r="M203" s="226" t="s">
        <v>1</v>
      </c>
      <c r="N203" s="227" t="s">
        <v>51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174</v>
      </c>
      <c r="AT203" s="230" t="s">
        <v>169</v>
      </c>
      <c r="AU203" s="230" t="s">
        <v>21</v>
      </c>
      <c r="AY203" s="17" t="s">
        <v>167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174</v>
      </c>
      <c r="BK203" s="231">
        <f>ROUND(I203*H203,2)</f>
        <v>0</v>
      </c>
      <c r="BL203" s="17" t="s">
        <v>174</v>
      </c>
      <c r="BM203" s="230" t="s">
        <v>259</v>
      </c>
    </row>
    <row r="204" s="13" customFormat="1">
      <c r="A204" s="13"/>
      <c r="B204" s="232"/>
      <c r="C204" s="233"/>
      <c r="D204" s="234" t="s">
        <v>175</v>
      </c>
      <c r="E204" s="235" t="s">
        <v>1</v>
      </c>
      <c r="F204" s="236" t="s">
        <v>1449</v>
      </c>
      <c r="G204" s="233"/>
      <c r="H204" s="237">
        <v>372.13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175</v>
      </c>
      <c r="AU204" s="243" t="s">
        <v>21</v>
      </c>
      <c r="AV204" s="13" t="s">
        <v>21</v>
      </c>
      <c r="AW204" s="13" t="s">
        <v>40</v>
      </c>
      <c r="AX204" s="13" t="s">
        <v>84</v>
      </c>
      <c r="AY204" s="243" t="s">
        <v>167</v>
      </c>
    </row>
    <row r="205" s="14" customFormat="1">
      <c r="A205" s="14"/>
      <c r="B205" s="244"/>
      <c r="C205" s="245"/>
      <c r="D205" s="234" t="s">
        <v>175</v>
      </c>
      <c r="E205" s="246" t="s">
        <v>1</v>
      </c>
      <c r="F205" s="247" t="s">
        <v>177</v>
      </c>
      <c r="G205" s="245"/>
      <c r="H205" s="248">
        <v>372.13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175</v>
      </c>
      <c r="AU205" s="254" t="s">
        <v>21</v>
      </c>
      <c r="AV205" s="14" t="s">
        <v>174</v>
      </c>
      <c r="AW205" s="14" t="s">
        <v>40</v>
      </c>
      <c r="AX205" s="14" t="s">
        <v>92</v>
      </c>
      <c r="AY205" s="254" t="s">
        <v>167</v>
      </c>
    </row>
    <row r="206" s="12" customFormat="1" ht="22.8" customHeight="1">
      <c r="A206" s="12"/>
      <c r="B206" s="203"/>
      <c r="C206" s="204"/>
      <c r="D206" s="205" t="s">
        <v>83</v>
      </c>
      <c r="E206" s="217" t="s">
        <v>21</v>
      </c>
      <c r="F206" s="217" t="s">
        <v>1260</v>
      </c>
      <c r="G206" s="204"/>
      <c r="H206" s="204"/>
      <c r="I206" s="207"/>
      <c r="J206" s="218">
        <f>BK206</f>
        <v>0</v>
      </c>
      <c r="K206" s="204"/>
      <c r="L206" s="209"/>
      <c r="M206" s="210"/>
      <c r="N206" s="211"/>
      <c r="O206" s="211"/>
      <c r="P206" s="212">
        <f>SUM(P207:P214)</f>
        <v>0</v>
      </c>
      <c r="Q206" s="211"/>
      <c r="R206" s="212">
        <f>SUM(R207:R214)</f>
        <v>0</v>
      </c>
      <c r="S206" s="211"/>
      <c r="T206" s="213">
        <f>SUM(T207:T214)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92</v>
      </c>
      <c r="AT206" s="215" t="s">
        <v>83</v>
      </c>
      <c r="AU206" s="215" t="s">
        <v>92</v>
      </c>
      <c r="AY206" s="214" t="s">
        <v>167</v>
      </c>
      <c r="BK206" s="216">
        <f>SUM(BK207:BK214)</f>
        <v>0</v>
      </c>
    </row>
    <row r="207" s="2" customFormat="1" ht="24.15" customHeight="1">
      <c r="A207" s="39"/>
      <c r="B207" s="40"/>
      <c r="C207" s="219" t="s">
        <v>223</v>
      </c>
      <c r="D207" s="219" t="s">
        <v>169</v>
      </c>
      <c r="E207" s="220" t="s">
        <v>1450</v>
      </c>
      <c r="F207" s="221" t="s">
        <v>1451</v>
      </c>
      <c r="G207" s="222" t="s">
        <v>206</v>
      </c>
      <c r="H207" s="223">
        <v>2.0249999999999999</v>
      </c>
      <c r="I207" s="224"/>
      <c r="J207" s="225">
        <f>ROUND(I207*H207,2)</f>
        <v>0</v>
      </c>
      <c r="K207" s="221" t="s">
        <v>173</v>
      </c>
      <c r="L207" s="45"/>
      <c r="M207" s="226" t="s">
        <v>1</v>
      </c>
      <c r="N207" s="227" t="s">
        <v>51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174</v>
      </c>
      <c r="AT207" s="230" t="s">
        <v>169</v>
      </c>
      <c r="AU207" s="230" t="s">
        <v>21</v>
      </c>
      <c r="AY207" s="17" t="s">
        <v>167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174</v>
      </c>
      <c r="BK207" s="231">
        <f>ROUND(I207*H207,2)</f>
        <v>0</v>
      </c>
      <c r="BL207" s="17" t="s">
        <v>174</v>
      </c>
      <c r="BM207" s="230" t="s">
        <v>266</v>
      </c>
    </row>
    <row r="208" s="13" customFormat="1">
      <c r="A208" s="13"/>
      <c r="B208" s="232"/>
      <c r="C208" s="233"/>
      <c r="D208" s="234" t="s">
        <v>175</v>
      </c>
      <c r="E208" s="235" t="s">
        <v>1</v>
      </c>
      <c r="F208" s="236" t="s">
        <v>1452</v>
      </c>
      <c r="G208" s="233"/>
      <c r="H208" s="237">
        <v>2.0249999999999999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175</v>
      </c>
      <c r="AU208" s="243" t="s">
        <v>21</v>
      </c>
      <c r="AV208" s="13" t="s">
        <v>21</v>
      </c>
      <c r="AW208" s="13" t="s">
        <v>40</v>
      </c>
      <c r="AX208" s="13" t="s">
        <v>84</v>
      </c>
      <c r="AY208" s="243" t="s">
        <v>167</v>
      </c>
    </row>
    <row r="209" s="14" customFormat="1">
      <c r="A209" s="14"/>
      <c r="B209" s="244"/>
      <c r="C209" s="245"/>
      <c r="D209" s="234" t="s">
        <v>175</v>
      </c>
      <c r="E209" s="246" t="s">
        <v>1</v>
      </c>
      <c r="F209" s="247" t="s">
        <v>177</v>
      </c>
      <c r="G209" s="245"/>
      <c r="H209" s="248">
        <v>2.0249999999999999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175</v>
      </c>
      <c r="AU209" s="254" t="s">
        <v>21</v>
      </c>
      <c r="AV209" s="14" t="s">
        <v>174</v>
      </c>
      <c r="AW209" s="14" t="s">
        <v>40</v>
      </c>
      <c r="AX209" s="14" t="s">
        <v>92</v>
      </c>
      <c r="AY209" s="254" t="s">
        <v>167</v>
      </c>
    </row>
    <row r="210" s="2" customFormat="1" ht="16.5" customHeight="1">
      <c r="A210" s="39"/>
      <c r="B210" s="40"/>
      <c r="C210" s="219" t="s">
        <v>7</v>
      </c>
      <c r="D210" s="219" t="s">
        <v>169</v>
      </c>
      <c r="E210" s="220" t="s">
        <v>1453</v>
      </c>
      <c r="F210" s="221" t="s">
        <v>1454</v>
      </c>
      <c r="G210" s="222" t="s">
        <v>206</v>
      </c>
      <c r="H210" s="223">
        <v>3.0379999999999998</v>
      </c>
      <c r="I210" s="224"/>
      <c r="J210" s="225">
        <f>ROUND(I210*H210,2)</f>
        <v>0</v>
      </c>
      <c r="K210" s="221" t="s">
        <v>173</v>
      </c>
      <c r="L210" s="45"/>
      <c r="M210" s="226" t="s">
        <v>1</v>
      </c>
      <c r="N210" s="227" t="s">
        <v>51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174</v>
      </c>
      <c r="AT210" s="230" t="s">
        <v>169</v>
      </c>
      <c r="AU210" s="230" t="s">
        <v>21</v>
      </c>
      <c r="AY210" s="17" t="s">
        <v>167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174</v>
      </c>
      <c r="BK210" s="231">
        <f>ROUND(I210*H210,2)</f>
        <v>0</v>
      </c>
      <c r="BL210" s="17" t="s">
        <v>174</v>
      </c>
      <c r="BM210" s="230" t="s">
        <v>29</v>
      </c>
    </row>
    <row r="211" s="13" customFormat="1">
      <c r="A211" s="13"/>
      <c r="B211" s="232"/>
      <c r="C211" s="233"/>
      <c r="D211" s="234" t="s">
        <v>175</v>
      </c>
      <c r="E211" s="235" t="s">
        <v>1</v>
      </c>
      <c r="F211" s="236" t="s">
        <v>1455</v>
      </c>
      <c r="G211" s="233"/>
      <c r="H211" s="237">
        <v>3.0379999999999998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175</v>
      </c>
      <c r="AU211" s="243" t="s">
        <v>21</v>
      </c>
      <c r="AV211" s="13" t="s">
        <v>21</v>
      </c>
      <c r="AW211" s="13" t="s">
        <v>40</v>
      </c>
      <c r="AX211" s="13" t="s">
        <v>84</v>
      </c>
      <c r="AY211" s="243" t="s">
        <v>167</v>
      </c>
    </row>
    <row r="212" s="14" customFormat="1">
      <c r="A212" s="14"/>
      <c r="B212" s="244"/>
      <c r="C212" s="245"/>
      <c r="D212" s="234" t="s">
        <v>175</v>
      </c>
      <c r="E212" s="246" t="s">
        <v>1</v>
      </c>
      <c r="F212" s="247" t="s">
        <v>177</v>
      </c>
      <c r="G212" s="245"/>
      <c r="H212" s="248">
        <v>3.0379999999999998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175</v>
      </c>
      <c r="AU212" s="254" t="s">
        <v>21</v>
      </c>
      <c r="AV212" s="14" t="s">
        <v>174</v>
      </c>
      <c r="AW212" s="14" t="s">
        <v>40</v>
      </c>
      <c r="AX212" s="14" t="s">
        <v>92</v>
      </c>
      <c r="AY212" s="254" t="s">
        <v>167</v>
      </c>
    </row>
    <row r="213" s="2" customFormat="1" ht="24.15" customHeight="1">
      <c r="A213" s="39"/>
      <c r="B213" s="40"/>
      <c r="C213" s="219" t="s">
        <v>227</v>
      </c>
      <c r="D213" s="219" t="s">
        <v>169</v>
      </c>
      <c r="E213" s="220" t="s">
        <v>1261</v>
      </c>
      <c r="F213" s="221" t="s">
        <v>1262</v>
      </c>
      <c r="G213" s="222" t="s">
        <v>206</v>
      </c>
      <c r="H213" s="223">
        <v>1</v>
      </c>
      <c r="I213" s="224"/>
      <c r="J213" s="225">
        <f>ROUND(I213*H213,2)</f>
        <v>0</v>
      </c>
      <c r="K213" s="221" t="s">
        <v>173</v>
      </c>
      <c r="L213" s="45"/>
      <c r="M213" s="226" t="s">
        <v>1</v>
      </c>
      <c r="N213" s="227" t="s">
        <v>51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174</v>
      </c>
      <c r="AT213" s="230" t="s">
        <v>169</v>
      </c>
      <c r="AU213" s="230" t="s">
        <v>21</v>
      </c>
      <c r="AY213" s="17" t="s">
        <v>167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174</v>
      </c>
      <c r="BK213" s="231">
        <f>ROUND(I213*H213,2)</f>
        <v>0</v>
      </c>
      <c r="BL213" s="17" t="s">
        <v>174</v>
      </c>
      <c r="BM213" s="230" t="s">
        <v>272</v>
      </c>
    </row>
    <row r="214" s="2" customFormat="1">
      <c r="A214" s="39"/>
      <c r="B214" s="40"/>
      <c r="C214" s="41"/>
      <c r="D214" s="234" t="s">
        <v>185</v>
      </c>
      <c r="E214" s="41"/>
      <c r="F214" s="255" t="s">
        <v>1263</v>
      </c>
      <c r="G214" s="41"/>
      <c r="H214" s="41"/>
      <c r="I214" s="256"/>
      <c r="J214" s="41"/>
      <c r="K214" s="41"/>
      <c r="L214" s="45"/>
      <c r="M214" s="257"/>
      <c r="N214" s="258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7" t="s">
        <v>185</v>
      </c>
      <c r="AU214" s="17" t="s">
        <v>21</v>
      </c>
    </row>
    <row r="215" s="12" customFormat="1" ht="22.8" customHeight="1">
      <c r="A215" s="12"/>
      <c r="B215" s="203"/>
      <c r="C215" s="204"/>
      <c r="D215" s="205" t="s">
        <v>83</v>
      </c>
      <c r="E215" s="217" t="s">
        <v>180</v>
      </c>
      <c r="F215" s="217" t="s">
        <v>316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SUM(P216:P224)</f>
        <v>0</v>
      </c>
      <c r="Q215" s="211"/>
      <c r="R215" s="212">
        <f>SUM(R216:R224)</f>
        <v>0</v>
      </c>
      <c r="S215" s="211"/>
      <c r="T215" s="213">
        <f>SUM(T216:T224)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92</v>
      </c>
      <c r="AT215" s="215" t="s">
        <v>83</v>
      </c>
      <c r="AU215" s="215" t="s">
        <v>92</v>
      </c>
      <c r="AY215" s="214" t="s">
        <v>167</v>
      </c>
      <c r="BK215" s="216">
        <f>SUM(BK216:BK224)</f>
        <v>0</v>
      </c>
    </row>
    <row r="216" s="2" customFormat="1" ht="33" customHeight="1">
      <c r="A216" s="39"/>
      <c r="B216" s="40"/>
      <c r="C216" s="219" t="s">
        <v>274</v>
      </c>
      <c r="D216" s="219" t="s">
        <v>169</v>
      </c>
      <c r="E216" s="220" t="s">
        <v>1456</v>
      </c>
      <c r="F216" s="221" t="s">
        <v>1457</v>
      </c>
      <c r="G216" s="222" t="s">
        <v>172</v>
      </c>
      <c r="H216" s="223">
        <v>49.5</v>
      </c>
      <c r="I216" s="224"/>
      <c r="J216" s="225">
        <f>ROUND(I216*H216,2)</f>
        <v>0</v>
      </c>
      <c r="K216" s="221" t="s">
        <v>173</v>
      </c>
      <c r="L216" s="45"/>
      <c r="M216" s="226" t="s">
        <v>1</v>
      </c>
      <c r="N216" s="227" t="s">
        <v>51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174</v>
      </c>
      <c r="AT216" s="230" t="s">
        <v>169</v>
      </c>
      <c r="AU216" s="230" t="s">
        <v>21</v>
      </c>
      <c r="AY216" s="17" t="s">
        <v>167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174</v>
      </c>
      <c r="BK216" s="231">
        <f>ROUND(I216*H216,2)</f>
        <v>0</v>
      </c>
      <c r="BL216" s="17" t="s">
        <v>174</v>
      </c>
      <c r="BM216" s="230" t="s">
        <v>278</v>
      </c>
    </row>
    <row r="217" s="13" customFormat="1">
      <c r="A217" s="13"/>
      <c r="B217" s="232"/>
      <c r="C217" s="233"/>
      <c r="D217" s="234" t="s">
        <v>175</v>
      </c>
      <c r="E217" s="235" t="s">
        <v>1</v>
      </c>
      <c r="F217" s="236" t="s">
        <v>1458</v>
      </c>
      <c r="G217" s="233"/>
      <c r="H217" s="237">
        <v>49.5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175</v>
      </c>
      <c r="AU217" s="243" t="s">
        <v>21</v>
      </c>
      <c r="AV217" s="13" t="s">
        <v>21</v>
      </c>
      <c r="AW217" s="13" t="s">
        <v>40</v>
      </c>
      <c r="AX217" s="13" t="s">
        <v>84</v>
      </c>
      <c r="AY217" s="243" t="s">
        <v>167</v>
      </c>
    </row>
    <row r="218" s="14" customFormat="1">
      <c r="A218" s="14"/>
      <c r="B218" s="244"/>
      <c r="C218" s="245"/>
      <c r="D218" s="234" t="s">
        <v>175</v>
      </c>
      <c r="E218" s="246" t="s">
        <v>1</v>
      </c>
      <c r="F218" s="247" t="s">
        <v>177</v>
      </c>
      <c r="G218" s="245"/>
      <c r="H218" s="248">
        <v>49.5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175</v>
      </c>
      <c r="AU218" s="254" t="s">
        <v>21</v>
      </c>
      <c r="AV218" s="14" t="s">
        <v>174</v>
      </c>
      <c r="AW218" s="14" t="s">
        <v>40</v>
      </c>
      <c r="AX218" s="14" t="s">
        <v>92</v>
      </c>
      <c r="AY218" s="254" t="s">
        <v>167</v>
      </c>
    </row>
    <row r="219" s="2" customFormat="1" ht="16.5" customHeight="1">
      <c r="A219" s="39"/>
      <c r="B219" s="40"/>
      <c r="C219" s="219" t="s">
        <v>232</v>
      </c>
      <c r="D219" s="219" t="s">
        <v>169</v>
      </c>
      <c r="E219" s="220" t="s">
        <v>329</v>
      </c>
      <c r="F219" s="221" t="s">
        <v>330</v>
      </c>
      <c r="G219" s="222" t="s">
        <v>277</v>
      </c>
      <c r="H219" s="223">
        <v>0.051999999999999998</v>
      </c>
      <c r="I219" s="224"/>
      <c r="J219" s="225">
        <f>ROUND(I219*H219,2)</f>
        <v>0</v>
      </c>
      <c r="K219" s="221" t="s">
        <v>173</v>
      </c>
      <c r="L219" s="45"/>
      <c r="M219" s="226" t="s">
        <v>1</v>
      </c>
      <c r="N219" s="227" t="s">
        <v>51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174</v>
      </c>
      <c r="AT219" s="230" t="s">
        <v>169</v>
      </c>
      <c r="AU219" s="230" t="s">
        <v>21</v>
      </c>
      <c r="AY219" s="17" t="s">
        <v>167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174</v>
      </c>
      <c r="BK219" s="231">
        <f>ROUND(I219*H219,2)</f>
        <v>0</v>
      </c>
      <c r="BL219" s="17" t="s">
        <v>174</v>
      </c>
      <c r="BM219" s="230" t="s">
        <v>281</v>
      </c>
    </row>
    <row r="220" s="13" customFormat="1">
      <c r="A220" s="13"/>
      <c r="B220" s="232"/>
      <c r="C220" s="233"/>
      <c r="D220" s="234" t="s">
        <v>175</v>
      </c>
      <c r="E220" s="235" t="s">
        <v>1</v>
      </c>
      <c r="F220" s="236" t="s">
        <v>1459</v>
      </c>
      <c r="G220" s="233"/>
      <c r="H220" s="237">
        <v>0.051999999999999998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175</v>
      </c>
      <c r="AU220" s="243" t="s">
        <v>21</v>
      </c>
      <c r="AV220" s="13" t="s">
        <v>21</v>
      </c>
      <c r="AW220" s="13" t="s">
        <v>40</v>
      </c>
      <c r="AX220" s="13" t="s">
        <v>84</v>
      </c>
      <c r="AY220" s="243" t="s">
        <v>167</v>
      </c>
    </row>
    <row r="221" s="14" customFormat="1">
      <c r="A221" s="14"/>
      <c r="B221" s="244"/>
      <c r="C221" s="245"/>
      <c r="D221" s="234" t="s">
        <v>175</v>
      </c>
      <c r="E221" s="246" t="s">
        <v>1</v>
      </c>
      <c r="F221" s="247" t="s">
        <v>177</v>
      </c>
      <c r="G221" s="245"/>
      <c r="H221" s="248">
        <v>0.051999999999999998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175</v>
      </c>
      <c r="AU221" s="254" t="s">
        <v>21</v>
      </c>
      <c r="AV221" s="14" t="s">
        <v>174</v>
      </c>
      <c r="AW221" s="14" t="s">
        <v>40</v>
      </c>
      <c r="AX221" s="14" t="s">
        <v>92</v>
      </c>
      <c r="AY221" s="254" t="s">
        <v>167</v>
      </c>
    </row>
    <row r="222" s="2" customFormat="1" ht="24.15" customHeight="1">
      <c r="A222" s="39"/>
      <c r="B222" s="40"/>
      <c r="C222" s="219" t="s">
        <v>292</v>
      </c>
      <c r="D222" s="219" t="s">
        <v>169</v>
      </c>
      <c r="E222" s="220" t="s">
        <v>1460</v>
      </c>
      <c r="F222" s="221" t="s">
        <v>1461</v>
      </c>
      <c r="G222" s="222" t="s">
        <v>247</v>
      </c>
      <c r="H222" s="223">
        <v>44</v>
      </c>
      <c r="I222" s="224"/>
      <c r="J222" s="225">
        <f>ROUND(I222*H222,2)</f>
        <v>0</v>
      </c>
      <c r="K222" s="221" t="s">
        <v>173</v>
      </c>
      <c r="L222" s="45"/>
      <c r="M222" s="226" t="s">
        <v>1</v>
      </c>
      <c r="N222" s="227" t="s">
        <v>51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174</v>
      </c>
      <c r="AT222" s="230" t="s">
        <v>169</v>
      </c>
      <c r="AU222" s="230" t="s">
        <v>21</v>
      </c>
      <c r="AY222" s="17" t="s">
        <v>167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174</v>
      </c>
      <c r="BK222" s="231">
        <f>ROUND(I222*H222,2)</f>
        <v>0</v>
      </c>
      <c r="BL222" s="17" t="s">
        <v>174</v>
      </c>
      <c r="BM222" s="230" t="s">
        <v>295</v>
      </c>
    </row>
    <row r="223" s="13" customFormat="1">
      <c r="A223" s="13"/>
      <c r="B223" s="232"/>
      <c r="C223" s="233"/>
      <c r="D223" s="234" t="s">
        <v>175</v>
      </c>
      <c r="E223" s="235" t="s">
        <v>1</v>
      </c>
      <c r="F223" s="236" t="s">
        <v>1462</v>
      </c>
      <c r="G223" s="233"/>
      <c r="H223" s="237">
        <v>44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175</v>
      </c>
      <c r="AU223" s="243" t="s">
        <v>21</v>
      </c>
      <c r="AV223" s="13" t="s">
        <v>21</v>
      </c>
      <c r="AW223" s="13" t="s">
        <v>40</v>
      </c>
      <c r="AX223" s="13" t="s">
        <v>84</v>
      </c>
      <c r="AY223" s="243" t="s">
        <v>167</v>
      </c>
    </row>
    <row r="224" s="14" customFormat="1">
      <c r="A224" s="14"/>
      <c r="B224" s="244"/>
      <c r="C224" s="245"/>
      <c r="D224" s="234" t="s">
        <v>175</v>
      </c>
      <c r="E224" s="246" t="s">
        <v>1</v>
      </c>
      <c r="F224" s="247" t="s">
        <v>177</v>
      </c>
      <c r="G224" s="245"/>
      <c r="H224" s="248">
        <v>44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175</v>
      </c>
      <c r="AU224" s="254" t="s">
        <v>21</v>
      </c>
      <c r="AV224" s="14" t="s">
        <v>174</v>
      </c>
      <c r="AW224" s="14" t="s">
        <v>40</v>
      </c>
      <c r="AX224" s="14" t="s">
        <v>92</v>
      </c>
      <c r="AY224" s="254" t="s">
        <v>167</v>
      </c>
    </row>
    <row r="225" s="12" customFormat="1" ht="22.8" customHeight="1">
      <c r="A225" s="12"/>
      <c r="B225" s="203"/>
      <c r="C225" s="204"/>
      <c r="D225" s="205" t="s">
        <v>83</v>
      </c>
      <c r="E225" s="217" t="s">
        <v>191</v>
      </c>
      <c r="F225" s="217" t="s">
        <v>363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SUM(P226:P311)</f>
        <v>0</v>
      </c>
      <c r="Q225" s="211"/>
      <c r="R225" s="212">
        <f>SUM(R226:R311)</f>
        <v>0</v>
      </c>
      <c r="S225" s="211"/>
      <c r="T225" s="213">
        <f>SUM(T226:T311)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92</v>
      </c>
      <c r="AT225" s="215" t="s">
        <v>83</v>
      </c>
      <c r="AU225" s="215" t="s">
        <v>92</v>
      </c>
      <c r="AY225" s="214" t="s">
        <v>167</v>
      </c>
      <c r="BK225" s="216">
        <f>SUM(BK226:BK311)</f>
        <v>0</v>
      </c>
    </row>
    <row r="226" s="2" customFormat="1" ht="21.75" customHeight="1">
      <c r="A226" s="39"/>
      <c r="B226" s="40"/>
      <c r="C226" s="219" t="s">
        <v>237</v>
      </c>
      <c r="D226" s="219" t="s">
        <v>169</v>
      </c>
      <c r="E226" s="220" t="s">
        <v>1264</v>
      </c>
      <c r="F226" s="221" t="s">
        <v>1265</v>
      </c>
      <c r="G226" s="222" t="s">
        <v>172</v>
      </c>
      <c r="H226" s="223">
        <v>703.63800000000003</v>
      </c>
      <c r="I226" s="224"/>
      <c r="J226" s="225">
        <f>ROUND(I226*H226,2)</f>
        <v>0</v>
      </c>
      <c r="K226" s="221" t="s">
        <v>173</v>
      </c>
      <c r="L226" s="45"/>
      <c r="M226" s="226" t="s">
        <v>1</v>
      </c>
      <c r="N226" s="227" t="s">
        <v>51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174</v>
      </c>
      <c r="AT226" s="230" t="s">
        <v>169</v>
      </c>
      <c r="AU226" s="230" t="s">
        <v>21</v>
      </c>
      <c r="AY226" s="17" t="s">
        <v>167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174</v>
      </c>
      <c r="BK226" s="231">
        <f>ROUND(I226*H226,2)</f>
        <v>0</v>
      </c>
      <c r="BL226" s="17" t="s">
        <v>174</v>
      </c>
      <c r="BM226" s="230" t="s">
        <v>301</v>
      </c>
    </row>
    <row r="227" s="2" customFormat="1">
      <c r="A227" s="39"/>
      <c r="B227" s="40"/>
      <c r="C227" s="41"/>
      <c r="D227" s="234" t="s">
        <v>185</v>
      </c>
      <c r="E227" s="41"/>
      <c r="F227" s="255" t="s">
        <v>1247</v>
      </c>
      <c r="G227" s="41"/>
      <c r="H227" s="41"/>
      <c r="I227" s="256"/>
      <c r="J227" s="41"/>
      <c r="K227" s="41"/>
      <c r="L227" s="45"/>
      <c r="M227" s="257"/>
      <c r="N227" s="258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185</v>
      </c>
      <c r="AU227" s="17" t="s">
        <v>21</v>
      </c>
    </row>
    <row r="228" s="13" customFormat="1">
      <c r="A228" s="13"/>
      <c r="B228" s="232"/>
      <c r="C228" s="233"/>
      <c r="D228" s="234" t="s">
        <v>175</v>
      </c>
      <c r="E228" s="235" t="s">
        <v>1</v>
      </c>
      <c r="F228" s="236" t="s">
        <v>1463</v>
      </c>
      <c r="G228" s="233"/>
      <c r="H228" s="237">
        <v>551.90200000000004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175</v>
      </c>
      <c r="AU228" s="243" t="s">
        <v>21</v>
      </c>
      <c r="AV228" s="13" t="s">
        <v>21</v>
      </c>
      <c r="AW228" s="13" t="s">
        <v>40</v>
      </c>
      <c r="AX228" s="13" t="s">
        <v>84</v>
      </c>
      <c r="AY228" s="243" t="s">
        <v>167</v>
      </c>
    </row>
    <row r="229" s="13" customFormat="1">
      <c r="A229" s="13"/>
      <c r="B229" s="232"/>
      <c r="C229" s="233"/>
      <c r="D229" s="234" t="s">
        <v>175</v>
      </c>
      <c r="E229" s="235" t="s">
        <v>1</v>
      </c>
      <c r="F229" s="236" t="s">
        <v>1464</v>
      </c>
      <c r="G229" s="233"/>
      <c r="H229" s="237">
        <v>151.73599999999999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175</v>
      </c>
      <c r="AU229" s="243" t="s">
        <v>21</v>
      </c>
      <c r="AV229" s="13" t="s">
        <v>21</v>
      </c>
      <c r="AW229" s="13" t="s">
        <v>40</v>
      </c>
      <c r="AX229" s="13" t="s">
        <v>84</v>
      </c>
      <c r="AY229" s="243" t="s">
        <v>167</v>
      </c>
    </row>
    <row r="230" s="14" customFormat="1">
      <c r="A230" s="14"/>
      <c r="B230" s="244"/>
      <c r="C230" s="245"/>
      <c r="D230" s="234" t="s">
        <v>175</v>
      </c>
      <c r="E230" s="246" t="s">
        <v>1</v>
      </c>
      <c r="F230" s="247" t="s">
        <v>177</v>
      </c>
      <c r="G230" s="245"/>
      <c r="H230" s="248">
        <v>703.63800000000003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175</v>
      </c>
      <c r="AU230" s="254" t="s">
        <v>21</v>
      </c>
      <c r="AV230" s="14" t="s">
        <v>174</v>
      </c>
      <c r="AW230" s="14" t="s">
        <v>40</v>
      </c>
      <c r="AX230" s="14" t="s">
        <v>92</v>
      </c>
      <c r="AY230" s="254" t="s">
        <v>167</v>
      </c>
    </row>
    <row r="231" s="2" customFormat="1" ht="16.5" customHeight="1">
      <c r="A231" s="39"/>
      <c r="B231" s="40"/>
      <c r="C231" s="259" t="s">
        <v>303</v>
      </c>
      <c r="D231" s="259" t="s">
        <v>238</v>
      </c>
      <c r="E231" s="260" t="s">
        <v>1268</v>
      </c>
      <c r="F231" s="261" t="s">
        <v>1269</v>
      </c>
      <c r="G231" s="262" t="s">
        <v>277</v>
      </c>
      <c r="H231" s="263">
        <v>707.23800000000006</v>
      </c>
      <c r="I231" s="264"/>
      <c r="J231" s="265">
        <f>ROUND(I231*H231,2)</f>
        <v>0</v>
      </c>
      <c r="K231" s="261" t="s">
        <v>173</v>
      </c>
      <c r="L231" s="266"/>
      <c r="M231" s="267" t="s">
        <v>1</v>
      </c>
      <c r="N231" s="268" t="s">
        <v>51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190</v>
      </c>
      <c r="AT231" s="230" t="s">
        <v>238</v>
      </c>
      <c r="AU231" s="230" t="s">
        <v>21</v>
      </c>
      <c r="AY231" s="17" t="s">
        <v>167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174</v>
      </c>
      <c r="BK231" s="231">
        <f>ROUND(I231*H231,2)</f>
        <v>0</v>
      </c>
      <c r="BL231" s="17" t="s">
        <v>174</v>
      </c>
      <c r="BM231" s="230" t="s">
        <v>306</v>
      </c>
    </row>
    <row r="232" s="13" customFormat="1">
      <c r="A232" s="13"/>
      <c r="B232" s="232"/>
      <c r="C232" s="233"/>
      <c r="D232" s="234" t="s">
        <v>175</v>
      </c>
      <c r="E232" s="235" t="s">
        <v>1</v>
      </c>
      <c r="F232" s="236" t="s">
        <v>1465</v>
      </c>
      <c r="G232" s="233"/>
      <c r="H232" s="237">
        <v>275.95100000000002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175</v>
      </c>
      <c r="AU232" s="243" t="s">
        <v>21</v>
      </c>
      <c r="AV232" s="13" t="s">
        <v>21</v>
      </c>
      <c r="AW232" s="13" t="s">
        <v>40</v>
      </c>
      <c r="AX232" s="13" t="s">
        <v>84</v>
      </c>
      <c r="AY232" s="243" t="s">
        <v>167</v>
      </c>
    </row>
    <row r="233" s="13" customFormat="1">
      <c r="A233" s="13"/>
      <c r="B233" s="232"/>
      <c r="C233" s="233"/>
      <c r="D233" s="234" t="s">
        <v>175</v>
      </c>
      <c r="E233" s="235" t="s">
        <v>1</v>
      </c>
      <c r="F233" s="236" t="s">
        <v>1466</v>
      </c>
      <c r="G233" s="233"/>
      <c r="H233" s="237">
        <v>45.521000000000001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175</v>
      </c>
      <c r="AU233" s="243" t="s">
        <v>21</v>
      </c>
      <c r="AV233" s="13" t="s">
        <v>21</v>
      </c>
      <c r="AW233" s="13" t="s">
        <v>40</v>
      </c>
      <c r="AX233" s="13" t="s">
        <v>84</v>
      </c>
      <c r="AY233" s="243" t="s">
        <v>167</v>
      </c>
    </row>
    <row r="234" s="14" customFormat="1">
      <c r="A234" s="14"/>
      <c r="B234" s="244"/>
      <c r="C234" s="245"/>
      <c r="D234" s="234" t="s">
        <v>175</v>
      </c>
      <c r="E234" s="246" t="s">
        <v>1</v>
      </c>
      <c r="F234" s="247" t="s">
        <v>177</v>
      </c>
      <c r="G234" s="245"/>
      <c r="H234" s="248">
        <v>321.47200000000004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175</v>
      </c>
      <c r="AU234" s="254" t="s">
        <v>21</v>
      </c>
      <c r="AV234" s="14" t="s">
        <v>174</v>
      </c>
      <c r="AW234" s="14" t="s">
        <v>40</v>
      </c>
      <c r="AX234" s="14" t="s">
        <v>84</v>
      </c>
      <c r="AY234" s="254" t="s">
        <v>167</v>
      </c>
    </row>
    <row r="235" s="13" customFormat="1">
      <c r="A235" s="13"/>
      <c r="B235" s="232"/>
      <c r="C235" s="233"/>
      <c r="D235" s="234" t="s">
        <v>175</v>
      </c>
      <c r="E235" s="235" t="s">
        <v>1</v>
      </c>
      <c r="F235" s="236" t="s">
        <v>1467</v>
      </c>
      <c r="G235" s="233"/>
      <c r="H235" s="237">
        <v>707.23800000000006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175</v>
      </c>
      <c r="AU235" s="243" t="s">
        <v>21</v>
      </c>
      <c r="AV235" s="13" t="s">
        <v>21</v>
      </c>
      <c r="AW235" s="13" t="s">
        <v>40</v>
      </c>
      <c r="AX235" s="13" t="s">
        <v>84</v>
      </c>
      <c r="AY235" s="243" t="s">
        <v>167</v>
      </c>
    </row>
    <row r="236" s="14" customFormat="1">
      <c r="A236" s="14"/>
      <c r="B236" s="244"/>
      <c r="C236" s="245"/>
      <c r="D236" s="234" t="s">
        <v>175</v>
      </c>
      <c r="E236" s="246" t="s">
        <v>1</v>
      </c>
      <c r="F236" s="247" t="s">
        <v>177</v>
      </c>
      <c r="G236" s="245"/>
      <c r="H236" s="248">
        <v>707.23800000000006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175</v>
      </c>
      <c r="AU236" s="254" t="s">
        <v>21</v>
      </c>
      <c r="AV236" s="14" t="s">
        <v>174</v>
      </c>
      <c r="AW236" s="14" t="s">
        <v>40</v>
      </c>
      <c r="AX236" s="14" t="s">
        <v>92</v>
      </c>
      <c r="AY236" s="254" t="s">
        <v>167</v>
      </c>
    </row>
    <row r="237" s="2" customFormat="1" ht="16.5" customHeight="1">
      <c r="A237" s="39"/>
      <c r="B237" s="40"/>
      <c r="C237" s="219" t="s">
        <v>241</v>
      </c>
      <c r="D237" s="219" t="s">
        <v>169</v>
      </c>
      <c r="E237" s="220" t="s">
        <v>364</v>
      </c>
      <c r="F237" s="221" t="s">
        <v>365</v>
      </c>
      <c r="G237" s="222" t="s">
        <v>172</v>
      </c>
      <c r="H237" s="223">
        <v>189.49700000000001</v>
      </c>
      <c r="I237" s="224"/>
      <c r="J237" s="225">
        <f>ROUND(I237*H237,2)</f>
        <v>0</v>
      </c>
      <c r="K237" s="221" t="s">
        <v>173</v>
      </c>
      <c r="L237" s="45"/>
      <c r="M237" s="226" t="s">
        <v>1</v>
      </c>
      <c r="N237" s="227" t="s">
        <v>51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174</v>
      </c>
      <c r="AT237" s="230" t="s">
        <v>169</v>
      </c>
      <c r="AU237" s="230" t="s">
        <v>21</v>
      </c>
      <c r="AY237" s="17" t="s">
        <v>167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174</v>
      </c>
      <c r="BK237" s="231">
        <f>ROUND(I237*H237,2)</f>
        <v>0</v>
      </c>
      <c r="BL237" s="17" t="s">
        <v>174</v>
      </c>
      <c r="BM237" s="230" t="s">
        <v>309</v>
      </c>
    </row>
    <row r="238" s="2" customFormat="1">
      <c r="A238" s="39"/>
      <c r="B238" s="40"/>
      <c r="C238" s="41"/>
      <c r="D238" s="234" t="s">
        <v>185</v>
      </c>
      <c r="E238" s="41"/>
      <c r="F238" s="255" t="s">
        <v>1273</v>
      </c>
      <c r="G238" s="41"/>
      <c r="H238" s="41"/>
      <c r="I238" s="256"/>
      <c r="J238" s="41"/>
      <c r="K238" s="41"/>
      <c r="L238" s="45"/>
      <c r="M238" s="257"/>
      <c r="N238" s="258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7" t="s">
        <v>185</v>
      </c>
      <c r="AU238" s="17" t="s">
        <v>21</v>
      </c>
    </row>
    <row r="239" s="13" customFormat="1">
      <c r="A239" s="13"/>
      <c r="B239" s="232"/>
      <c r="C239" s="233"/>
      <c r="D239" s="234" t="s">
        <v>175</v>
      </c>
      <c r="E239" s="235" t="s">
        <v>1</v>
      </c>
      <c r="F239" s="236" t="s">
        <v>1468</v>
      </c>
      <c r="G239" s="233"/>
      <c r="H239" s="237">
        <v>48.875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175</v>
      </c>
      <c r="AU239" s="243" t="s">
        <v>21</v>
      </c>
      <c r="AV239" s="13" t="s">
        <v>21</v>
      </c>
      <c r="AW239" s="13" t="s">
        <v>40</v>
      </c>
      <c r="AX239" s="13" t="s">
        <v>84</v>
      </c>
      <c r="AY239" s="243" t="s">
        <v>167</v>
      </c>
    </row>
    <row r="240" s="13" customFormat="1">
      <c r="A240" s="13"/>
      <c r="B240" s="232"/>
      <c r="C240" s="233"/>
      <c r="D240" s="234" t="s">
        <v>175</v>
      </c>
      <c r="E240" s="235" t="s">
        <v>1</v>
      </c>
      <c r="F240" s="236" t="s">
        <v>1469</v>
      </c>
      <c r="G240" s="233"/>
      <c r="H240" s="237">
        <v>137.42500000000001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175</v>
      </c>
      <c r="AU240" s="243" t="s">
        <v>21</v>
      </c>
      <c r="AV240" s="13" t="s">
        <v>21</v>
      </c>
      <c r="AW240" s="13" t="s">
        <v>40</v>
      </c>
      <c r="AX240" s="13" t="s">
        <v>84</v>
      </c>
      <c r="AY240" s="243" t="s">
        <v>167</v>
      </c>
    </row>
    <row r="241" s="13" customFormat="1">
      <c r="A241" s="13"/>
      <c r="B241" s="232"/>
      <c r="C241" s="233"/>
      <c r="D241" s="234" t="s">
        <v>175</v>
      </c>
      <c r="E241" s="235" t="s">
        <v>1</v>
      </c>
      <c r="F241" s="236" t="s">
        <v>1470</v>
      </c>
      <c r="G241" s="233"/>
      <c r="H241" s="237">
        <v>3.1970000000000001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175</v>
      </c>
      <c r="AU241" s="243" t="s">
        <v>21</v>
      </c>
      <c r="AV241" s="13" t="s">
        <v>21</v>
      </c>
      <c r="AW241" s="13" t="s">
        <v>40</v>
      </c>
      <c r="AX241" s="13" t="s">
        <v>84</v>
      </c>
      <c r="AY241" s="243" t="s">
        <v>167</v>
      </c>
    </row>
    <row r="242" s="14" customFormat="1">
      <c r="A242" s="14"/>
      <c r="B242" s="244"/>
      <c r="C242" s="245"/>
      <c r="D242" s="234" t="s">
        <v>175</v>
      </c>
      <c r="E242" s="246" t="s">
        <v>1</v>
      </c>
      <c r="F242" s="247" t="s">
        <v>177</v>
      </c>
      <c r="G242" s="245"/>
      <c r="H242" s="248">
        <v>189.49700000000001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175</v>
      </c>
      <c r="AU242" s="254" t="s">
        <v>21</v>
      </c>
      <c r="AV242" s="14" t="s">
        <v>174</v>
      </c>
      <c r="AW242" s="14" t="s">
        <v>40</v>
      </c>
      <c r="AX242" s="14" t="s">
        <v>92</v>
      </c>
      <c r="AY242" s="254" t="s">
        <v>167</v>
      </c>
    </row>
    <row r="243" s="2" customFormat="1" ht="16.5" customHeight="1">
      <c r="A243" s="39"/>
      <c r="B243" s="40"/>
      <c r="C243" s="219" t="s">
        <v>310</v>
      </c>
      <c r="D243" s="219" t="s">
        <v>169</v>
      </c>
      <c r="E243" s="220" t="s">
        <v>369</v>
      </c>
      <c r="F243" s="221" t="s">
        <v>370</v>
      </c>
      <c r="G243" s="222" t="s">
        <v>172</v>
      </c>
      <c r="H243" s="223">
        <v>477.19099999999997</v>
      </c>
      <c r="I243" s="224"/>
      <c r="J243" s="225">
        <f>ROUND(I243*H243,2)</f>
        <v>0</v>
      </c>
      <c r="K243" s="221" t="s">
        <v>1</v>
      </c>
      <c r="L243" s="45"/>
      <c r="M243" s="226" t="s">
        <v>1</v>
      </c>
      <c r="N243" s="227" t="s">
        <v>51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174</v>
      </c>
      <c r="AT243" s="230" t="s">
        <v>169</v>
      </c>
      <c r="AU243" s="230" t="s">
        <v>21</v>
      </c>
      <c r="AY243" s="17" t="s">
        <v>167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174</v>
      </c>
      <c r="BK243" s="231">
        <f>ROUND(I243*H243,2)</f>
        <v>0</v>
      </c>
      <c r="BL243" s="17" t="s">
        <v>174</v>
      </c>
      <c r="BM243" s="230" t="s">
        <v>314</v>
      </c>
    </row>
    <row r="244" s="2" customFormat="1">
      <c r="A244" s="39"/>
      <c r="B244" s="40"/>
      <c r="C244" s="41"/>
      <c r="D244" s="234" t="s">
        <v>185</v>
      </c>
      <c r="E244" s="41"/>
      <c r="F244" s="255" t="s">
        <v>1277</v>
      </c>
      <c r="G244" s="41"/>
      <c r="H244" s="41"/>
      <c r="I244" s="256"/>
      <c r="J244" s="41"/>
      <c r="K244" s="41"/>
      <c r="L244" s="45"/>
      <c r="M244" s="257"/>
      <c r="N244" s="258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7" t="s">
        <v>185</v>
      </c>
      <c r="AU244" s="17" t="s">
        <v>21</v>
      </c>
    </row>
    <row r="245" s="13" customFormat="1">
      <c r="A245" s="13"/>
      <c r="B245" s="232"/>
      <c r="C245" s="233"/>
      <c r="D245" s="234" t="s">
        <v>175</v>
      </c>
      <c r="E245" s="235" t="s">
        <v>1</v>
      </c>
      <c r="F245" s="236" t="s">
        <v>1442</v>
      </c>
      <c r="G245" s="233"/>
      <c r="H245" s="237">
        <v>114.47799999999999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175</v>
      </c>
      <c r="AU245" s="243" t="s">
        <v>21</v>
      </c>
      <c r="AV245" s="13" t="s">
        <v>21</v>
      </c>
      <c r="AW245" s="13" t="s">
        <v>40</v>
      </c>
      <c r="AX245" s="13" t="s">
        <v>84</v>
      </c>
      <c r="AY245" s="243" t="s">
        <v>167</v>
      </c>
    </row>
    <row r="246" s="13" customFormat="1">
      <c r="A246" s="13"/>
      <c r="B246" s="232"/>
      <c r="C246" s="233"/>
      <c r="D246" s="234" t="s">
        <v>175</v>
      </c>
      <c r="E246" s="235" t="s">
        <v>1</v>
      </c>
      <c r="F246" s="236" t="s">
        <v>1443</v>
      </c>
      <c r="G246" s="233"/>
      <c r="H246" s="237">
        <v>37.283999999999999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175</v>
      </c>
      <c r="AU246" s="243" t="s">
        <v>21</v>
      </c>
      <c r="AV246" s="13" t="s">
        <v>21</v>
      </c>
      <c r="AW246" s="13" t="s">
        <v>40</v>
      </c>
      <c r="AX246" s="13" t="s">
        <v>84</v>
      </c>
      <c r="AY246" s="243" t="s">
        <v>167</v>
      </c>
    </row>
    <row r="247" s="15" customFormat="1">
      <c r="A247" s="15"/>
      <c r="B247" s="273"/>
      <c r="C247" s="274"/>
      <c r="D247" s="234" t="s">
        <v>175</v>
      </c>
      <c r="E247" s="275" t="s">
        <v>1</v>
      </c>
      <c r="F247" s="276" t="s">
        <v>1249</v>
      </c>
      <c r="G247" s="274"/>
      <c r="H247" s="277">
        <v>151.762</v>
      </c>
      <c r="I247" s="278"/>
      <c r="J247" s="274"/>
      <c r="K247" s="274"/>
      <c r="L247" s="279"/>
      <c r="M247" s="280"/>
      <c r="N247" s="281"/>
      <c r="O247" s="281"/>
      <c r="P247" s="281"/>
      <c r="Q247" s="281"/>
      <c r="R247" s="281"/>
      <c r="S247" s="281"/>
      <c r="T247" s="28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3" t="s">
        <v>175</v>
      </c>
      <c r="AU247" s="283" t="s">
        <v>21</v>
      </c>
      <c r="AV247" s="15" t="s">
        <v>180</v>
      </c>
      <c r="AW247" s="15" t="s">
        <v>40</v>
      </c>
      <c r="AX247" s="15" t="s">
        <v>84</v>
      </c>
      <c r="AY247" s="283" t="s">
        <v>167</v>
      </c>
    </row>
    <row r="248" s="13" customFormat="1">
      <c r="A248" s="13"/>
      <c r="B248" s="232"/>
      <c r="C248" s="233"/>
      <c r="D248" s="234" t="s">
        <v>175</v>
      </c>
      <c r="E248" s="235" t="s">
        <v>1</v>
      </c>
      <c r="F248" s="236" t="s">
        <v>1444</v>
      </c>
      <c r="G248" s="233"/>
      <c r="H248" s="237">
        <v>224.042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175</v>
      </c>
      <c r="AU248" s="243" t="s">
        <v>21</v>
      </c>
      <c r="AV248" s="13" t="s">
        <v>21</v>
      </c>
      <c r="AW248" s="13" t="s">
        <v>40</v>
      </c>
      <c r="AX248" s="13" t="s">
        <v>84</v>
      </c>
      <c r="AY248" s="243" t="s">
        <v>167</v>
      </c>
    </row>
    <row r="249" s="13" customFormat="1">
      <c r="A249" s="13"/>
      <c r="B249" s="232"/>
      <c r="C249" s="233"/>
      <c r="D249" s="234" t="s">
        <v>175</v>
      </c>
      <c r="E249" s="235" t="s">
        <v>1</v>
      </c>
      <c r="F249" s="236" t="s">
        <v>1445</v>
      </c>
      <c r="G249" s="233"/>
      <c r="H249" s="237">
        <v>101.387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175</v>
      </c>
      <c r="AU249" s="243" t="s">
        <v>21</v>
      </c>
      <c r="AV249" s="13" t="s">
        <v>21</v>
      </c>
      <c r="AW249" s="13" t="s">
        <v>40</v>
      </c>
      <c r="AX249" s="13" t="s">
        <v>84</v>
      </c>
      <c r="AY249" s="243" t="s">
        <v>167</v>
      </c>
    </row>
    <row r="250" s="15" customFormat="1">
      <c r="A250" s="15"/>
      <c r="B250" s="273"/>
      <c r="C250" s="274"/>
      <c r="D250" s="234" t="s">
        <v>175</v>
      </c>
      <c r="E250" s="275" t="s">
        <v>1</v>
      </c>
      <c r="F250" s="276" t="s">
        <v>1249</v>
      </c>
      <c r="G250" s="274"/>
      <c r="H250" s="277">
        <v>325.42899999999997</v>
      </c>
      <c r="I250" s="278"/>
      <c r="J250" s="274"/>
      <c r="K250" s="274"/>
      <c r="L250" s="279"/>
      <c r="M250" s="280"/>
      <c r="N250" s="281"/>
      <c r="O250" s="281"/>
      <c r="P250" s="281"/>
      <c r="Q250" s="281"/>
      <c r="R250" s="281"/>
      <c r="S250" s="281"/>
      <c r="T250" s="28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3" t="s">
        <v>175</v>
      </c>
      <c r="AU250" s="283" t="s">
        <v>21</v>
      </c>
      <c r="AV250" s="15" t="s">
        <v>180</v>
      </c>
      <c r="AW250" s="15" t="s">
        <v>40</v>
      </c>
      <c r="AX250" s="15" t="s">
        <v>84</v>
      </c>
      <c r="AY250" s="283" t="s">
        <v>167</v>
      </c>
    </row>
    <row r="251" s="14" customFormat="1">
      <c r="A251" s="14"/>
      <c r="B251" s="244"/>
      <c r="C251" s="245"/>
      <c r="D251" s="234" t="s">
        <v>175</v>
      </c>
      <c r="E251" s="246" t="s">
        <v>1</v>
      </c>
      <c r="F251" s="247" t="s">
        <v>177</v>
      </c>
      <c r="G251" s="245"/>
      <c r="H251" s="248">
        <v>477.19099999999997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175</v>
      </c>
      <c r="AU251" s="254" t="s">
        <v>21</v>
      </c>
      <c r="AV251" s="14" t="s">
        <v>174</v>
      </c>
      <c r="AW251" s="14" t="s">
        <v>40</v>
      </c>
      <c r="AX251" s="14" t="s">
        <v>92</v>
      </c>
      <c r="AY251" s="254" t="s">
        <v>167</v>
      </c>
    </row>
    <row r="252" s="2" customFormat="1" ht="16.5" customHeight="1">
      <c r="A252" s="39"/>
      <c r="B252" s="40"/>
      <c r="C252" s="219" t="s">
        <v>244</v>
      </c>
      <c r="D252" s="219" t="s">
        <v>169</v>
      </c>
      <c r="E252" s="220" t="s">
        <v>639</v>
      </c>
      <c r="F252" s="221" t="s">
        <v>370</v>
      </c>
      <c r="G252" s="222" t="s">
        <v>172</v>
      </c>
      <c r="H252" s="223">
        <v>214.214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51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174</v>
      </c>
      <c r="AT252" s="230" t="s">
        <v>169</v>
      </c>
      <c r="AU252" s="230" t="s">
        <v>21</v>
      </c>
      <c r="AY252" s="17" t="s">
        <v>167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174</v>
      </c>
      <c r="BK252" s="231">
        <f>ROUND(I252*H252,2)</f>
        <v>0</v>
      </c>
      <c r="BL252" s="17" t="s">
        <v>174</v>
      </c>
      <c r="BM252" s="230" t="s">
        <v>319</v>
      </c>
    </row>
    <row r="253" s="2" customFormat="1">
      <c r="A253" s="39"/>
      <c r="B253" s="40"/>
      <c r="C253" s="41"/>
      <c r="D253" s="234" t="s">
        <v>185</v>
      </c>
      <c r="E253" s="41"/>
      <c r="F253" s="255" t="s">
        <v>1284</v>
      </c>
      <c r="G253" s="41"/>
      <c r="H253" s="41"/>
      <c r="I253" s="256"/>
      <c r="J253" s="41"/>
      <c r="K253" s="41"/>
      <c r="L253" s="45"/>
      <c r="M253" s="257"/>
      <c r="N253" s="258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7" t="s">
        <v>185</v>
      </c>
      <c r="AU253" s="17" t="s">
        <v>21</v>
      </c>
    </row>
    <row r="254" s="13" customFormat="1">
      <c r="A254" s="13"/>
      <c r="B254" s="232"/>
      <c r="C254" s="233"/>
      <c r="D254" s="234" t="s">
        <v>175</v>
      </c>
      <c r="E254" s="235" t="s">
        <v>1</v>
      </c>
      <c r="F254" s="236" t="s">
        <v>1446</v>
      </c>
      <c r="G254" s="233"/>
      <c r="H254" s="237">
        <v>55.25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175</v>
      </c>
      <c r="AU254" s="243" t="s">
        <v>21</v>
      </c>
      <c r="AV254" s="13" t="s">
        <v>21</v>
      </c>
      <c r="AW254" s="13" t="s">
        <v>40</v>
      </c>
      <c r="AX254" s="13" t="s">
        <v>84</v>
      </c>
      <c r="AY254" s="243" t="s">
        <v>167</v>
      </c>
    </row>
    <row r="255" s="13" customFormat="1">
      <c r="A255" s="13"/>
      <c r="B255" s="232"/>
      <c r="C255" s="233"/>
      <c r="D255" s="234" t="s">
        <v>175</v>
      </c>
      <c r="E255" s="235" t="s">
        <v>1</v>
      </c>
      <c r="F255" s="236" t="s">
        <v>1447</v>
      </c>
      <c r="G255" s="233"/>
      <c r="H255" s="237">
        <v>155.34999999999999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175</v>
      </c>
      <c r="AU255" s="243" t="s">
        <v>21</v>
      </c>
      <c r="AV255" s="13" t="s">
        <v>21</v>
      </c>
      <c r="AW255" s="13" t="s">
        <v>40</v>
      </c>
      <c r="AX255" s="13" t="s">
        <v>84</v>
      </c>
      <c r="AY255" s="243" t="s">
        <v>167</v>
      </c>
    </row>
    <row r="256" s="13" customFormat="1">
      <c r="A256" s="13"/>
      <c r="B256" s="232"/>
      <c r="C256" s="233"/>
      <c r="D256" s="234" t="s">
        <v>175</v>
      </c>
      <c r="E256" s="235" t="s">
        <v>1</v>
      </c>
      <c r="F256" s="236" t="s">
        <v>1448</v>
      </c>
      <c r="G256" s="233"/>
      <c r="H256" s="237">
        <v>3.6139999999999999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175</v>
      </c>
      <c r="AU256" s="243" t="s">
        <v>21</v>
      </c>
      <c r="AV256" s="13" t="s">
        <v>21</v>
      </c>
      <c r="AW256" s="13" t="s">
        <v>40</v>
      </c>
      <c r="AX256" s="13" t="s">
        <v>84</v>
      </c>
      <c r="AY256" s="243" t="s">
        <v>167</v>
      </c>
    </row>
    <row r="257" s="14" customFormat="1">
      <c r="A257" s="14"/>
      <c r="B257" s="244"/>
      <c r="C257" s="245"/>
      <c r="D257" s="234" t="s">
        <v>175</v>
      </c>
      <c r="E257" s="246" t="s">
        <v>1</v>
      </c>
      <c r="F257" s="247" t="s">
        <v>177</v>
      </c>
      <c r="G257" s="245"/>
      <c r="H257" s="248">
        <v>214.214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175</v>
      </c>
      <c r="AU257" s="254" t="s">
        <v>21</v>
      </c>
      <c r="AV257" s="14" t="s">
        <v>174</v>
      </c>
      <c r="AW257" s="14" t="s">
        <v>40</v>
      </c>
      <c r="AX257" s="14" t="s">
        <v>92</v>
      </c>
      <c r="AY257" s="254" t="s">
        <v>167</v>
      </c>
    </row>
    <row r="258" s="2" customFormat="1" ht="16.5" customHeight="1">
      <c r="A258" s="39"/>
      <c r="B258" s="40"/>
      <c r="C258" s="219" t="s">
        <v>320</v>
      </c>
      <c r="D258" s="219" t="s">
        <v>169</v>
      </c>
      <c r="E258" s="220" t="s">
        <v>1286</v>
      </c>
      <c r="F258" s="221" t="s">
        <v>1287</v>
      </c>
      <c r="G258" s="222" t="s">
        <v>172</v>
      </c>
      <c r="H258" s="223">
        <v>1589.991</v>
      </c>
      <c r="I258" s="224"/>
      <c r="J258" s="225">
        <f>ROUND(I258*H258,2)</f>
        <v>0</v>
      </c>
      <c r="K258" s="221" t="s">
        <v>173</v>
      </c>
      <c r="L258" s="45"/>
      <c r="M258" s="226" t="s">
        <v>1</v>
      </c>
      <c r="N258" s="227" t="s">
        <v>51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174</v>
      </c>
      <c r="AT258" s="230" t="s">
        <v>169</v>
      </c>
      <c r="AU258" s="230" t="s">
        <v>21</v>
      </c>
      <c r="AY258" s="17" t="s">
        <v>167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174</v>
      </c>
      <c r="BK258" s="231">
        <f>ROUND(I258*H258,2)</f>
        <v>0</v>
      </c>
      <c r="BL258" s="17" t="s">
        <v>174</v>
      </c>
      <c r="BM258" s="230" t="s">
        <v>323</v>
      </c>
    </row>
    <row r="259" s="2" customFormat="1">
      <c r="A259" s="39"/>
      <c r="B259" s="40"/>
      <c r="C259" s="41"/>
      <c r="D259" s="234" t="s">
        <v>185</v>
      </c>
      <c r="E259" s="41"/>
      <c r="F259" s="255" t="s">
        <v>1288</v>
      </c>
      <c r="G259" s="41"/>
      <c r="H259" s="41"/>
      <c r="I259" s="256"/>
      <c r="J259" s="41"/>
      <c r="K259" s="41"/>
      <c r="L259" s="45"/>
      <c r="M259" s="257"/>
      <c r="N259" s="258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7" t="s">
        <v>185</v>
      </c>
      <c r="AU259" s="17" t="s">
        <v>21</v>
      </c>
    </row>
    <row r="260" s="13" customFormat="1">
      <c r="A260" s="13"/>
      <c r="B260" s="232"/>
      <c r="C260" s="233"/>
      <c r="D260" s="234" t="s">
        <v>175</v>
      </c>
      <c r="E260" s="235" t="s">
        <v>1</v>
      </c>
      <c r="F260" s="236" t="s">
        <v>1441</v>
      </c>
      <c r="G260" s="233"/>
      <c r="H260" s="237">
        <v>1589.991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175</v>
      </c>
      <c r="AU260" s="243" t="s">
        <v>21</v>
      </c>
      <c r="AV260" s="13" t="s">
        <v>21</v>
      </c>
      <c r="AW260" s="13" t="s">
        <v>40</v>
      </c>
      <c r="AX260" s="13" t="s">
        <v>84</v>
      </c>
      <c r="AY260" s="243" t="s">
        <v>167</v>
      </c>
    </row>
    <row r="261" s="14" customFormat="1">
      <c r="A261" s="14"/>
      <c r="B261" s="244"/>
      <c r="C261" s="245"/>
      <c r="D261" s="234" t="s">
        <v>175</v>
      </c>
      <c r="E261" s="246" t="s">
        <v>1</v>
      </c>
      <c r="F261" s="247" t="s">
        <v>177</v>
      </c>
      <c r="G261" s="245"/>
      <c r="H261" s="248">
        <v>1589.991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175</v>
      </c>
      <c r="AU261" s="254" t="s">
        <v>21</v>
      </c>
      <c r="AV261" s="14" t="s">
        <v>174</v>
      </c>
      <c r="AW261" s="14" t="s">
        <v>40</v>
      </c>
      <c r="AX261" s="14" t="s">
        <v>92</v>
      </c>
      <c r="AY261" s="254" t="s">
        <v>167</v>
      </c>
    </row>
    <row r="262" s="2" customFormat="1" ht="33" customHeight="1">
      <c r="A262" s="39"/>
      <c r="B262" s="40"/>
      <c r="C262" s="219" t="s">
        <v>248</v>
      </c>
      <c r="D262" s="219" t="s">
        <v>169</v>
      </c>
      <c r="E262" s="220" t="s">
        <v>1301</v>
      </c>
      <c r="F262" s="221" t="s">
        <v>1302</v>
      </c>
      <c r="G262" s="222" t="s">
        <v>172</v>
      </c>
      <c r="H262" s="223">
        <v>1320.9159999999999</v>
      </c>
      <c r="I262" s="224"/>
      <c r="J262" s="225">
        <f>ROUND(I262*H262,2)</f>
        <v>0</v>
      </c>
      <c r="K262" s="221" t="s">
        <v>173</v>
      </c>
      <c r="L262" s="45"/>
      <c r="M262" s="226" t="s">
        <v>1</v>
      </c>
      <c r="N262" s="227" t="s">
        <v>51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174</v>
      </c>
      <c r="AT262" s="230" t="s">
        <v>169</v>
      </c>
      <c r="AU262" s="230" t="s">
        <v>21</v>
      </c>
      <c r="AY262" s="17" t="s">
        <v>167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174</v>
      </c>
      <c r="BK262" s="231">
        <f>ROUND(I262*H262,2)</f>
        <v>0</v>
      </c>
      <c r="BL262" s="17" t="s">
        <v>174</v>
      </c>
      <c r="BM262" s="230" t="s">
        <v>327</v>
      </c>
    </row>
    <row r="263" s="13" customFormat="1">
      <c r="A263" s="13"/>
      <c r="B263" s="232"/>
      <c r="C263" s="233"/>
      <c r="D263" s="234" t="s">
        <v>175</v>
      </c>
      <c r="E263" s="235" t="s">
        <v>1</v>
      </c>
      <c r="F263" s="236" t="s">
        <v>1471</v>
      </c>
      <c r="G263" s="233"/>
      <c r="H263" s="237">
        <v>1320.9159999999999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175</v>
      </c>
      <c r="AU263" s="243" t="s">
        <v>21</v>
      </c>
      <c r="AV263" s="13" t="s">
        <v>21</v>
      </c>
      <c r="AW263" s="13" t="s">
        <v>40</v>
      </c>
      <c r="AX263" s="13" t="s">
        <v>84</v>
      </c>
      <c r="AY263" s="243" t="s">
        <v>167</v>
      </c>
    </row>
    <row r="264" s="14" customFormat="1">
      <c r="A264" s="14"/>
      <c r="B264" s="244"/>
      <c r="C264" s="245"/>
      <c r="D264" s="234" t="s">
        <v>175</v>
      </c>
      <c r="E264" s="246" t="s">
        <v>1</v>
      </c>
      <c r="F264" s="247" t="s">
        <v>177</v>
      </c>
      <c r="G264" s="245"/>
      <c r="H264" s="248">
        <v>1320.9159999999999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175</v>
      </c>
      <c r="AU264" s="254" t="s">
        <v>21</v>
      </c>
      <c r="AV264" s="14" t="s">
        <v>174</v>
      </c>
      <c r="AW264" s="14" t="s">
        <v>40</v>
      </c>
      <c r="AX264" s="14" t="s">
        <v>92</v>
      </c>
      <c r="AY264" s="254" t="s">
        <v>167</v>
      </c>
    </row>
    <row r="265" s="2" customFormat="1" ht="24.15" customHeight="1">
      <c r="A265" s="39"/>
      <c r="B265" s="40"/>
      <c r="C265" s="219" t="s">
        <v>328</v>
      </c>
      <c r="D265" s="219" t="s">
        <v>169</v>
      </c>
      <c r="E265" s="220" t="s">
        <v>641</v>
      </c>
      <c r="F265" s="221" t="s">
        <v>642</v>
      </c>
      <c r="G265" s="222" t="s">
        <v>172</v>
      </c>
      <c r="H265" s="223">
        <v>1406.531</v>
      </c>
      <c r="I265" s="224"/>
      <c r="J265" s="225">
        <f>ROUND(I265*H265,2)</f>
        <v>0</v>
      </c>
      <c r="K265" s="221" t="s">
        <v>173</v>
      </c>
      <c r="L265" s="45"/>
      <c r="M265" s="226" t="s">
        <v>1</v>
      </c>
      <c r="N265" s="227" t="s">
        <v>51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174</v>
      </c>
      <c r="AT265" s="230" t="s">
        <v>169</v>
      </c>
      <c r="AU265" s="230" t="s">
        <v>21</v>
      </c>
      <c r="AY265" s="17" t="s">
        <v>167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7" t="s">
        <v>174</v>
      </c>
      <c r="BK265" s="231">
        <f>ROUND(I265*H265,2)</f>
        <v>0</v>
      </c>
      <c r="BL265" s="17" t="s">
        <v>174</v>
      </c>
      <c r="BM265" s="230" t="s">
        <v>331</v>
      </c>
    </row>
    <row r="266" s="13" customFormat="1">
      <c r="A266" s="13"/>
      <c r="B266" s="232"/>
      <c r="C266" s="233"/>
      <c r="D266" s="234" t="s">
        <v>175</v>
      </c>
      <c r="E266" s="235" t="s">
        <v>1</v>
      </c>
      <c r="F266" s="236" t="s">
        <v>1472</v>
      </c>
      <c r="G266" s="233"/>
      <c r="H266" s="237">
        <v>1406.531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175</v>
      </c>
      <c r="AU266" s="243" t="s">
        <v>21</v>
      </c>
      <c r="AV266" s="13" t="s">
        <v>21</v>
      </c>
      <c r="AW266" s="13" t="s">
        <v>40</v>
      </c>
      <c r="AX266" s="13" t="s">
        <v>84</v>
      </c>
      <c r="AY266" s="243" t="s">
        <v>167</v>
      </c>
    </row>
    <row r="267" s="14" customFormat="1">
      <c r="A267" s="14"/>
      <c r="B267" s="244"/>
      <c r="C267" s="245"/>
      <c r="D267" s="234" t="s">
        <v>175</v>
      </c>
      <c r="E267" s="246" t="s">
        <v>1</v>
      </c>
      <c r="F267" s="247" t="s">
        <v>177</v>
      </c>
      <c r="G267" s="245"/>
      <c r="H267" s="248">
        <v>1406.531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175</v>
      </c>
      <c r="AU267" s="254" t="s">
        <v>21</v>
      </c>
      <c r="AV267" s="14" t="s">
        <v>174</v>
      </c>
      <c r="AW267" s="14" t="s">
        <v>40</v>
      </c>
      <c r="AX267" s="14" t="s">
        <v>92</v>
      </c>
      <c r="AY267" s="254" t="s">
        <v>167</v>
      </c>
    </row>
    <row r="268" s="2" customFormat="1" ht="24.15" customHeight="1">
      <c r="A268" s="39"/>
      <c r="B268" s="40"/>
      <c r="C268" s="219" t="s">
        <v>252</v>
      </c>
      <c r="D268" s="219" t="s">
        <v>169</v>
      </c>
      <c r="E268" s="220" t="s">
        <v>1293</v>
      </c>
      <c r="F268" s="221" t="s">
        <v>1294</v>
      </c>
      <c r="G268" s="222" t="s">
        <v>172</v>
      </c>
      <c r="H268" s="223">
        <v>422.13099999999997</v>
      </c>
      <c r="I268" s="224"/>
      <c r="J268" s="225">
        <f>ROUND(I268*H268,2)</f>
        <v>0</v>
      </c>
      <c r="K268" s="221" t="s">
        <v>173</v>
      </c>
      <c r="L268" s="45"/>
      <c r="M268" s="226" t="s">
        <v>1</v>
      </c>
      <c r="N268" s="227" t="s">
        <v>51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174</v>
      </c>
      <c r="AT268" s="230" t="s">
        <v>169</v>
      </c>
      <c r="AU268" s="230" t="s">
        <v>21</v>
      </c>
      <c r="AY268" s="17" t="s">
        <v>167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174</v>
      </c>
      <c r="BK268" s="231">
        <f>ROUND(I268*H268,2)</f>
        <v>0</v>
      </c>
      <c r="BL268" s="17" t="s">
        <v>174</v>
      </c>
      <c r="BM268" s="230" t="s">
        <v>335</v>
      </c>
    </row>
    <row r="269" s="13" customFormat="1">
      <c r="A269" s="13"/>
      <c r="B269" s="232"/>
      <c r="C269" s="233"/>
      <c r="D269" s="234" t="s">
        <v>175</v>
      </c>
      <c r="E269" s="235" t="s">
        <v>1</v>
      </c>
      <c r="F269" s="236" t="s">
        <v>1473</v>
      </c>
      <c r="G269" s="233"/>
      <c r="H269" s="237">
        <v>101.26900000000001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175</v>
      </c>
      <c r="AU269" s="243" t="s">
        <v>21</v>
      </c>
      <c r="AV269" s="13" t="s">
        <v>21</v>
      </c>
      <c r="AW269" s="13" t="s">
        <v>40</v>
      </c>
      <c r="AX269" s="13" t="s">
        <v>84</v>
      </c>
      <c r="AY269" s="243" t="s">
        <v>167</v>
      </c>
    </row>
    <row r="270" s="13" customFormat="1">
      <c r="A270" s="13"/>
      <c r="B270" s="232"/>
      <c r="C270" s="233"/>
      <c r="D270" s="234" t="s">
        <v>175</v>
      </c>
      <c r="E270" s="235" t="s">
        <v>1</v>
      </c>
      <c r="F270" s="236" t="s">
        <v>1474</v>
      </c>
      <c r="G270" s="233"/>
      <c r="H270" s="237">
        <v>32.981999999999999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175</v>
      </c>
      <c r="AU270" s="243" t="s">
        <v>21</v>
      </c>
      <c r="AV270" s="13" t="s">
        <v>21</v>
      </c>
      <c r="AW270" s="13" t="s">
        <v>40</v>
      </c>
      <c r="AX270" s="13" t="s">
        <v>84</v>
      </c>
      <c r="AY270" s="243" t="s">
        <v>167</v>
      </c>
    </row>
    <row r="271" s="15" customFormat="1">
      <c r="A271" s="15"/>
      <c r="B271" s="273"/>
      <c r="C271" s="274"/>
      <c r="D271" s="234" t="s">
        <v>175</v>
      </c>
      <c r="E271" s="275" t="s">
        <v>1</v>
      </c>
      <c r="F271" s="276" t="s">
        <v>1249</v>
      </c>
      <c r="G271" s="274"/>
      <c r="H271" s="277">
        <v>134.25100000000001</v>
      </c>
      <c r="I271" s="278"/>
      <c r="J271" s="274"/>
      <c r="K271" s="274"/>
      <c r="L271" s="279"/>
      <c r="M271" s="280"/>
      <c r="N271" s="281"/>
      <c r="O271" s="281"/>
      <c r="P271" s="281"/>
      <c r="Q271" s="281"/>
      <c r="R271" s="281"/>
      <c r="S271" s="281"/>
      <c r="T271" s="28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3" t="s">
        <v>175</v>
      </c>
      <c r="AU271" s="283" t="s">
        <v>21</v>
      </c>
      <c r="AV271" s="15" t="s">
        <v>180</v>
      </c>
      <c r="AW271" s="15" t="s">
        <v>40</v>
      </c>
      <c r="AX271" s="15" t="s">
        <v>84</v>
      </c>
      <c r="AY271" s="283" t="s">
        <v>167</v>
      </c>
    </row>
    <row r="272" s="13" customFormat="1">
      <c r="A272" s="13"/>
      <c r="B272" s="232"/>
      <c r="C272" s="233"/>
      <c r="D272" s="234" t="s">
        <v>175</v>
      </c>
      <c r="E272" s="235" t="s">
        <v>1</v>
      </c>
      <c r="F272" s="236" t="s">
        <v>1475</v>
      </c>
      <c r="G272" s="233"/>
      <c r="H272" s="237">
        <v>198.191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175</v>
      </c>
      <c r="AU272" s="243" t="s">
        <v>21</v>
      </c>
      <c r="AV272" s="13" t="s">
        <v>21</v>
      </c>
      <c r="AW272" s="13" t="s">
        <v>40</v>
      </c>
      <c r="AX272" s="13" t="s">
        <v>84</v>
      </c>
      <c r="AY272" s="243" t="s">
        <v>167</v>
      </c>
    </row>
    <row r="273" s="13" customFormat="1">
      <c r="A273" s="13"/>
      <c r="B273" s="232"/>
      <c r="C273" s="233"/>
      <c r="D273" s="234" t="s">
        <v>175</v>
      </c>
      <c r="E273" s="235" t="s">
        <v>1</v>
      </c>
      <c r="F273" s="236" t="s">
        <v>1476</v>
      </c>
      <c r="G273" s="233"/>
      <c r="H273" s="237">
        <v>89.688999999999993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175</v>
      </c>
      <c r="AU273" s="243" t="s">
        <v>21</v>
      </c>
      <c r="AV273" s="13" t="s">
        <v>21</v>
      </c>
      <c r="AW273" s="13" t="s">
        <v>40</v>
      </c>
      <c r="AX273" s="13" t="s">
        <v>84</v>
      </c>
      <c r="AY273" s="243" t="s">
        <v>167</v>
      </c>
    </row>
    <row r="274" s="15" customFormat="1">
      <c r="A274" s="15"/>
      <c r="B274" s="273"/>
      <c r="C274" s="274"/>
      <c r="D274" s="234" t="s">
        <v>175</v>
      </c>
      <c r="E274" s="275" t="s">
        <v>1</v>
      </c>
      <c r="F274" s="276" t="s">
        <v>1249</v>
      </c>
      <c r="G274" s="274"/>
      <c r="H274" s="277">
        <v>287.88</v>
      </c>
      <c r="I274" s="278"/>
      <c r="J274" s="274"/>
      <c r="K274" s="274"/>
      <c r="L274" s="279"/>
      <c r="M274" s="280"/>
      <c r="N274" s="281"/>
      <c r="O274" s="281"/>
      <c r="P274" s="281"/>
      <c r="Q274" s="281"/>
      <c r="R274" s="281"/>
      <c r="S274" s="281"/>
      <c r="T274" s="28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3" t="s">
        <v>175</v>
      </c>
      <c r="AU274" s="283" t="s">
        <v>21</v>
      </c>
      <c r="AV274" s="15" t="s">
        <v>180</v>
      </c>
      <c r="AW274" s="15" t="s">
        <v>40</v>
      </c>
      <c r="AX274" s="15" t="s">
        <v>84</v>
      </c>
      <c r="AY274" s="283" t="s">
        <v>167</v>
      </c>
    </row>
    <row r="275" s="14" customFormat="1">
      <c r="A275" s="14"/>
      <c r="B275" s="244"/>
      <c r="C275" s="245"/>
      <c r="D275" s="234" t="s">
        <v>175</v>
      </c>
      <c r="E275" s="246" t="s">
        <v>1</v>
      </c>
      <c r="F275" s="247" t="s">
        <v>177</v>
      </c>
      <c r="G275" s="245"/>
      <c r="H275" s="248">
        <v>422.13099999999997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175</v>
      </c>
      <c r="AU275" s="254" t="s">
        <v>21</v>
      </c>
      <c r="AV275" s="14" t="s">
        <v>174</v>
      </c>
      <c r="AW275" s="14" t="s">
        <v>40</v>
      </c>
      <c r="AX275" s="14" t="s">
        <v>92</v>
      </c>
      <c r="AY275" s="254" t="s">
        <v>167</v>
      </c>
    </row>
    <row r="276" s="2" customFormat="1" ht="24.15" customHeight="1">
      <c r="A276" s="39"/>
      <c r="B276" s="40"/>
      <c r="C276" s="219" t="s">
        <v>338</v>
      </c>
      <c r="D276" s="219" t="s">
        <v>169</v>
      </c>
      <c r="E276" s="220" t="s">
        <v>644</v>
      </c>
      <c r="F276" s="221" t="s">
        <v>645</v>
      </c>
      <c r="G276" s="222" t="s">
        <v>172</v>
      </c>
      <c r="H276" s="223">
        <v>1406.531</v>
      </c>
      <c r="I276" s="224"/>
      <c r="J276" s="225">
        <f>ROUND(I276*H276,2)</f>
        <v>0</v>
      </c>
      <c r="K276" s="221" t="s">
        <v>173</v>
      </c>
      <c r="L276" s="45"/>
      <c r="M276" s="226" t="s">
        <v>1</v>
      </c>
      <c r="N276" s="227" t="s">
        <v>51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174</v>
      </c>
      <c r="AT276" s="230" t="s">
        <v>169</v>
      </c>
      <c r="AU276" s="230" t="s">
        <v>21</v>
      </c>
      <c r="AY276" s="17" t="s">
        <v>167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7" t="s">
        <v>174</v>
      </c>
      <c r="BK276" s="231">
        <f>ROUND(I276*H276,2)</f>
        <v>0</v>
      </c>
      <c r="BL276" s="17" t="s">
        <v>174</v>
      </c>
      <c r="BM276" s="230" t="s">
        <v>341</v>
      </c>
    </row>
    <row r="277" s="13" customFormat="1">
      <c r="A277" s="13"/>
      <c r="B277" s="232"/>
      <c r="C277" s="233"/>
      <c r="D277" s="234" t="s">
        <v>175</v>
      </c>
      <c r="E277" s="235" t="s">
        <v>1</v>
      </c>
      <c r="F277" s="236" t="s">
        <v>1472</v>
      </c>
      <c r="G277" s="233"/>
      <c r="H277" s="237">
        <v>1406.531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175</v>
      </c>
      <c r="AU277" s="243" t="s">
        <v>21</v>
      </c>
      <c r="AV277" s="13" t="s">
        <v>21</v>
      </c>
      <c r="AW277" s="13" t="s">
        <v>40</v>
      </c>
      <c r="AX277" s="13" t="s">
        <v>84</v>
      </c>
      <c r="AY277" s="243" t="s">
        <v>167</v>
      </c>
    </row>
    <row r="278" s="14" customFormat="1">
      <c r="A278" s="14"/>
      <c r="B278" s="244"/>
      <c r="C278" s="245"/>
      <c r="D278" s="234" t="s">
        <v>175</v>
      </c>
      <c r="E278" s="246" t="s">
        <v>1</v>
      </c>
      <c r="F278" s="247" t="s">
        <v>177</v>
      </c>
      <c r="G278" s="245"/>
      <c r="H278" s="248">
        <v>1406.531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175</v>
      </c>
      <c r="AU278" s="254" t="s">
        <v>21</v>
      </c>
      <c r="AV278" s="14" t="s">
        <v>174</v>
      </c>
      <c r="AW278" s="14" t="s">
        <v>40</v>
      </c>
      <c r="AX278" s="14" t="s">
        <v>92</v>
      </c>
      <c r="AY278" s="254" t="s">
        <v>167</v>
      </c>
    </row>
    <row r="279" s="2" customFormat="1" ht="24.15" customHeight="1">
      <c r="A279" s="39"/>
      <c r="B279" s="40"/>
      <c r="C279" s="219" t="s">
        <v>255</v>
      </c>
      <c r="D279" s="219" t="s">
        <v>169</v>
      </c>
      <c r="E279" s="220" t="s">
        <v>1304</v>
      </c>
      <c r="F279" s="221" t="s">
        <v>1305</v>
      </c>
      <c r="G279" s="222" t="s">
        <v>172</v>
      </c>
      <c r="H279" s="223">
        <v>1320.9159999999999</v>
      </c>
      <c r="I279" s="224"/>
      <c r="J279" s="225">
        <f>ROUND(I279*H279,2)</f>
        <v>0</v>
      </c>
      <c r="K279" s="221" t="s">
        <v>173</v>
      </c>
      <c r="L279" s="45"/>
      <c r="M279" s="226" t="s">
        <v>1</v>
      </c>
      <c r="N279" s="227" t="s">
        <v>51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174</v>
      </c>
      <c r="AT279" s="230" t="s">
        <v>169</v>
      </c>
      <c r="AU279" s="230" t="s">
        <v>21</v>
      </c>
      <c r="AY279" s="17" t="s">
        <v>167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174</v>
      </c>
      <c r="BK279" s="231">
        <f>ROUND(I279*H279,2)</f>
        <v>0</v>
      </c>
      <c r="BL279" s="17" t="s">
        <v>174</v>
      </c>
      <c r="BM279" s="230" t="s">
        <v>347</v>
      </c>
    </row>
    <row r="280" s="13" customFormat="1">
      <c r="A280" s="13"/>
      <c r="B280" s="232"/>
      <c r="C280" s="233"/>
      <c r="D280" s="234" t="s">
        <v>175</v>
      </c>
      <c r="E280" s="235" t="s">
        <v>1</v>
      </c>
      <c r="F280" s="236" t="s">
        <v>1471</v>
      </c>
      <c r="G280" s="233"/>
      <c r="H280" s="237">
        <v>1320.9159999999999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175</v>
      </c>
      <c r="AU280" s="243" t="s">
        <v>21</v>
      </c>
      <c r="AV280" s="13" t="s">
        <v>21</v>
      </c>
      <c r="AW280" s="13" t="s">
        <v>40</v>
      </c>
      <c r="AX280" s="13" t="s">
        <v>84</v>
      </c>
      <c r="AY280" s="243" t="s">
        <v>167</v>
      </c>
    </row>
    <row r="281" s="14" customFormat="1">
      <c r="A281" s="14"/>
      <c r="B281" s="244"/>
      <c r="C281" s="245"/>
      <c r="D281" s="234" t="s">
        <v>175</v>
      </c>
      <c r="E281" s="246" t="s">
        <v>1</v>
      </c>
      <c r="F281" s="247" t="s">
        <v>177</v>
      </c>
      <c r="G281" s="245"/>
      <c r="H281" s="248">
        <v>1320.9159999999999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175</v>
      </c>
      <c r="AU281" s="254" t="s">
        <v>21</v>
      </c>
      <c r="AV281" s="14" t="s">
        <v>174</v>
      </c>
      <c r="AW281" s="14" t="s">
        <v>40</v>
      </c>
      <c r="AX281" s="14" t="s">
        <v>92</v>
      </c>
      <c r="AY281" s="254" t="s">
        <v>167</v>
      </c>
    </row>
    <row r="282" s="2" customFormat="1" ht="33" customHeight="1">
      <c r="A282" s="39"/>
      <c r="B282" s="40"/>
      <c r="C282" s="219" t="s">
        <v>349</v>
      </c>
      <c r="D282" s="219" t="s">
        <v>169</v>
      </c>
      <c r="E282" s="220" t="s">
        <v>1309</v>
      </c>
      <c r="F282" s="221" t="s">
        <v>1310</v>
      </c>
      <c r="G282" s="222" t="s">
        <v>172</v>
      </c>
      <c r="H282" s="223">
        <v>1223.0699999999999</v>
      </c>
      <c r="I282" s="224"/>
      <c r="J282" s="225">
        <f>ROUND(I282*H282,2)</f>
        <v>0</v>
      </c>
      <c r="K282" s="221" t="s">
        <v>173</v>
      </c>
      <c r="L282" s="45"/>
      <c r="M282" s="226" t="s">
        <v>1</v>
      </c>
      <c r="N282" s="227" t="s">
        <v>51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174</v>
      </c>
      <c r="AT282" s="230" t="s">
        <v>169</v>
      </c>
      <c r="AU282" s="230" t="s">
        <v>21</v>
      </c>
      <c r="AY282" s="17" t="s">
        <v>167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174</v>
      </c>
      <c r="BK282" s="231">
        <f>ROUND(I282*H282,2)</f>
        <v>0</v>
      </c>
      <c r="BL282" s="17" t="s">
        <v>174</v>
      </c>
      <c r="BM282" s="230" t="s">
        <v>352</v>
      </c>
    </row>
    <row r="283" s="13" customFormat="1">
      <c r="A283" s="13"/>
      <c r="B283" s="232"/>
      <c r="C283" s="233"/>
      <c r="D283" s="234" t="s">
        <v>175</v>
      </c>
      <c r="E283" s="235" t="s">
        <v>1</v>
      </c>
      <c r="F283" s="236" t="s">
        <v>1477</v>
      </c>
      <c r="G283" s="233"/>
      <c r="H283" s="237">
        <v>1223.0699999999999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175</v>
      </c>
      <c r="AU283" s="243" t="s">
        <v>21</v>
      </c>
      <c r="AV283" s="13" t="s">
        <v>21</v>
      </c>
      <c r="AW283" s="13" t="s">
        <v>40</v>
      </c>
      <c r="AX283" s="13" t="s">
        <v>84</v>
      </c>
      <c r="AY283" s="243" t="s">
        <v>167</v>
      </c>
    </row>
    <row r="284" s="14" customFormat="1">
      <c r="A284" s="14"/>
      <c r="B284" s="244"/>
      <c r="C284" s="245"/>
      <c r="D284" s="234" t="s">
        <v>175</v>
      </c>
      <c r="E284" s="246" t="s">
        <v>1</v>
      </c>
      <c r="F284" s="247" t="s">
        <v>177</v>
      </c>
      <c r="G284" s="245"/>
      <c r="H284" s="248">
        <v>1223.0699999999999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175</v>
      </c>
      <c r="AU284" s="254" t="s">
        <v>21</v>
      </c>
      <c r="AV284" s="14" t="s">
        <v>174</v>
      </c>
      <c r="AW284" s="14" t="s">
        <v>40</v>
      </c>
      <c r="AX284" s="14" t="s">
        <v>92</v>
      </c>
      <c r="AY284" s="254" t="s">
        <v>167</v>
      </c>
    </row>
    <row r="285" s="2" customFormat="1" ht="24.15" customHeight="1">
      <c r="A285" s="39"/>
      <c r="B285" s="40"/>
      <c r="C285" s="219" t="s">
        <v>259</v>
      </c>
      <c r="D285" s="219" t="s">
        <v>169</v>
      </c>
      <c r="E285" s="220" t="s">
        <v>1312</v>
      </c>
      <c r="F285" s="221" t="s">
        <v>1313</v>
      </c>
      <c r="G285" s="222" t="s">
        <v>172</v>
      </c>
      <c r="H285" s="223">
        <v>367.06999999999999</v>
      </c>
      <c r="I285" s="224"/>
      <c r="J285" s="225">
        <f>ROUND(I285*H285,2)</f>
        <v>0</v>
      </c>
      <c r="K285" s="221" t="s">
        <v>173</v>
      </c>
      <c r="L285" s="45"/>
      <c r="M285" s="226" t="s">
        <v>1</v>
      </c>
      <c r="N285" s="227" t="s">
        <v>51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174</v>
      </c>
      <c r="AT285" s="230" t="s">
        <v>169</v>
      </c>
      <c r="AU285" s="230" t="s">
        <v>21</v>
      </c>
      <c r="AY285" s="17" t="s">
        <v>167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174</v>
      </c>
      <c r="BK285" s="231">
        <f>ROUND(I285*H285,2)</f>
        <v>0</v>
      </c>
      <c r="BL285" s="17" t="s">
        <v>174</v>
      </c>
      <c r="BM285" s="230" t="s">
        <v>357</v>
      </c>
    </row>
    <row r="286" s="13" customFormat="1">
      <c r="A286" s="13"/>
      <c r="B286" s="232"/>
      <c r="C286" s="233"/>
      <c r="D286" s="234" t="s">
        <v>175</v>
      </c>
      <c r="E286" s="235" t="s">
        <v>1</v>
      </c>
      <c r="F286" s="236" t="s">
        <v>1478</v>
      </c>
      <c r="G286" s="233"/>
      <c r="H286" s="237">
        <v>116.74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175</v>
      </c>
      <c r="AU286" s="243" t="s">
        <v>21</v>
      </c>
      <c r="AV286" s="13" t="s">
        <v>21</v>
      </c>
      <c r="AW286" s="13" t="s">
        <v>40</v>
      </c>
      <c r="AX286" s="13" t="s">
        <v>84</v>
      </c>
      <c r="AY286" s="243" t="s">
        <v>167</v>
      </c>
    </row>
    <row r="287" s="15" customFormat="1">
      <c r="A287" s="15"/>
      <c r="B287" s="273"/>
      <c r="C287" s="274"/>
      <c r="D287" s="234" t="s">
        <v>175</v>
      </c>
      <c r="E287" s="275" t="s">
        <v>1</v>
      </c>
      <c r="F287" s="276" t="s">
        <v>1249</v>
      </c>
      <c r="G287" s="274"/>
      <c r="H287" s="277">
        <v>116.74</v>
      </c>
      <c r="I287" s="278"/>
      <c r="J287" s="274"/>
      <c r="K287" s="274"/>
      <c r="L287" s="279"/>
      <c r="M287" s="280"/>
      <c r="N287" s="281"/>
      <c r="O287" s="281"/>
      <c r="P287" s="281"/>
      <c r="Q287" s="281"/>
      <c r="R287" s="281"/>
      <c r="S287" s="281"/>
      <c r="T287" s="282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83" t="s">
        <v>175</v>
      </c>
      <c r="AU287" s="283" t="s">
        <v>21</v>
      </c>
      <c r="AV287" s="15" t="s">
        <v>180</v>
      </c>
      <c r="AW287" s="15" t="s">
        <v>40</v>
      </c>
      <c r="AX287" s="15" t="s">
        <v>84</v>
      </c>
      <c r="AY287" s="283" t="s">
        <v>167</v>
      </c>
    </row>
    <row r="288" s="13" customFormat="1">
      <c r="A288" s="13"/>
      <c r="B288" s="232"/>
      <c r="C288" s="233"/>
      <c r="D288" s="234" t="s">
        <v>175</v>
      </c>
      <c r="E288" s="235" t="s">
        <v>1</v>
      </c>
      <c r="F288" s="236" t="s">
        <v>1479</v>
      </c>
      <c r="G288" s="233"/>
      <c r="H288" s="237">
        <v>250.33000000000001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175</v>
      </c>
      <c r="AU288" s="243" t="s">
        <v>21</v>
      </c>
      <c r="AV288" s="13" t="s">
        <v>21</v>
      </c>
      <c r="AW288" s="13" t="s">
        <v>40</v>
      </c>
      <c r="AX288" s="13" t="s">
        <v>84</v>
      </c>
      <c r="AY288" s="243" t="s">
        <v>167</v>
      </c>
    </row>
    <row r="289" s="15" customFormat="1">
      <c r="A289" s="15"/>
      <c r="B289" s="273"/>
      <c r="C289" s="274"/>
      <c r="D289" s="234" t="s">
        <v>175</v>
      </c>
      <c r="E289" s="275" t="s">
        <v>1</v>
      </c>
      <c r="F289" s="276" t="s">
        <v>1249</v>
      </c>
      <c r="G289" s="274"/>
      <c r="H289" s="277">
        <v>250.33000000000001</v>
      </c>
      <c r="I289" s="278"/>
      <c r="J289" s="274"/>
      <c r="K289" s="274"/>
      <c r="L289" s="279"/>
      <c r="M289" s="280"/>
      <c r="N289" s="281"/>
      <c r="O289" s="281"/>
      <c r="P289" s="281"/>
      <c r="Q289" s="281"/>
      <c r="R289" s="281"/>
      <c r="S289" s="281"/>
      <c r="T289" s="28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3" t="s">
        <v>175</v>
      </c>
      <c r="AU289" s="283" t="s">
        <v>21</v>
      </c>
      <c r="AV289" s="15" t="s">
        <v>180</v>
      </c>
      <c r="AW289" s="15" t="s">
        <v>40</v>
      </c>
      <c r="AX289" s="15" t="s">
        <v>84</v>
      </c>
      <c r="AY289" s="283" t="s">
        <v>167</v>
      </c>
    </row>
    <row r="290" s="14" customFormat="1">
      <c r="A290" s="14"/>
      <c r="B290" s="244"/>
      <c r="C290" s="245"/>
      <c r="D290" s="234" t="s">
        <v>175</v>
      </c>
      <c r="E290" s="246" t="s">
        <v>1</v>
      </c>
      <c r="F290" s="247" t="s">
        <v>177</v>
      </c>
      <c r="G290" s="245"/>
      <c r="H290" s="248">
        <v>367.06999999999999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175</v>
      </c>
      <c r="AU290" s="254" t="s">
        <v>21</v>
      </c>
      <c r="AV290" s="14" t="s">
        <v>174</v>
      </c>
      <c r="AW290" s="14" t="s">
        <v>40</v>
      </c>
      <c r="AX290" s="14" t="s">
        <v>92</v>
      </c>
      <c r="AY290" s="254" t="s">
        <v>167</v>
      </c>
    </row>
    <row r="291" s="2" customFormat="1" ht="16.5" customHeight="1">
      <c r="A291" s="39"/>
      <c r="B291" s="40"/>
      <c r="C291" s="259" t="s">
        <v>359</v>
      </c>
      <c r="D291" s="259" t="s">
        <v>238</v>
      </c>
      <c r="E291" s="260" t="s">
        <v>1321</v>
      </c>
      <c r="F291" s="261" t="s">
        <v>1322</v>
      </c>
      <c r="G291" s="262" t="s">
        <v>172</v>
      </c>
      <c r="H291" s="263">
        <v>370.74099999999999</v>
      </c>
      <c r="I291" s="264"/>
      <c r="J291" s="265">
        <f>ROUND(I291*H291,2)</f>
        <v>0</v>
      </c>
      <c r="K291" s="261" t="s">
        <v>173</v>
      </c>
      <c r="L291" s="266"/>
      <c r="M291" s="267" t="s">
        <v>1</v>
      </c>
      <c r="N291" s="268" t="s">
        <v>51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190</v>
      </c>
      <c r="AT291" s="230" t="s">
        <v>238</v>
      </c>
      <c r="AU291" s="230" t="s">
        <v>21</v>
      </c>
      <c r="AY291" s="17" t="s">
        <v>167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174</v>
      </c>
      <c r="BK291" s="231">
        <f>ROUND(I291*H291,2)</f>
        <v>0</v>
      </c>
      <c r="BL291" s="17" t="s">
        <v>174</v>
      </c>
      <c r="BM291" s="230" t="s">
        <v>362</v>
      </c>
    </row>
    <row r="292" s="13" customFormat="1">
      <c r="A292" s="13"/>
      <c r="B292" s="232"/>
      <c r="C292" s="233"/>
      <c r="D292" s="234" t="s">
        <v>175</v>
      </c>
      <c r="E292" s="235" t="s">
        <v>1</v>
      </c>
      <c r="F292" s="236" t="s">
        <v>1478</v>
      </c>
      <c r="G292" s="233"/>
      <c r="H292" s="237">
        <v>116.74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175</v>
      </c>
      <c r="AU292" s="243" t="s">
        <v>21</v>
      </c>
      <c r="AV292" s="13" t="s">
        <v>21</v>
      </c>
      <c r="AW292" s="13" t="s">
        <v>40</v>
      </c>
      <c r="AX292" s="13" t="s">
        <v>84</v>
      </c>
      <c r="AY292" s="243" t="s">
        <v>167</v>
      </c>
    </row>
    <row r="293" s="15" customFormat="1">
      <c r="A293" s="15"/>
      <c r="B293" s="273"/>
      <c r="C293" s="274"/>
      <c r="D293" s="234" t="s">
        <v>175</v>
      </c>
      <c r="E293" s="275" t="s">
        <v>1</v>
      </c>
      <c r="F293" s="276" t="s">
        <v>1249</v>
      </c>
      <c r="G293" s="274"/>
      <c r="H293" s="277">
        <v>116.74</v>
      </c>
      <c r="I293" s="278"/>
      <c r="J293" s="274"/>
      <c r="K293" s="274"/>
      <c r="L293" s="279"/>
      <c r="M293" s="280"/>
      <c r="N293" s="281"/>
      <c r="O293" s="281"/>
      <c r="P293" s="281"/>
      <c r="Q293" s="281"/>
      <c r="R293" s="281"/>
      <c r="S293" s="281"/>
      <c r="T293" s="282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3" t="s">
        <v>175</v>
      </c>
      <c r="AU293" s="283" t="s">
        <v>21</v>
      </c>
      <c r="AV293" s="15" t="s">
        <v>180</v>
      </c>
      <c r="AW293" s="15" t="s">
        <v>40</v>
      </c>
      <c r="AX293" s="15" t="s">
        <v>84</v>
      </c>
      <c r="AY293" s="283" t="s">
        <v>167</v>
      </c>
    </row>
    <row r="294" s="13" customFormat="1">
      <c r="A294" s="13"/>
      <c r="B294" s="232"/>
      <c r="C294" s="233"/>
      <c r="D294" s="234" t="s">
        <v>175</v>
      </c>
      <c r="E294" s="235" t="s">
        <v>1</v>
      </c>
      <c r="F294" s="236" t="s">
        <v>1479</v>
      </c>
      <c r="G294" s="233"/>
      <c r="H294" s="237">
        <v>250.33000000000001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175</v>
      </c>
      <c r="AU294" s="243" t="s">
        <v>21</v>
      </c>
      <c r="AV294" s="13" t="s">
        <v>21</v>
      </c>
      <c r="AW294" s="13" t="s">
        <v>40</v>
      </c>
      <c r="AX294" s="13" t="s">
        <v>84</v>
      </c>
      <c r="AY294" s="243" t="s">
        <v>167</v>
      </c>
    </row>
    <row r="295" s="15" customFormat="1">
      <c r="A295" s="15"/>
      <c r="B295" s="273"/>
      <c r="C295" s="274"/>
      <c r="D295" s="234" t="s">
        <v>175</v>
      </c>
      <c r="E295" s="275" t="s">
        <v>1</v>
      </c>
      <c r="F295" s="276" t="s">
        <v>1249</v>
      </c>
      <c r="G295" s="274"/>
      <c r="H295" s="277">
        <v>250.33000000000001</v>
      </c>
      <c r="I295" s="278"/>
      <c r="J295" s="274"/>
      <c r="K295" s="274"/>
      <c r="L295" s="279"/>
      <c r="M295" s="280"/>
      <c r="N295" s="281"/>
      <c r="O295" s="281"/>
      <c r="P295" s="281"/>
      <c r="Q295" s="281"/>
      <c r="R295" s="281"/>
      <c r="S295" s="281"/>
      <c r="T295" s="28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83" t="s">
        <v>175</v>
      </c>
      <c r="AU295" s="283" t="s">
        <v>21</v>
      </c>
      <c r="AV295" s="15" t="s">
        <v>180</v>
      </c>
      <c r="AW295" s="15" t="s">
        <v>40</v>
      </c>
      <c r="AX295" s="15" t="s">
        <v>84</v>
      </c>
      <c r="AY295" s="283" t="s">
        <v>167</v>
      </c>
    </row>
    <row r="296" s="14" customFormat="1">
      <c r="A296" s="14"/>
      <c r="B296" s="244"/>
      <c r="C296" s="245"/>
      <c r="D296" s="234" t="s">
        <v>175</v>
      </c>
      <c r="E296" s="246" t="s">
        <v>1</v>
      </c>
      <c r="F296" s="247" t="s">
        <v>177</v>
      </c>
      <c r="G296" s="245"/>
      <c r="H296" s="248">
        <v>367.06999999999999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175</v>
      </c>
      <c r="AU296" s="254" t="s">
        <v>21</v>
      </c>
      <c r="AV296" s="14" t="s">
        <v>174</v>
      </c>
      <c r="AW296" s="14" t="s">
        <v>40</v>
      </c>
      <c r="AX296" s="14" t="s">
        <v>84</v>
      </c>
      <c r="AY296" s="254" t="s">
        <v>167</v>
      </c>
    </row>
    <row r="297" s="13" customFormat="1">
      <c r="A297" s="13"/>
      <c r="B297" s="232"/>
      <c r="C297" s="233"/>
      <c r="D297" s="234" t="s">
        <v>175</v>
      </c>
      <c r="E297" s="235" t="s">
        <v>1</v>
      </c>
      <c r="F297" s="236" t="s">
        <v>1480</v>
      </c>
      <c r="G297" s="233"/>
      <c r="H297" s="237">
        <v>370.74099999999999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175</v>
      </c>
      <c r="AU297" s="243" t="s">
        <v>21</v>
      </c>
      <c r="AV297" s="13" t="s">
        <v>21</v>
      </c>
      <c r="AW297" s="13" t="s">
        <v>40</v>
      </c>
      <c r="AX297" s="13" t="s">
        <v>84</v>
      </c>
      <c r="AY297" s="243" t="s">
        <v>167</v>
      </c>
    </row>
    <row r="298" s="14" customFormat="1">
      <c r="A298" s="14"/>
      <c r="B298" s="244"/>
      <c r="C298" s="245"/>
      <c r="D298" s="234" t="s">
        <v>175</v>
      </c>
      <c r="E298" s="246" t="s">
        <v>1</v>
      </c>
      <c r="F298" s="247" t="s">
        <v>177</v>
      </c>
      <c r="G298" s="245"/>
      <c r="H298" s="248">
        <v>370.74099999999999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175</v>
      </c>
      <c r="AU298" s="254" t="s">
        <v>21</v>
      </c>
      <c r="AV298" s="14" t="s">
        <v>174</v>
      </c>
      <c r="AW298" s="14" t="s">
        <v>40</v>
      </c>
      <c r="AX298" s="14" t="s">
        <v>92</v>
      </c>
      <c r="AY298" s="254" t="s">
        <v>167</v>
      </c>
    </row>
    <row r="299" s="2" customFormat="1" ht="24.15" customHeight="1">
      <c r="A299" s="39"/>
      <c r="B299" s="40"/>
      <c r="C299" s="219" t="s">
        <v>266</v>
      </c>
      <c r="D299" s="219" t="s">
        <v>169</v>
      </c>
      <c r="E299" s="220" t="s">
        <v>1328</v>
      </c>
      <c r="F299" s="221" t="s">
        <v>1329</v>
      </c>
      <c r="G299" s="222" t="s">
        <v>172</v>
      </c>
      <c r="H299" s="223">
        <v>164.78</v>
      </c>
      <c r="I299" s="224"/>
      <c r="J299" s="225">
        <f>ROUND(I299*H299,2)</f>
        <v>0</v>
      </c>
      <c r="K299" s="221" t="s">
        <v>173</v>
      </c>
      <c r="L299" s="45"/>
      <c r="M299" s="226" t="s">
        <v>1</v>
      </c>
      <c r="N299" s="227" t="s">
        <v>51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174</v>
      </c>
      <c r="AT299" s="230" t="s">
        <v>169</v>
      </c>
      <c r="AU299" s="230" t="s">
        <v>21</v>
      </c>
      <c r="AY299" s="17" t="s">
        <v>167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174</v>
      </c>
      <c r="BK299" s="231">
        <f>ROUND(I299*H299,2)</f>
        <v>0</v>
      </c>
      <c r="BL299" s="17" t="s">
        <v>174</v>
      </c>
      <c r="BM299" s="230" t="s">
        <v>366</v>
      </c>
    </row>
    <row r="300" s="13" customFormat="1">
      <c r="A300" s="13"/>
      <c r="B300" s="232"/>
      <c r="C300" s="233"/>
      <c r="D300" s="234" t="s">
        <v>175</v>
      </c>
      <c r="E300" s="235" t="s">
        <v>1</v>
      </c>
      <c r="F300" s="236" t="s">
        <v>1481</v>
      </c>
      <c r="G300" s="233"/>
      <c r="H300" s="237">
        <v>42.5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175</v>
      </c>
      <c r="AU300" s="243" t="s">
        <v>21</v>
      </c>
      <c r="AV300" s="13" t="s">
        <v>21</v>
      </c>
      <c r="AW300" s="13" t="s">
        <v>40</v>
      </c>
      <c r="AX300" s="13" t="s">
        <v>84</v>
      </c>
      <c r="AY300" s="243" t="s">
        <v>167</v>
      </c>
    </row>
    <row r="301" s="13" customFormat="1">
      <c r="A301" s="13"/>
      <c r="B301" s="232"/>
      <c r="C301" s="233"/>
      <c r="D301" s="234" t="s">
        <v>175</v>
      </c>
      <c r="E301" s="235" t="s">
        <v>1</v>
      </c>
      <c r="F301" s="236" t="s">
        <v>1482</v>
      </c>
      <c r="G301" s="233"/>
      <c r="H301" s="237">
        <v>119.5</v>
      </c>
      <c r="I301" s="238"/>
      <c r="J301" s="233"/>
      <c r="K301" s="233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175</v>
      </c>
      <c r="AU301" s="243" t="s">
        <v>21</v>
      </c>
      <c r="AV301" s="13" t="s">
        <v>21</v>
      </c>
      <c r="AW301" s="13" t="s">
        <v>40</v>
      </c>
      <c r="AX301" s="13" t="s">
        <v>84</v>
      </c>
      <c r="AY301" s="243" t="s">
        <v>167</v>
      </c>
    </row>
    <row r="302" s="13" customFormat="1">
      <c r="A302" s="13"/>
      <c r="B302" s="232"/>
      <c r="C302" s="233"/>
      <c r="D302" s="234" t="s">
        <v>175</v>
      </c>
      <c r="E302" s="235" t="s">
        <v>1</v>
      </c>
      <c r="F302" s="236" t="s">
        <v>1483</v>
      </c>
      <c r="G302" s="233"/>
      <c r="H302" s="237">
        <v>2.7799999999999998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175</v>
      </c>
      <c r="AU302" s="243" t="s">
        <v>21</v>
      </c>
      <c r="AV302" s="13" t="s">
        <v>21</v>
      </c>
      <c r="AW302" s="13" t="s">
        <v>40</v>
      </c>
      <c r="AX302" s="13" t="s">
        <v>84</v>
      </c>
      <c r="AY302" s="243" t="s">
        <v>167</v>
      </c>
    </row>
    <row r="303" s="14" customFormat="1">
      <c r="A303" s="14"/>
      <c r="B303" s="244"/>
      <c r="C303" s="245"/>
      <c r="D303" s="234" t="s">
        <v>175</v>
      </c>
      <c r="E303" s="246" t="s">
        <v>1</v>
      </c>
      <c r="F303" s="247" t="s">
        <v>177</v>
      </c>
      <c r="G303" s="245"/>
      <c r="H303" s="248">
        <v>164.78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175</v>
      </c>
      <c r="AU303" s="254" t="s">
        <v>21</v>
      </c>
      <c r="AV303" s="14" t="s">
        <v>174</v>
      </c>
      <c r="AW303" s="14" t="s">
        <v>40</v>
      </c>
      <c r="AX303" s="14" t="s">
        <v>92</v>
      </c>
      <c r="AY303" s="254" t="s">
        <v>167</v>
      </c>
    </row>
    <row r="304" s="2" customFormat="1" ht="16.5" customHeight="1">
      <c r="A304" s="39"/>
      <c r="B304" s="40"/>
      <c r="C304" s="259" t="s">
        <v>368</v>
      </c>
      <c r="D304" s="259" t="s">
        <v>238</v>
      </c>
      <c r="E304" s="260" t="s">
        <v>1332</v>
      </c>
      <c r="F304" s="261" t="s">
        <v>1333</v>
      </c>
      <c r="G304" s="262" t="s">
        <v>172</v>
      </c>
      <c r="H304" s="263">
        <v>165.24000000000001</v>
      </c>
      <c r="I304" s="264"/>
      <c r="J304" s="265">
        <f>ROUND(I304*H304,2)</f>
        <v>0</v>
      </c>
      <c r="K304" s="261" t="s">
        <v>1</v>
      </c>
      <c r="L304" s="266"/>
      <c r="M304" s="267" t="s">
        <v>1</v>
      </c>
      <c r="N304" s="268" t="s">
        <v>51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190</v>
      </c>
      <c r="AT304" s="230" t="s">
        <v>238</v>
      </c>
      <c r="AU304" s="230" t="s">
        <v>21</v>
      </c>
      <c r="AY304" s="17" t="s">
        <v>167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174</v>
      </c>
      <c r="BK304" s="231">
        <f>ROUND(I304*H304,2)</f>
        <v>0</v>
      </c>
      <c r="BL304" s="17" t="s">
        <v>174</v>
      </c>
      <c r="BM304" s="230" t="s">
        <v>371</v>
      </c>
    </row>
    <row r="305" s="2" customFormat="1">
      <c r="A305" s="39"/>
      <c r="B305" s="40"/>
      <c r="C305" s="41"/>
      <c r="D305" s="234" t="s">
        <v>185</v>
      </c>
      <c r="E305" s="41"/>
      <c r="F305" s="255" t="s">
        <v>1334</v>
      </c>
      <c r="G305" s="41"/>
      <c r="H305" s="41"/>
      <c r="I305" s="256"/>
      <c r="J305" s="41"/>
      <c r="K305" s="41"/>
      <c r="L305" s="45"/>
      <c r="M305" s="257"/>
      <c r="N305" s="258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7" t="s">
        <v>185</v>
      </c>
      <c r="AU305" s="17" t="s">
        <v>21</v>
      </c>
    </row>
    <row r="306" s="13" customFormat="1">
      <c r="A306" s="13"/>
      <c r="B306" s="232"/>
      <c r="C306" s="233"/>
      <c r="D306" s="234" t="s">
        <v>175</v>
      </c>
      <c r="E306" s="235" t="s">
        <v>1</v>
      </c>
      <c r="F306" s="236" t="s">
        <v>1481</v>
      </c>
      <c r="G306" s="233"/>
      <c r="H306" s="237">
        <v>42.5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175</v>
      </c>
      <c r="AU306" s="243" t="s">
        <v>21</v>
      </c>
      <c r="AV306" s="13" t="s">
        <v>21</v>
      </c>
      <c r="AW306" s="13" t="s">
        <v>40</v>
      </c>
      <c r="AX306" s="13" t="s">
        <v>84</v>
      </c>
      <c r="AY306" s="243" t="s">
        <v>167</v>
      </c>
    </row>
    <row r="307" s="13" customFormat="1">
      <c r="A307" s="13"/>
      <c r="B307" s="232"/>
      <c r="C307" s="233"/>
      <c r="D307" s="234" t="s">
        <v>175</v>
      </c>
      <c r="E307" s="235" t="s">
        <v>1</v>
      </c>
      <c r="F307" s="236" t="s">
        <v>1482</v>
      </c>
      <c r="G307" s="233"/>
      <c r="H307" s="237">
        <v>119.5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175</v>
      </c>
      <c r="AU307" s="243" t="s">
        <v>21</v>
      </c>
      <c r="AV307" s="13" t="s">
        <v>21</v>
      </c>
      <c r="AW307" s="13" t="s">
        <v>40</v>
      </c>
      <c r="AX307" s="13" t="s">
        <v>84</v>
      </c>
      <c r="AY307" s="243" t="s">
        <v>167</v>
      </c>
    </row>
    <row r="308" s="14" customFormat="1">
      <c r="A308" s="14"/>
      <c r="B308" s="244"/>
      <c r="C308" s="245"/>
      <c r="D308" s="234" t="s">
        <v>175</v>
      </c>
      <c r="E308" s="246" t="s">
        <v>1</v>
      </c>
      <c r="F308" s="247" t="s">
        <v>177</v>
      </c>
      <c r="G308" s="245"/>
      <c r="H308" s="248">
        <v>162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175</v>
      </c>
      <c r="AU308" s="254" t="s">
        <v>21</v>
      </c>
      <c r="AV308" s="14" t="s">
        <v>174</v>
      </c>
      <c r="AW308" s="14" t="s">
        <v>40</v>
      </c>
      <c r="AX308" s="14" t="s">
        <v>84</v>
      </c>
      <c r="AY308" s="254" t="s">
        <v>167</v>
      </c>
    </row>
    <row r="309" s="13" customFormat="1">
      <c r="A309" s="13"/>
      <c r="B309" s="232"/>
      <c r="C309" s="233"/>
      <c r="D309" s="234" t="s">
        <v>175</v>
      </c>
      <c r="E309" s="235" t="s">
        <v>1</v>
      </c>
      <c r="F309" s="236" t="s">
        <v>1484</v>
      </c>
      <c r="G309" s="233"/>
      <c r="H309" s="237">
        <v>165.24000000000001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175</v>
      </c>
      <c r="AU309" s="243" t="s">
        <v>21</v>
      </c>
      <c r="AV309" s="13" t="s">
        <v>21</v>
      </c>
      <c r="AW309" s="13" t="s">
        <v>40</v>
      </c>
      <c r="AX309" s="13" t="s">
        <v>84</v>
      </c>
      <c r="AY309" s="243" t="s">
        <v>167</v>
      </c>
    </row>
    <row r="310" s="14" customFormat="1">
      <c r="A310" s="14"/>
      <c r="B310" s="244"/>
      <c r="C310" s="245"/>
      <c r="D310" s="234" t="s">
        <v>175</v>
      </c>
      <c r="E310" s="246" t="s">
        <v>1</v>
      </c>
      <c r="F310" s="247" t="s">
        <v>177</v>
      </c>
      <c r="G310" s="245"/>
      <c r="H310" s="248">
        <v>165.24000000000001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175</v>
      </c>
      <c r="AU310" s="254" t="s">
        <v>21</v>
      </c>
      <c r="AV310" s="14" t="s">
        <v>174</v>
      </c>
      <c r="AW310" s="14" t="s">
        <v>40</v>
      </c>
      <c r="AX310" s="14" t="s">
        <v>92</v>
      </c>
      <c r="AY310" s="254" t="s">
        <v>167</v>
      </c>
    </row>
    <row r="311" s="2" customFormat="1" ht="16.5" customHeight="1">
      <c r="A311" s="39"/>
      <c r="B311" s="40"/>
      <c r="C311" s="259" t="s">
        <v>29</v>
      </c>
      <c r="D311" s="259" t="s">
        <v>238</v>
      </c>
      <c r="E311" s="260" t="s">
        <v>1335</v>
      </c>
      <c r="F311" s="261" t="s">
        <v>1336</v>
      </c>
      <c r="G311" s="262" t="s">
        <v>172</v>
      </c>
      <c r="H311" s="263">
        <v>2.863</v>
      </c>
      <c r="I311" s="264"/>
      <c r="J311" s="265">
        <f>ROUND(I311*H311,2)</f>
        <v>0</v>
      </c>
      <c r="K311" s="261" t="s">
        <v>173</v>
      </c>
      <c r="L311" s="266"/>
      <c r="M311" s="267" t="s">
        <v>1</v>
      </c>
      <c r="N311" s="268" t="s">
        <v>51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190</v>
      </c>
      <c r="AT311" s="230" t="s">
        <v>238</v>
      </c>
      <c r="AU311" s="230" t="s">
        <v>21</v>
      </c>
      <c r="AY311" s="17" t="s">
        <v>167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174</v>
      </c>
      <c r="BK311" s="231">
        <f>ROUND(I311*H311,2)</f>
        <v>0</v>
      </c>
      <c r="BL311" s="17" t="s">
        <v>174</v>
      </c>
      <c r="BM311" s="230" t="s">
        <v>375</v>
      </c>
    </row>
    <row r="312" s="12" customFormat="1" ht="22.8" customHeight="1">
      <c r="A312" s="12"/>
      <c r="B312" s="203"/>
      <c r="C312" s="204"/>
      <c r="D312" s="205" t="s">
        <v>83</v>
      </c>
      <c r="E312" s="217" t="s">
        <v>213</v>
      </c>
      <c r="F312" s="217" t="s">
        <v>512</v>
      </c>
      <c r="G312" s="204"/>
      <c r="H312" s="204"/>
      <c r="I312" s="207"/>
      <c r="J312" s="218">
        <f>BK312</f>
        <v>0</v>
      </c>
      <c r="K312" s="204"/>
      <c r="L312" s="209"/>
      <c r="M312" s="210"/>
      <c r="N312" s="211"/>
      <c r="O312" s="211"/>
      <c r="P312" s="212">
        <f>SUM(P313:P373)</f>
        <v>0</v>
      </c>
      <c r="Q312" s="211"/>
      <c r="R312" s="212">
        <f>SUM(R313:R373)</f>
        <v>0</v>
      </c>
      <c r="S312" s="211"/>
      <c r="T312" s="213">
        <f>SUM(T313:T373)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92</v>
      </c>
      <c r="AT312" s="215" t="s">
        <v>83</v>
      </c>
      <c r="AU312" s="215" t="s">
        <v>92</v>
      </c>
      <c r="AY312" s="214" t="s">
        <v>167</v>
      </c>
      <c r="BK312" s="216">
        <f>SUM(BK313:BK373)</f>
        <v>0</v>
      </c>
    </row>
    <row r="313" s="2" customFormat="1" ht="16.5" customHeight="1">
      <c r="A313" s="39"/>
      <c r="B313" s="40"/>
      <c r="C313" s="219" t="s">
        <v>376</v>
      </c>
      <c r="D313" s="219" t="s">
        <v>169</v>
      </c>
      <c r="E313" s="220" t="s">
        <v>1485</v>
      </c>
      <c r="F313" s="221" t="s">
        <v>1486</v>
      </c>
      <c r="G313" s="222" t="s">
        <v>194</v>
      </c>
      <c r="H313" s="223">
        <v>22</v>
      </c>
      <c r="I313" s="224"/>
      <c r="J313" s="225">
        <f>ROUND(I313*H313,2)</f>
        <v>0</v>
      </c>
      <c r="K313" s="221" t="s">
        <v>173</v>
      </c>
      <c r="L313" s="45"/>
      <c r="M313" s="226" t="s">
        <v>1</v>
      </c>
      <c r="N313" s="227" t="s">
        <v>51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174</v>
      </c>
      <c r="AT313" s="230" t="s">
        <v>169</v>
      </c>
      <c r="AU313" s="230" t="s">
        <v>21</v>
      </c>
      <c r="AY313" s="17" t="s">
        <v>167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174</v>
      </c>
      <c r="BK313" s="231">
        <f>ROUND(I313*H313,2)</f>
        <v>0</v>
      </c>
      <c r="BL313" s="17" t="s">
        <v>174</v>
      </c>
      <c r="BM313" s="230" t="s">
        <v>379</v>
      </c>
    </row>
    <row r="314" s="2" customFormat="1" ht="24.15" customHeight="1">
      <c r="A314" s="39"/>
      <c r="B314" s="40"/>
      <c r="C314" s="259" t="s">
        <v>272</v>
      </c>
      <c r="D314" s="259" t="s">
        <v>238</v>
      </c>
      <c r="E314" s="260" t="s">
        <v>1487</v>
      </c>
      <c r="F314" s="261" t="s">
        <v>1488</v>
      </c>
      <c r="G314" s="262" t="s">
        <v>194</v>
      </c>
      <c r="H314" s="263">
        <v>22</v>
      </c>
      <c r="I314" s="264"/>
      <c r="J314" s="265">
        <f>ROUND(I314*H314,2)</f>
        <v>0</v>
      </c>
      <c r="K314" s="261" t="s">
        <v>173</v>
      </c>
      <c r="L314" s="266"/>
      <c r="M314" s="267" t="s">
        <v>1</v>
      </c>
      <c r="N314" s="268" t="s">
        <v>51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190</v>
      </c>
      <c r="AT314" s="230" t="s">
        <v>238</v>
      </c>
      <c r="AU314" s="230" t="s">
        <v>21</v>
      </c>
      <c r="AY314" s="17" t="s">
        <v>167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174</v>
      </c>
      <c r="BK314" s="231">
        <f>ROUND(I314*H314,2)</f>
        <v>0</v>
      </c>
      <c r="BL314" s="17" t="s">
        <v>174</v>
      </c>
      <c r="BM314" s="230" t="s">
        <v>384</v>
      </c>
    </row>
    <row r="315" s="2" customFormat="1">
      <c r="A315" s="39"/>
      <c r="B315" s="40"/>
      <c r="C315" s="41"/>
      <c r="D315" s="234" t="s">
        <v>185</v>
      </c>
      <c r="E315" s="41"/>
      <c r="F315" s="255" t="s">
        <v>1489</v>
      </c>
      <c r="G315" s="41"/>
      <c r="H315" s="41"/>
      <c r="I315" s="256"/>
      <c r="J315" s="41"/>
      <c r="K315" s="41"/>
      <c r="L315" s="45"/>
      <c r="M315" s="257"/>
      <c r="N315" s="258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7" t="s">
        <v>185</v>
      </c>
      <c r="AU315" s="17" t="s">
        <v>21</v>
      </c>
    </row>
    <row r="316" s="2" customFormat="1" ht="24.15" customHeight="1">
      <c r="A316" s="39"/>
      <c r="B316" s="40"/>
      <c r="C316" s="219" t="s">
        <v>387</v>
      </c>
      <c r="D316" s="219" t="s">
        <v>169</v>
      </c>
      <c r="E316" s="220" t="s">
        <v>1337</v>
      </c>
      <c r="F316" s="221" t="s">
        <v>1338</v>
      </c>
      <c r="G316" s="222" t="s">
        <v>247</v>
      </c>
      <c r="H316" s="223">
        <v>3</v>
      </c>
      <c r="I316" s="224"/>
      <c r="J316" s="225">
        <f>ROUND(I316*H316,2)</f>
        <v>0</v>
      </c>
      <c r="K316" s="221" t="s">
        <v>173</v>
      </c>
      <c r="L316" s="45"/>
      <c r="M316" s="226" t="s">
        <v>1</v>
      </c>
      <c r="N316" s="227" t="s">
        <v>51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174</v>
      </c>
      <c r="AT316" s="230" t="s">
        <v>169</v>
      </c>
      <c r="AU316" s="230" t="s">
        <v>21</v>
      </c>
      <c r="AY316" s="17" t="s">
        <v>167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174</v>
      </c>
      <c r="BK316" s="231">
        <f>ROUND(I316*H316,2)</f>
        <v>0</v>
      </c>
      <c r="BL316" s="17" t="s">
        <v>174</v>
      </c>
      <c r="BM316" s="230" t="s">
        <v>390</v>
      </c>
    </row>
    <row r="317" s="13" customFormat="1">
      <c r="A317" s="13"/>
      <c r="B317" s="232"/>
      <c r="C317" s="233"/>
      <c r="D317" s="234" t="s">
        <v>175</v>
      </c>
      <c r="E317" s="235" t="s">
        <v>1</v>
      </c>
      <c r="F317" s="236" t="s">
        <v>1490</v>
      </c>
      <c r="G317" s="233"/>
      <c r="H317" s="237">
        <v>1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175</v>
      </c>
      <c r="AU317" s="243" t="s">
        <v>21</v>
      </c>
      <c r="AV317" s="13" t="s">
        <v>21</v>
      </c>
      <c r="AW317" s="13" t="s">
        <v>40</v>
      </c>
      <c r="AX317" s="13" t="s">
        <v>84</v>
      </c>
      <c r="AY317" s="243" t="s">
        <v>167</v>
      </c>
    </row>
    <row r="318" s="13" customFormat="1">
      <c r="A318" s="13"/>
      <c r="B318" s="232"/>
      <c r="C318" s="233"/>
      <c r="D318" s="234" t="s">
        <v>175</v>
      </c>
      <c r="E318" s="235" t="s">
        <v>1</v>
      </c>
      <c r="F318" s="236" t="s">
        <v>1491</v>
      </c>
      <c r="G318" s="233"/>
      <c r="H318" s="237">
        <v>1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175</v>
      </c>
      <c r="AU318" s="243" t="s">
        <v>21</v>
      </c>
      <c r="AV318" s="13" t="s">
        <v>21</v>
      </c>
      <c r="AW318" s="13" t="s">
        <v>40</v>
      </c>
      <c r="AX318" s="13" t="s">
        <v>84</v>
      </c>
      <c r="AY318" s="243" t="s">
        <v>167</v>
      </c>
    </row>
    <row r="319" s="13" customFormat="1">
      <c r="A319" s="13"/>
      <c r="B319" s="232"/>
      <c r="C319" s="233"/>
      <c r="D319" s="234" t="s">
        <v>175</v>
      </c>
      <c r="E319" s="235" t="s">
        <v>1</v>
      </c>
      <c r="F319" s="236" t="s">
        <v>1492</v>
      </c>
      <c r="G319" s="233"/>
      <c r="H319" s="237">
        <v>1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175</v>
      </c>
      <c r="AU319" s="243" t="s">
        <v>21</v>
      </c>
      <c r="AV319" s="13" t="s">
        <v>21</v>
      </c>
      <c r="AW319" s="13" t="s">
        <v>40</v>
      </c>
      <c r="AX319" s="13" t="s">
        <v>84</v>
      </c>
      <c r="AY319" s="243" t="s">
        <v>167</v>
      </c>
    </row>
    <row r="320" s="14" customFormat="1">
      <c r="A320" s="14"/>
      <c r="B320" s="244"/>
      <c r="C320" s="245"/>
      <c r="D320" s="234" t="s">
        <v>175</v>
      </c>
      <c r="E320" s="246" t="s">
        <v>1</v>
      </c>
      <c r="F320" s="247" t="s">
        <v>177</v>
      </c>
      <c r="G320" s="245"/>
      <c r="H320" s="248">
        <v>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175</v>
      </c>
      <c r="AU320" s="254" t="s">
        <v>21</v>
      </c>
      <c r="AV320" s="14" t="s">
        <v>174</v>
      </c>
      <c r="AW320" s="14" t="s">
        <v>40</v>
      </c>
      <c r="AX320" s="14" t="s">
        <v>92</v>
      </c>
      <c r="AY320" s="254" t="s">
        <v>167</v>
      </c>
    </row>
    <row r="321" s="2" customFormat="1" ht="16.5" customHeight="1">
      <c r="A321" s="39"/>
      <c r="B321" s="40"/>
      <c r="C321" s="259" t="s">
        <v>278</v>
      </c>
      <c r="D321" s="259" t="s">
        <v>238</v>
      </c>
      <c r="E321" s="260" t="s">
        <v>1341</v>
      </c>
      <c r="F321" s="261" t="s">
        <v>1342</v>
      </c>
      <c r="G321" s="262" t="s">
        <v>247</v>
      </c>
      <c r="H321" s="263">
        <v>1</v>
      </c>
      <c r="I321" s="264"/>
      <c r="J321" s="265">
        <f>ROUND(I321*H321,2)</f>
        <v>0</v>
      </c>
      <c r="K321" s="261" t="s">
        <v>1</v>
      </c>
      <c r="L321" s="266"/>
      <c r="M321" s="267" t="s">
        <v>1</v>
      </c>
      <c r="N321" s="268" t="s">
        <v>51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190</v>
      </c>
      <c r="AT321" s="230" t="s">
        <v>238</v>
      </c>
      <c r="AU321" s="230" t="s">
        <v>21</v>
      </c>
      <c r="AY321" s="17" t="s">
        <v>167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174</v>
      </c>
      <c r="BK321" s="231">
        <f>ROUND(I321*H321,2)</f>
        <v>0</v>
      </c>
      <c r="BL321" s="17" t="s">
        <v>174</v>
      </c>
      <c r="BM321" s="230" t="s">
        <v>393</v>
      </c>
    </row>
    <row r="322" s="2" customFormat="1" ht="24.15" customHeight="1">
      <c r="A322" s="39"/>
      <c r="B322" s="40"/>
      <c r="C322" s="259" t="s">
        <v>395</v>
      </c>
      <c r="D322" s="259" t="s">
        <v>238</v>
      </c>
      <c r="E322" s="260" t="s">
        <v>1493</v>
      </c>
      <c r="F322" s="261" t="s">
        <v>1494</v>
      </c>
      <c r="G322" s="262" t="s">
        <v>247</v>
      </c>
      <c r="H322" s="263">
        <v>1</v>
      </c>
      <c r="I322" s="264"/>
      <c r="J322" s="265">
        <f>ROUND(I322*H322,2)</f>
        <v>0</v>
      </c>
      <c r="K322" s="261" t="s">
        <v>173</v>
      </c>
      <c r="L322" s="266"/>
      <c r="M322" s="267" t="s">
        <v>1</v>
      </c>
      <c r="N322" s="268" t="s">
        <v>51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190</v>
      </c>
      <c r="AT322" s="230" t="s">
        <v>238</v>
      </c>
      <c r="AU322" s="230" t="s">
        <v>21</v>
      </c>
      <c r="AY322" s="17" t="s">
        <v>167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174</v>
      </c>
      <c r="BK322" s="231">
        <f>ROUND(I322*H322,2)</f>
        <v>0</v>
      </c>
      <c r="BL322" s="17" t="s">
        <v>174</v>
      </c>
      <c r="BM322" s="230" t="s">
        <v>398</v>
      </c>
    </row>
    <row r="323" s="2" customFormat="1" ht="24.15" customHeight="1">
      <c r="A323" s="39"/>
      <c r="B323" s="40"/>
      <c r="C323" s="259" t="s">
        <v>281</v>
      </c>
      <c r="D323" s="259" t="s">
        <v>238</v>
      </c>
      <c r="E323" s="260" t="s">
        <v>1495</v>
      </c>
      <c r="F323" s="261" t="s">
        <v>1496</v>
      </c>
      <c r="G323" s="262" t="s">
        <v>247</v>
      </c>
      <c r="H323" s="263">
        <v>1</v>
      </c>
      <c r="I323" s="264"/>
      <c r="J323" s="265">
        <f>ROUND(I323*H323,2)</f>
        <v>0</v>
      </c>
      <c r="K323" s="261" t="s">
        <v>173</v>
      </c>
      <c r="L323" s="266"/>
      <c r="M323" s="267" t="s">
        <v>1</v>
      </c>
      <c r="N323" s="268" t="s">
        <v>51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190</v>
      </c>
      <c r="AT323" s="230" t="s">
        <v>238</v>
      </c>
      <c r="AU323" s="230" t="s">
        <v>21</v>
      </c>
      <c r="AY323" s="17" t="s">
        <v>167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174</v>
      </c>
      <c r="BK323" s="231">
        <f>ROUND(I323*H323,2)</f>
        <v>0</v>
      </c>
      <c r="BL323" s="17" t="s">
        <v>174</v>
      </c>
      <c r="BM323" s="230" t="s">
        <v>401</v>
      </c>
    </row>
    <row r="324" s="2" customFormat="1" ht="24.15" customHeight="1">
      <c r="A324" s="39"/>
      <c r="B324" s="40"/>
      <c r="C324" s="219" t="s">
        <v>403</v>
      </c>
      <c r="D324" s="219" t="s">
        <v>169</v>
      </c>
      <c r="E324" s="220" t="s">
        <v>1343</v>
      </c>
      <c r="F324" s="221" t="s">
        <v>1344</v>
      </c>
      <c r="G324" s="222" t="s">
        <v>247</v>
      </c>
      <c r="H324" s="223">
        <v>3</v>
      </c>
      <c r="I324" s="224"/>
      <c r="J324" s="225">
        <f>ROUND(I324*H324,2)</f>
        <v>0</v>
      </c>
      <c r="K324" s="221" t="s">
        <v>173</v>
      </c>
      <c r="L324" s="45"/>
      <c r="M324" s="226" t="s">
        <v>1</v>
      </c>
      <c r="N324" s="227" t="s">
        <v>51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174</v>
      </c>
      <c r="AT324" s="230" t="s">
        <v>169</v>
      </c>
      <c r="AU324" s="230" t="s">
        <v>21</v>
      </c>
      <c r="AY324" s="17" t="s">
        <v>167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174</v>
      </c>
      <c r="BK324" s="231">
        <f>ROUND(I324*H324,2)</f>
        <v>0</v>
      </c>
      <c r="BL324" s="17" t="s">
        <v>174</v>
      </c>
      <c r="BM324" s="230" t="s">
        <v>406</v>
      </c>
    </row>
    <row r="325" s="2" customFormat="1" ht="21.75" customHeight="1">
      <c r="A325" s="39"/>
      <c r="B325" s="40"/>
      <c r="C325" s="259" t="s">
        <v>295</v>
      </c>
      <c r="D325" s="259" t="s">
        <v>238</v>
      </c>
      <c r="E325" s="260" t="s">
        <v>1345</v>
      </c>
      <c r="F325" s="261" t="s">
        <v>1346</v>
      </c>
      <c r="G325" s="262" t="s">
        <v>247</v>
      </c>
      <c r="H325" s="263">
        <v>3</v>
      </c>
      <c r="I325" s="264"/>
      <c r="J325" s="265">
        <f>ROUND(I325*H325,2)</f>
        <v>0</v>
      </c>
      <c r="K325" s="261" t="s">
        <v>173</v>
      </c>
      <c r="L325" s="266"/>
      <c r="M325" s="267" t="s">
        <v>1</v>
      </c>
      <c r="N325" s="268" t="s">
        <v>51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190</v>
      </c>
      <c r="AT325" s="230" t="s">
        <v>238</v>
      </c>
      <c r="AU325" s="230" t="s">
        <v>21</v>
      </c>
      <c r="AY325" s="17" t="s">
        <v>167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7" t="s">
        <v>174</v>
      </c>
      <c r="BK325" s="231">
        <f>ROUND(I325*H325,2)</f>
        <v>0</v>
      </c>
      <c r="BL325" s="17" t="s">
        <v>174</v>
      </c>
      <c r="BM325" s="230" t="s">
        <v>409</v>
      </c>
    </row>
    <row r="326" s="2" customFormat="1" ht="16.5" customHeight="1">
      <c r="A326" s="39"/>
      <c r="B326" s="40"/>
      <c r="C326" s="259" t="s">
        <v>411</v>
      </c>
      <c r="D326" s="259" t="s">
        <v>238</v>
      </c>
      <c r="E326" s="260" t="s">
        <v>1347</v>
      </c>
      <c r="F326" s="261" t="s">
        <v>1348</v>
      </c>
      <c r="G326" s="262" t="s">
        <v>247</v>
      </c>
      <c r="H326" s="263">
        <v>3</v>
      </c>
      <c r="I326" s="264"/>
      <c r="J326" s="265">
        <f>ROUND(I326*H326,2)</f>
        <v>0</v>
      </c>
      <c r="K326" s="261" t="s">
        <v>173</v>
      </c>
      <c r="L326" s="266"/>
      <c r="M326" s="267" t="s">
        <v>1</v>
      </c>
      <c r="N326" s="268" t="s">
        <v>51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190</v>
      </c>
      <c r="AT326" s="230" t="s">
        <v>238</v>
      </c>
      <c r="AU326" s="230" t="s">
        <v>21</v>
      </c>
      <c r="AY326" s="17" t="s">
        <v>167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7" t="s">
        <v>174</v>
      </c>
      <c r="BK326" s="231">
        <f>ROUND(I326*H326,2)</f>
        <v>0</v>
      </c>
      <c r="BL326" s="17" t="s">
        <v>174</v>
      </c>
      <c r="BM326" s="230" t="s">
        <v>414</v>
      </c>
    </row>
    <row r="327" s="2" customFormat="1" ht="24.15" customHeight="1">
      <c r="A327" s="39"/>
      <c r="B327" s="40"/>
      <c r="C327" s="219" t="s">
        <v>301</v>
      </c>
      <c r="D327" s="219" t="s">
        <v>169</v>
      </c>
      <c r="E327" s="220" t="s">
        <v>1349</v>
      </c>
      <c r="F327" s="221" t="s">
        <v>1350</v>
      </c>
      <c r="G327" s="222" t="s">
        <v>194</v>
      </c>
      <c r="H327" s="223">
        <v>38</v>
      </c>
      <c r="I327" s="224"/>
      <c r="J327" s="225">
        <f>ROUND(I327*H327,2)</f>
        <v>0</v>
      </c>
      <c r="K327" s="221" t="s">
        <v>173</v>
      </c>
      <c r="L327" s="45"/>
      <c r="M327" s="226" t="s">
        <v>1</v>
      </c>
      <c r="N327" s="227" t="s">
        <v>51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174</v>
      </c>
      <c r="AT327" s="230" t="s">
        <v>169</v>
      </c>
      <c r="AU327" s="230" t="s">
        <v>21</v>
      </c>
      <c r="AY327" s="17" t="s">
        <v>167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174</v>
      </c>
      <c r="BK327" s="231">
        <f>ROUND(I327*H327,2)</f>
        <v>0</v>
      </c>
      <c r="BL327" s="17" t="s">
        <v>174</v>
      </c>
      <c r="BM327" s="230" t="s">
        <v>417</v>
      </c>
    </row>
    <row r="328" s="13" customFormat="1">
      <c r="A328" s="13"/>
      <c r="B328" s="232"/>
      <c r="C328" s="233"/>
      <c r="D328" s="234" t="s">
        <v>175</v>
      </c>
      <c r="E328" s="235" t="s">
        <v>1</v>
      </c>
      <c r="F328" s="236" t="s">
        <v>1497</v>
      </c>
      <c r="G328" s="233"/>
      <c r="H328" s="237">
        <v>38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175</v>
      </c>
      <c r="AU328" s="243" t="s">
        <v>21</v>
      </c>
      <c r="AV328" s="13" t="s">
        <v>21</v>
      </c>
      <c r="AW328" s="13" t="s">
        <v>40</v>
      </c>
      <c r="AX328" s="13" t="s">
        <v>84</v>
      </c>
      <c r="AY328" s="243" t="s">
        <v>167</v>
      </c>
    </row>
    <row r="329" s="14" customFormat="1">
      <c r="A329" s="14"/>
      <c r="B329" s="244"/>
      <c r="C329" s="245"/>
      <c r="D329" s="234" t="s">
        <v>175</v>
      </c>
      <c r="E329" s="246" t="s">
        <v>1</v>
      </c>
      <c r="F329" s="247" t="s">
        <v>177</v>
      </c>
      <c r="G329" s="245"/>
      <c r="H329" s="248">
        <v>38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175</v>
      </c>
      <c r="AU329" s="254" t="s">
        <v>21</v>
      </c>
      <c r="AV329" s="14" t="s">
        <v>174</v>
      </c>
      <c r="AW329" s="14" t="s">
        <v>40</v>
      </c>
      <c r="AX329" s="14" t="s">
        <v>92</v>
      </c>
      <c r="AY329" s="254" t="s">
        <v>167</v>
      </c>
    </row>
    <row r="330" s="2" customFormat="1" ht="33" customHeight="1">
      <c r="A330" s="39"/>
      <c r="B330" s="40"/>
      <c r="C330" s="219" t="s">
        <v>418</v>
      </c>
      <c r="D330" s="219" t="s">
        <v>169</v>
      </c>
      <c r="E330" s="220" t="s">
        <v>1014</v>
      </c>
      <c r="F330" s="221" t="s">
        <v>1015</v>
      </c>
      <c r="G330" s="222" t="s">
        <v>194</v>
      </c>
      <c r="H330" s="223">
        <v>819.83000000000004</v>
      </c>
      <c r="I330" s="224"/>
      <c r="J330" s="225">
        <f>ROUND(I330*H330,2)</f>
        <v>0</v>
      </c>
      <c r="K330" s="221" t="s">
        <v>173</v>
      </c>
      <c r="L330" s="45"/>
      <c r="M330" s="226" t="s">
        <v>1</v>
      </c>
      <c r="N330" s="227" t="s">
        <v>51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174</v>
      </c>
      <c r="AT330" s="230" t="s">
        <v>169</v>
      </c>
      <c r="AU330" s="230" t="s">
        <v>21</v>
      </c>
      <c r="AY330" s="17" t="s">
        <v>167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174</v>
      </c>
      <c r="BK330" s="231">
        <f>ROUND(I330*H330,2)</f>
        <v>0</v>
      </c>
      <c r="BL330" s="17" t="s">
        <v>174</v>
      </c>
      <c r="BM330" s="230" t="s">
        <v>421</v>
      </c>
    </row>
    <row r="331" s="13" customFormat="1">
      <c r="A331" s="13"/>
      <c r="B331" s="232"/>
      <c r="C331" s="233"/>
      <c r="D331" s="234" t="s">
        <v>175</v>
      </c>
      <c r="E331" s="235" t="s">
        <v>1</v>
      </c>
      <c r="F331" s="236" t="s">
        <v>1498</v>
      </c>
      <c r="G331" s="233"/>
      <c r="H331" s="237">
        <v>819.83000000000004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175</v>
      </c>
      <c r="AU331" s="243" t="s">
        <v>21</v>
      </c>
      <c r="AV331" s="13" t="s">
        <v>21</v>
      </c>
      <c r="AW331" s="13" t="s">
        <v>40</v>
      </c>
      <c r="AX331" s="13" t="s">
        <v>84</v>
      </c>
      <c r="AY331" s="243" t="s">
        <v>167</v>
      </c>
    </row>
    <row r="332" s="14" customFormat="1">
      <c r="A332" s="14"/>
      <c r="B332" s="244"/>
      <c r="C332" s="245"/>
      <c r="D332" s="234" t="s">
        <v>175</v>
      </c>
      <c r="E332" s="246" t="s">
        <v>1</v>
      </c>
      <c r="F332" s="247" t="s">
        <v>177</v>
      </c>
      <c r="G332" s="245"/>
      <c r="H332" s="248">
        <v>819.83000000000004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175</v>
      </c>
      <c r="AU332" s="254" t="s">
        <v>21</v>
      </c>
      <c r="AV332" s="14" t="s">
        <v>174</v>
      </c>
      <c r="AW332" s="14" t="s">
        <v>40</v>
      </c>
      <c r="AX332" s="14" t="s">
        <v>92</v>
      </c>
      <c r="AY332" s="254" t="s">
        <v>167</v>
      </c>
    </row>
    <row r="333" s="2" customFormat="1" ht="16.5" customHeight="1">
      <c r="A333" s="39"/>
      <c r="B333" s="40"/>
      <c r="C333" s="259" t="s">
        <v>306</v>
      </c>
      <c r="D333" s="259" t="s">
        <v>238</v>
      </c>
      <c r="E333" s="260" t="s">
        <v>1353</v>
      </c>
      <c r="F333" s="261" t="s">
        <v>1354</v>
      </c>
      <c r="G333" s="262" t="s">
        <v>194</v>
      </c>
      <c r="H333" s="263">
        <v>465.29700000000003</v>
      </c>
      <c r="I333" s="264"/>
      <c r="J333" s="265">
        <f>ROUND(I333*H333,2)</f>
        <v>0</v>
      </c>
      <c r="K333" s="261" t="s">
        <v>173</v>
      </c>
      <c r="L333" s="266"/>
      <c r="M333" s="267" t="s">
        <v>1</v>
      </c>
      <c r="N333" s="268" t="s">
        <v>51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190</v>
      </c>
      <c r="AT333" s="230" t="s">
        <v>238</v>
      </c>
      <c r="AU333" s="230" t="s">
        <v>21</v>
      </c>
      <c r="AY333" s="17" t="s">
        <v>167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7" t="s">
        <v>174</v>
      </c>
      <c r="BK333" s="231">
        <f>ROUND(I333*H333,2)</f>
        <v>0</v>
      </c>
      <c r="BL333" s="17" t="s">
        <v>174</v>
      </c>
      <c r="BM333" s="230" t="s">
        <v>424</v>
      </c>
    </row>
    <row r="334" s="2" customFormat="1" ht="24.15" customHeight="1">
      <c r="A334" s="39"/>
      <c r="B334" s="40"/>
      <c r="C334" s="259" t="s">
        <v>425</v>
      </c>
      <c r="D334" s="259" t="s">
        <v>238</v>
      </c>
      <c r="E334" s="260" t="s">
        <v>1355</v>
      </c>
      <c r="F334" s="261" t="s">
        <v>1356</v>
      </c>
      <c r="G334" s="262" t="s">
        <v>194</v>
      </c>
      <c r="H334" s="263">
        <v>47.774999999999999</v>
      </c>
      <c r="I334" s="264"/>
      <c r="J334" s="265">
        <f>ROUND(I334*H334,2)</f>
        <v>0</v>
      </c>
      <c r="K334" s="261" t="s">
        <v>173</v>
      </c>
      <c r="L334" s="266"/>
      <c r="M334" s="267" t="s">
        <v>1</v>
      </c>
      <c r="N334" s="268" t="s">
        <v>51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190</v>
      </c>
      <c r="AT334" s="230" t="s">
        <v>238</v>
      </c>
      <c r="AU334" s="230" t="s">
        <v>21</v>
      </c>
      <c r="AY334" s="17" t="s">
        <v>167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7" t="s">
        <v>174</v>
      </c>
      <c r="BK334" s="231">
        <f>ROUND(I334*H334,2)</f>
        <v>0</v>
      </c>
      <c r="BL334" s="17" t="s">
        <v>174</v>
      </c>
      <c r="BM334" s="230" t="s">
        <v>428</v>
      </c>
    </row>
    <row r="335" s="2" customFormat="1" ht="24.15" customHeight="1">
      <c r="A335" s="39"/>
      <c r="B335" s="40"/>
      <c r="C335" s="259" t="s">
        <v>309</v>
      </c>
      <c r="D335" s="259" t="s">
        <v>238</v>
      </c>
      <c r="E335" s="260" t="s">
        <v>1357</v>
      </c>
      <c r="F335" s="261" t="s">
        <v>1358</v>
      </c>
      <c r="G335" s="262" t="s">
        <v>194</v>
      </c>
      <c r="H335" s="263">
        <v>347.75</v>
      </c>
      <c r="I335" s="264"/>
      <c r="J335" s="265">
        <f>ROUND(I335*H335,2)</f>
        <v>0</v>
      </c>
      <c r="K335" s="261" t="s">
        <v>173</v>
      </c>
      <c r="L335" s="266"/>
      <c r="M335" s="267" t="s">
        <v>1</v>
      </c>
      <c r="N335" s="268" t="s">
        <v>51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190</v>
      </c>
      <c r="AT335" s="230" t="s">
        <v>238</v>
      </c>
      <c r="AU335" s="230" t="s">
        <v>21</v>
      </c>
      <c r="AY335" s="17" t="s">
        <v>167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174</v>
      </c>
      <c r="BK335" s="231">
        <f>ROUND(I335*H335,2)</f>
        <v>0</v>
      </c>
      <c r="BL335" s="17" t="s">
        <v>174</v>
      </c>
      <c r="BM335" s="230" t="s">
        <v>431</v>
      </c>
    </row>
    <row r="336" s="2" customFormat="1" ht="33" customHeight="1">
      <c r="A336" s="39"/>
      <c r="B336" s="40"/>
      <c r="C336" s="219" t="s">
        <v>432</v>
      </c>
      <c r="D336" s="219" t="s">
        <v>169</v>
      </c>
      <c r="E336" s="220" t="s">
        <v>1359</v>
      </c>
      <c r="F336" s="221" t="s">
        <v>1360</v>
      </c>
      <c r="G336" s="222" t="s">
        <v>194</v>
      </c>
      <c r="H336" s="223">
        <v>129.59999999999999</v>
      </c>
      <c r="I336" s="224"/>
      <c r="J336" s="225">
        <f>ROUND(I336*H336,2)</f>
        <v>0</v>
      </c>
      <c r="K336" s="221" t="s">
        <v>173</v>
      </c>
      <c r="L336" s="45"/>
      <c r="M336" s="226" t="s">
        <v>1</v>
      </c>
      <c r="N336" s="227" t="s">
        <v>51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174</v>
      </c>
      <c r="AT336" s="230" t="s">
        <v>169</v>
      </c>
      <c r="AU336" s="230" t="s">
        <v>21</v>
      </c>
      <c r="AY336" s="17" t="s">
        <v>167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7" t="s">
        <v>174</v>
      </c>
      <c r="BK336" s="231">
        <f>ROUND(I336*H336,2)</f>
        <v>0</v>
      </c>
      <c r="BL336" s="17" t="s">
        <v>174</v>
      </c>
      <c r="BM336" s="230" t="s">
        <v>435</v>
      </c>
    </row>
    <row r="337" s="2" customFormat="1" ht="16.5" customHeight="1">
      <c r="A337" s="39"/>
      <c r="B337" s="40"/>
      <c r="C337" s="259" t="s">
        <v>314</v>
      </c>
      <c r="D337" s="259" t="s">
        <v>238</v>
      </c>
      <c r="E337" s="260" t="s">
        <v>1362</v>
      </c>
      <c r="F337" s="261" t="s">
        <v>1363</v>
      </c>
      <c r="G337" s="262" t="s">
        <v>194</v>
      </c>
      <c r="H337" s="263">
        <v>136.08000000000001</v>
      </c>
      <c r="I337" s="264"/>
      <c r="J337" s="265">
        <f>ROUND(I337*H337,2)</f>
        <v>0</v>
      </c>
      <c r="K337" s="261" t="s">
        <v>173</v>
      </c>
      <c r="L337" s="266"/>
      <c r="M337" s="267" t="s">
        <v>1</v>
      </c>
      <c r="N337" s="268" t="s">
        <v>51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190</v>
      </c>
      <c r="AT337" s="230" t="s">
        <v>238</v>
      </c>
      <c r="AU337" s="230" t="s">
        <v>21</v>
      </c>
      <c r="AY337" s="17" t="s">
        <v>167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7" t="s">
        <v>174</v>
      </c>
      <c r="BK337" s="231">
        <f>ROUND(I337*H337,2)</f>
        <v>0</v>
      </c>
      <c r="BL337" s="17" t="s">
        <v>174</v>
      </c>
      <c r="BM337" s="230" t="s">
        <v>442</v>
      </c>
    </row>
    <row r="338" s="2" customFormat="1" ht="21.75" customHeight="1">
      <c r="A338" s="39"/>
      <c r="B338" s="40"/>
      <c r="C338" s="219" t="s">
        <v>443</v>
      </c>
      <c r="D338" s="219" t="s">
        <v>169</v>
      </c>
      <c r="E338" s="220" t="s">
        <v>1499</v>
      </c>
      <c r="F338" s="221" t="s">
        <v>1500</v>
      </c>
      <c r="G338" s="222" t="s">
        <v>172</v>
      </c>
      <c r="H338" s="223">
        <v>636.89700000000005</v>
      </c>
      <c r="I338" s="224"/>
      <c r="J338" s="225">
        <f>ROUND(I338*H338,2)</f>
        <v>0</v>
      </c>
      <c r="K338" s="221" t="s">
        <v>173</v>
      </c>
      <c r="L338" s="45"/>
      <c r="M338" s="226" t="s">
        <v>1</v>
      </c>
      <c r="N338" s="227" t="s">
        <v>51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174</v>
      </c>
      <c r="AT338" s="230" t="s">
        <v>169</v>
      </c>
      <c r="AU338" s="230" t="s">
        <v>21</v>
      </c>
      <c r="AY338" s="17" t="s">
        <v>167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7" t="s">
        <v>174</v>
      </c>
      <c r="BK338" s="231">
        <f>ROUND(I338*H338,2)</f>
        <v>0</v>
      </c>
      <c r="BL338" s="17" t="s">
        <v>174</v>
      </c>
      <c r="BM338" s="230" t="s">
        <v>446</v>
      </c>
    </row>
    <row r="339" s="2" customFormat="1">
      <c r="A339" s="39"/>
      <c r="B339" s="40"/>
      <c r="C339" s="41"/>
      <c r="D339" s="234" t="s">
        <v>185</v>
      </c>
      <c r="E339" s="41"/>
      <c r="F339" s="255" t="s">
        <v>1501</v>
      </c>
      <c r="G339" s="41"/>
      <c r="H339" s="41"/>
      <c r="I339" s="256"/>
      <c r="J339" s="41"/>
      <c r="K339" s="41"/>
      <c r="L339" s="45"/>
      <c r="M339" s="257"/>
      <c r="N339" s="258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7" t="s">
        <v>185</v>
      </c>
      <c r="AU339" s="17" t="s">
        <v>21</v>
      </c>
    </row>
    <row r="340" s="13" customFormat="1">
      <c r="A340" s="13"/>
      <c r="B340" s="232"/>
      <c r="C340" s="233"/>
      <c r="D340" s="234" t="s">
        <v>175</v>
      </c>
      <c r="E340" s="235" t="s">
        <v>1</v>
      </c>
      <c r="F340" s="236" t="s">
        <v>1502</v>
      </c>
      <c r="G340" s="233"/>
      <c r="H340" s="237">
        <v>142.41200000000001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175</v>
      </c>
      <c r="AU340" s="243" t="s">
        <v>21</v>
      </c>
      <c r="AV340" s="13" t="s">
        <v>21</v>
      </c>
      <c r="AW340" s="13" t="s">
        <v>40</v>
      </c>
      <c r="AX340" s="13" t="s">
        <v>84</v>
      </c>
      <c r="AY340" s="243" t="s">
        <v>167</v>
      </c>
    </row>
    <row r="341" s="13" customFormat="1">
      <c r="A341" s="13"/>
      <c r="B341" s="232"/>
      <c r="C341" s="233"/>
      <c r="D341" s="234" t="s">
        <v>175</v>
      </c>
      <c r="E341" s="235" t="s">
        <v>1</v>
      </c>
      <c r="F341" s="236" t="s">
        <v>1503</v>
      </c>
      <c r="G341" s="233"/>
      <c r="H341" s="237">
        <v>151.642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175</v>
      </c>
      <c r="AU341" s="243" t="s">
        <v>21</v>
      </c>
      <c r="AV341" s="13" t="s">
        <v>21</v>
      </c>
      <c r="AW341" s="13" t="s">
        <v>40</v>
      </c>
      <c r="AX341" s="13" t="s">
        <v>84</v>
      </c>
      <c r="AY341" s="243" t="s">
        <v>167</v>
      </c>
    </row>
    <row r="342" s="13" customFormat="1">
      <c r="A342" s="13"/>
      <c r="B342" s="232"/>
      <c r="C342" s="233"/>
      <c r="D342" s="234" t="s">
        <v>175</v>
      </c>
      <c r="E342" s="235" t="s">
        <v>1</v>
      </c>
      <c r="F342" s="236" t="s">
        <v>1504</v>
      </c>
      <c r="G342" s="233"/>
      <c r="H342" s="237">
        <v>342.84300000000002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175</v>
      </c>
      <c r="AU342" s="243" t="s">
        <v>21</v>
      </c>
      <c r="AV342" s="13" t="s">
        <v>21</v>
      </c>
      <c r="AW342" s="13" t="s">
        <v>40</v>
      </c>
      <c r="AX342" s="13" t="s">
        <v>84</v>
      </c>
      <c r="AY342" s="243" t="s">
        <v>167</v>
      </c>
    </row>
    <row r="343" s="14" customFormat="1">
      <c r="A343" s="14"/>
      <c r="B343" s="244"/>
      <c r="C343" s="245"/>
      <c r="D343" s="234" t="s">
        <v>175</v>
      </c>
      <c r="E343" s="246" t="s">
        <v>1</v>
      </c>
      <c r="F343" s="247" t="s">
        <v>177</v>
      </c>
      <c r="G343" s="245"/>
      <c r="H343" s="248">
        <v>636.89699999999993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175</v>
      </c>
      <c r="AU343" s="254" t="s">
        <v>21</v>
      </c>
      <c r="AV343" s="14" t="s">
        <v>174</v>
      </c>
      <c r="AW343" s="14" t="s">
        <v>40</v>
      </c>
      <c r="AX343" s="14" t="s">
        <v>92</v>
      </c>
      <c r="AY343" s="254" t="s">
        <v>167</v>
      </c>
    </row>
    <row r="344" s="2" customFormat="1" ht="24.15" customHeight="1">
      <c r="A344" s="39"/>
      <c r="B344" s="40"/>
      <c r="C344" s="259" t="s">
        <v>319</v>
      </c>
      <c r="D344" s="259" t="s">
        <v>238</v>
      </c>
      <c r="E344" s="260" t="s">
        <v>1505</v>
      </c>
      <c r="F344" s="261" t="s">
        <v>1506</v>
      </c>
      <c r="G344" s="262" t="s">
        <v>277</v>
      </c>
      <c r="H344" s="263">
        <v>0.019</v>
      </c>
      <c r="I344" s="264"/>
      <c r="J344" s="265">
        <f>ROUND(I344*H344,2)</f>
        <v>0</v>
      </c>
      <c r="K344" s="261" t="s">
        <v>173</v>
      </c>
      <c r="L344" s="266"/>
      <c r="M344" s="267" t="s">
        <v>1</v>
      </c>
      <c r="N344" s="268" t="s">
        <v>51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190</v>
      </c>
      <c r="AT344" s="230" t="s">
        <v>238</v>
      </c>
      <c r="AU344" s="230" t="s">
        <v>21</v>
      </c>
      <c r="AY344" s="17" t="s">
        <v>167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7" t="s">
        <v>174</v>
      </c>
      <c r="BK344" s="231">
        <f>ROUND(I344*H344,2)</f>
        <v>0</v>
      </c>
      <c r="BL344" s="17" t="s">
        <v>174</v>
      </c>
      <c r="BM344" s="230" t="s">
        <v>450</v>
      </c>
    </row>
    <row r="345" s="13" customFormat="1">
      <c r="A345" s="13"/>
      <c r="B345" s="232"/>
      <c r="C345" s="233"/>
      <c r="D345" s="234" t="s">
        <v>175</v>
      </c>
      <c r="E345" s="235" t="s">
        <v>1</v>
      </c>
      <c r="F345" s="236" t="s">
        <v>1507</v>
      </c>
      <c r="G345" s="233"/>
      <c r="H345" s="237">
        <v>0.019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175</v>
      </c>
      <c r="AU345" s="243" t="s">
        <v>21</v>
      </c>
      <c r="AV345" s="13" t="s">
        <v>21</v>
      </c>
      <c r="AW345" s="13" t="s">
        <v>40</v>
      </c>
      <c r="AX345" s="13" t="s">
        <v>84</v>
      </c>
      <c r="AY345" s="243" t="s">
        <v>167</v>
      </c>
    </row>
    <row r="346" s="14" customFormat="1">
      <c r="A346" s="14"/>
      <c r="B346" s="244"/>
      <c r="C346" s="245"/>
      <c r="D346" s="234" t="s">
        <v>175</v>
      </c>
      <c r="E346" s="246" t="s">
        <v>1</v>
      </c>
      <c r="F346" s="247" t="s">
        <v>177</v>
      </c>
      <c r="G346" s="245"/>
      <c r="H346" s="248">
        <v>0.019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175</v>
      </c>
      <c r="AU346" s="254" t="s">
        <v>21</v>
      </c>
      <c r="AV346" s="14" t="s">
        <v>174</v>
      </c>
      <c r="AW346" s="14" t="s">
        <v>40</v>
      </c>
      <c r="AX346" s="14" t="s">
        <v>92</v>
      </c>
      <c r="AY346" s="254" t="s">
        <v>167</v>
      </c>
    </row>
    <row r="347" s="2" customFormat="1" ht="24.15" customHeight="1">
      <c r="A347" s="39"/>
      <c r="B347" s="40"/>
      <c r="C347" s="219" t="s">
        <v>451</v>
      </c>
      <c r="D347" s="219" t="s">
        <v>169</v>
      </c>
      <c r="E347" s="220" t="s">
        <v>1365</v>
      </c>
      <c r="F347" s="221" t="s">
        <v>1366</v>
      </c>
      <c r="G347" s="222" t="s">
        <v>172</v>
      </c>
      <c r="H347" s="223">
        <v>235.63499999999999</v>
      </c>
      <c r="I347" s="224"/>
      <c r="J347" s="225">
        <f>ROUND(I347*H347,2)</f>
        <v>0</v>
      </c>
      <c r="K347" s="221" t="s">
        <v>1</v>
      </c>
      <c r="L347" s="45"/>
      <c r="M347" s="226" t="s">
        <v>1</v>
      </c>
      <c r="N347" s="227" t="s">
        <v>51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174</v>
      </c>
      <c r="AT347" s="230" t="s">
        <v>169</v>
      </c>
      <c r="AU347" s="230" t="s">
        <v>21</v>
      </c>
      <c r="AY347" s="17" t="s">
        <v>167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7" t="s">
        <v>174</v>
      </c>
      <c r="BK347" s="231">
        <f>ROUND(I347*H347,2)</f>
        <v>0</v>
      </c>
      <c r="BL347" s="17" t="s">
        <v>174</v>
      </c>
      <c r="BM347" s="230" t="s">
        <v>454</v>
      </c>
    </row>
    <row r="348" s="13" customFormat="1">
      <c r="A348" s="13"/>
      <c r="B348" s="232"/>
      <c r="C348" s="233"/>
      <c r="D348" s="234" t="s">
        <v>175</v>
      </c>
      <c r="E348" s="235" t="s">
        <v>1</v>
      </c>
      <c r="F348" s="236" t="s">
        <v>1446</v>
      </c>
      <c r="G348" s="233"/>
      <c r="H348" s="237">
        <v>55.25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175</v>
      </c>
      <c r="AU348" s="243" t="s">
        <v>21</v>
      </c>
      <c r="AV348" s="13" t="s">
        <v>21</v>
      </c>
      <c r="AW348" s="13" t="s">
        <v>40</v>
      </c>
      <c r="AX348" s="13" t="s">
        <v>84</v>
      </c>
      <c r="AY348" s="243" t="s">
        <v>167</v>
      </c>
    </row>
    <row r="349" s="13" customFormat="1">
      <c r="A349" s="13"/>
      <c r="B349" s="232"/>
      <c r="C349" s="233"/>
      <c r="D349" s="234" t="s">
        <v>175</v>
      </c>
      <c r="E349" s="235" t="s">
        <v>1</v>
      </c>
      <c r="F349" s="236" t="s">
        <v>1447</v>
      </c>
      <c r="G349" s="233"/>
      <c r="H349" s="237">
        <v>155.34999999999999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175</v>
      </c>
      <c r="AU349" s="243" t="s">
        <v>21</v>
      </c>
      <c r="AV349" s="13" t="s">
        <v>21</v>
      </c>
      <c r="AW349" s="13" t="s">
        <v>40</v>
      </c>
      <c r="AX349" s="13" t="s">
        <v>84</v>
      </c>
      <c r="AY349" s="243" t="s">
        <v>167</v>
      </c>
    </row>
    <row r="350" s="13" customFormat="1">
      <c r="A350" s="13"/>
      <c r="B350" s="232"/>
      <c r="C350" s="233"/>
      <c r="D350" s="234" t="s">
        <v>175</v>
      </c>
      <c r="E350" s="235" t="s">
        <v>1</v>
      </c>
      <c r="F350" s="236" t="s">
        <v>1448</v>
      </c>
      <c r="G350" s="233"/>
      <c r="H350" s="237">
        <v>3.6139999999999999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175</v>
      </c>
      <c r="AU350" s="243" t="s">
        <v>21</v>
      </c>
      <c r="AV350" s="13" t="s">
        <v>21</v>
      </c>
      <c r="AW350" s="13" t="s">
        <v>40</v>
      </c>
      <c r="AX350" s="13" t="s">
        <v>84</v>
      </c>
      <c r="AY350" s="243" t="s">
        <v>167</v>
      </c>
    </row>
    <row r="351" s="14" customFormat="1">
      <c r="A351" s="14"/>
      <c r="B351" s="244"/>
      <c r="C351" s="245"/>
      <c r="D351" s="234" t="s">
        <v>175</v>
      </c>
      <c r="E351" s="246" t="s">
        <v>1</v>
      </c>
      <c r="F351" s="247" t="s">
        <v>177</v>
      </c>
      <c r="G351" s="245"/>
      <c r="H351" s="248">
        <v>214.214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175</v>
      </c>
      <c r="AU351" s="254" t="s">
        <v>21</v>
      </c>
      <c r="AV351" s="14" t="s">
        <v>174</v>
      </c>
      <c r="AW351" s="14" t="s">
        <v>40</v>
      </c>
      <c r="AX351" s="14" t="s">
        <v>84</v>
      </c>
      <c r="AY351" s="254" t="s">
        <v>167</v>
      </c>
    </row>
    <row r="352" s="13" customFormat="1">
      <c r="A352" s="13"/>
      <c r="B352" s="232"/>
      <c r="C352" s="233"/>
      <c r="D352" s="234" t="s">
        <v>175</v>
      </c>
      <c r="E352" s="235" t="s">
        <v>1</v>
      </c>
      <c r="F352" s="236" t="s">
        <v>1508</v>
      </c>
      <c r="G352" s="233"/>
      <c r="H352" s="237">
        <v>235.63499999999999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175</v>
      </c>
      <c r="AU352" s="243" t="s">
        <v>21</v>
      </c>
      <c r="AV352" s="13" t="s">
        <v>21</v>
      </c>
      <c r="AW352" s="13" t="s">
        <v>40</v>
      </c>
      <c r="AX352" s="13" t="s">
        <v>84</v>
      </c>
      <c r="AY352" s="243" t="s">
        <v>167</v>
      </c>
    </row>
    <row r="353" s="14" customFormat="1">
      <c r="A353" s="14"/>
      <c r="B353" s="244"/>
      <c r="C353" s="245"/>
      <c r="D353" s="234" t="s">
        <v>175</v>
      </c>
      <c r="E353" s="246" t="s">
        <v>1</v>
      </c>
      <c r="F353" s="247" t="s">
        <v>177</v>
      </c>
      <c r="G353" s="245"/>
      <c r="H353" s="248">
        <v>235.63499999999999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175</v>
      </c>
      <c r="AU353" s="254" t="s">
        <v>21</v>
      </c>
      <c r="AV353" s="14" t="s">
        <v>174</v>
      </c>
      <c r="AW353" s="14" t="s">
        <v>40</v>
      </c>
      <c r="AX353" s="14" t="s">
        <v>92</v>
      </c>
      <c r="AY353" s="254" t="s">
        <v>167</v>
      </c>
    </row>
    <row r="354" s="2" customFormat="1" ht="24.15" customHeight="1">
      <c r="A354" s="39"/>
      <c r="B354" s="40"/>
      <c r="C354" s="219" t="s">
        <v>323</v>
      </c>
      <c r="D354" s="219" t="s">
        <v>169</v>
      </c>
      <c r="E354" s="220" t="s">
        <v>1370</v>
      </c>
      <c r="F354" s="221" t="s">
        <v>1371</v>
      </c>
      <c r="G354" s="222" t="s">
        <v>172</v>
      </c>
      <c r="H354" s="223">
        <v>2509.5360000000001</v>
      </c>
      <c r="I354" s="224"/>
      <c r="J354" s="225">
        <f>ROUND(I354*H354,2)</f>
        <v>0</v>
      </c>
      <c r="K354" s="221" t="s">
        <v>173</v>
      </c>
      <c r="L354" s="45"/>
      <c r="M354" s="226" t="s">
        <v>1</v>
      </c>
      <c r="N354" s="227" t="s">
        <v>51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174</v>
      </c>
      <c r="AT354" s="230" t="s">
        <v>169</v>
      </c>
      <c r="AU354" s="230" t="s">
        <v>21</v>
      </c>
      <c r="AY354" s="17" t="s">
        <v>167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7" t="s">
        <v>174</v>
      </c>
      <c r="BK354" s="231">
        <f>ROUND(I354*H354,2)</f>
        <v>0</v>
      </c>
      <c r="BL354" s="17" t="s">
        <v>174</v>
      </c>
      <c r="BM354" s="230" t="s">
        <v>457</v>
      </c>
    </row>
    <row r="355" s="13" customFormat="1">
      <c r="A355" s="13"/>
      <c r="B355" s="232"/>
      <c r="C355" s="233"/>
      <c r="D355" s="234" t="s">
        <v>175</v>
      </c>
      <c r="E355" s="235" t="s">
        <v>1</v>
      </c>
      <c r="F355" s="236" t="s">
        <v>1441</v>
      </c>
      <c r="G355" s="233"/>
      <c r="H355" s="237">
        <v>1589.991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175</v>
      </c>
      <c r="AU355" s="243" t="s">
        <v>21</v>
      </c>
      <c r="AV355" s="13" t="s">
        <v>21</v>
      </c>
      <c r="AW355" s="13" t="s">
        <v>40</v>
      </c>
      <c r="AX355" s="13" t="s">
        <v>84</v>
      </c>
      <c r="AY355" s="243" t="s">
        <v>167</v>
      </c>
    </row>
    <row r="356" s="15" customFormat="1">
      <c r="A356" s="15"/>
      <c r="B356" s="273"/>
      <c r="C356" s="274"/>
      <c r="D356" s="234" t="s">
        <v>175</v>
      </c>
      <c r="E356" s="275" t="s">
        <v>1</v>
      </c>
      <c r="F356" s="276" t="s">
        <v>1249</v>
      </c>
      <c r="G356" s="274"/>
      <c r="H356" s="277">
        <v>1589.991</v>
      </c>
      <c r="I356" s="278"/>
      <c r="J356" s="274"/>
      <c r="K356" s="274"/>
      <c r="L356" s="279"/>
      <c r="M356" s="280"/>
      <c r="N356" s="281"/>
      <c r="O356" s="281"/>
      <c r="P356" s="281"/>
      <c r="Q356" s="281"/>
      <c r="R356" s="281"/>
      <c r="S356" s="281"/>
      <c r="T356" s="282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3" t="s">
        <v>175</v>
      </c>
      <c r="AU356" s="283" t="s">
        <v>21</v>
      </c>
      <c r="AV356" s="15" t="s">
        <v>180</v>
      </c>
      <c r="AW356" s="15" t="s">
        <v>40</v>
      </c>
      <c r="AX356" s="15" t="s">
        <v>84</v>
      </c>
      <c r="AY356" s="283" t="s">
        <v>167</v>
      </c>
    </row>
    <row r="357" s="13" customFormat="1">
      <c r="A357" s="13"/>
      <c r="B357" s="232"/>
      <c r="C357" s="233"/>
      <c r="D357" s="234" t="s">
        <v>175</v>
      </c>
      <c r="E357" s="235" t="s">
        <v>1</v>
      </c>
      <c r="F357" s="236" t="s">
        <v>1442</v>
      </c>
      <c r="G357" s="233"/>
      <c r="H357" s="237">
        <v>114.47799999999999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175</v>
      </c>
      <c r="AU357" s="243" t="s">
        <v>21</v>
      </c>
      <c r="AV357" s="13" t="s">
        <v>21</v>
      </c>
      <c r="AW357" s="13" t="s">
        <v>40</v>
      </c>
      <c r="AX357" s="13" t="s">
        <v>84</v>
      </c>
      <c r="AY357" s="243" t="s">
        <v>167</v>
      </c>
    </row>
    <row r="358" s="13" customFormat="1">
      <c r="A358" s="13"/>
      <c r="B358" s="232"/>
      <c r="C358" s="233"/>
      <c r="D358" s="234" t="s">
        <v>175</v>
      </c>
      <c r="E358" s="235" t="s">
        <v>1</v>
      </c>
      <c r="F358" s="236" t="s">
        <v>1509</v>
      </c>
      <c r="G358" s="233"/>
      <c r="H358" s="237">
        <v>37.283999999999999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175</v>
      </c>
      <c r="AU358" s="243" t="s">
        <v>21</v>
      </c>
      <c r="AV358" s="13" t="s">
        <v>21</v>
      </c>
      <c r="AW358" s="13" t="s">
        <v>40</v>
      </c>
      <c r="AX358" s="13" t="s">
        <v>84</v>
      </c>
      <c r="AY358" s="243" t="s">
        <v>167</v>
      </c>
    </row>
    <row r="359" s="15" customFormat="1">
      <c r="A359" s="15"/>
      <c r="B359" s="273"/>
      <c r="C359" s="274"/>
      <c r="D359" s="234" t="s">
        <v>175</v>
      </c>
      <c r="E359" s="275" t="s">
        <v>1</v>
      </c>
      <c r="F359" s="276" t="s">
        <v>1249</v>
      </c>
      <c r="G359" s="274"/>
      <c r="H359" s="277">
        <v>151.762</v>
      </c>
      <c r="I359" s="278"/>
      <c r="J359" s="274"/>
      <c r="K359" s="274"/>
      <c r="L359" s="279"/>
      <c r="M359" s="280"/>
      <c r="N359" s="281"/>
      <c r="O359" s="281"/>
      <c r="P359" s="281"/>
      <c r="Q359" s="281"/>
      <c r="R359" s="281"/>
      <c r="S359" s="281"/>
      <c r="T359" s="28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83" t="s">
        <v>175</v>
      </c>
      <c r="AU359" s="283" t="s">
        <v>21</v>
      </c>
      <c r="AV359" s="15" t="s">
        <v>180</v>
      </c>
      <c r="AW359" s="15" t="s">
        <v>40</v>
      </c>
      <c r="AX359" s="15" t="s">
        <v>84</v>
      </c>
      <c r="AY359" s="283" t="s">
        <v>167</v>
      </c>
    </row>
    <row r="360" s="13" customFormat="1">
      <c r="A360" s="13"/>
      <c r="B360" s="232"/>
      <c r="C360" s="233"/>
      <c r="D360" s="234" t="s">
        <v>175</v>
      </c>
      <c r="E360" s="235" t="s">
        <v>1</v>
      </c>
      <c r="F360" s="236" t="s">
        <v>1444</v>
      </c>
      <c r="G360" s="233"/>
      <c r="H360" s="237">
        <v>224.042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175</v>
      </c>
      <c r="AU360" s="243" t="s">
        <v>21</v>
      </c>
      <c r="AV360" s="13" t="s">
        <v>21</v>
      </c>
      <c r="AW360" s="13" t="s">
        <v>40</v>
      </c>
      <c r="AX360" s="13" t="s">
        <v>84</v>
      </c>
      <c r="AY360" s="243" t="s">
        <v>167</v>
      </c>
    </row>
    <row r="361" s="13" customFormat="1">
      <c r="A361" s="13"/>
      <c r="B361" s="232"/>
      <c r="C361" s="233"/>
      <c r="D361" s="234" t="s">
        <v>175</v>
      </c>
      <c r="E361" s="235" t="s">
        <v>1</v>
      </c>
      <c r="F361" s="236" t="s">
        <v>1445</v>
      </c>
      <c r="G361" s="233"/>
      <c r="H361" s="237">
        <v>101.387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175</v>
      </c>
      <c r="AU361" s="243" t="s">
        <v>21</v>
      </c>
      <c r="AV361" s="13" t="s">
        <v>21</v>
      </c>
      <c r="AW361" s="13" t="s">
        <v>40</v>
      </c>
      <c r="AX361" s="13" t="s">
        <v>84</v>
      </c>
      <c r="AY361" s="243" t="s">
        <v>167</v>
      </c>
    </row>
    <row r="362" s="15" customFormat="1">
      <c r="A362" s="15"/>
      <c r="B362" s="273"/>
      <c r="C362" s="274"/>
      <c r="D362" s="234" t="s">
        <v>175</v>
      </c>
      <c r="E362" s="275" t="s">
        <v>1</v>
      </c>
      <c r="F362" s="276" t="s">
        <v>1249</v>
      </c>
      <c r="G362" s="274"/>
      <c r="H362" s="277">
        <v>325.42899999999997</v>
      </c>
      <c r="I362" s="278"/>
      <c r="J362" s="274"/>
      <c r="K362" s="274"/>
      <c r="L362" s="279"/>
      <c r="M362" s="280"/>
      <c r="N362" s="281"/>
      <c r="O362" s="281"/>
      <c r="P362" s="281"/>
      <c r="Q362" s="281"/>
      <c r="R362" s="281"/>
      <c r="S362" s="281"/>
      <c r="T362" s="282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83" t="s">
        <v>175</v>
      </c>
      <c r="AU362" s="283" t="s">
        <v>21</v>
      </c>
      <c r="AV362" s="15" t="s">
        <v>180</v>
      </c>
      <c r="AW362" s="15" t="s">
        <v>40</v>
      </c>
      <c r="AX362" s="15" t="s">
        <v>84</v>
      </c>
      <c r="AY362" s="283" t="s">
        <v>167</v>
      </c>
    </row>
    <row r="363" s="13" customFormat="1">
      <c r="A363" s="13"/>
      <c r="B363" s="232"/>
      <c r="C363" s="233"/>
      <c r="D363" s="234" t="s">
        <v>175</v>
      </c>
      <c r="E363" s="235" t="s">
        <v>1</v>
      </c>
      <c r="F363" s="236" t="s">
        <v>1446</v>
      </c>
      <c r="G363" s="233"/>
      <c r="H363" s="237">
        <v>55.25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175</v>
      </c>
      <c r="AU363" s="243" t="s">
        <v>21</v>
      </c>
      <c r="AV363" s="13" t="s">
        <v>21</v>
      </c>
      <c r="AW363" s="13" t="s">
        <v>40</v>
      </c>
      <c r="AX363" s="13" t="s">
        <v>84</v>
      </c>
      <c r="AY363" s="243" t="s">
        <v>167</v>
      </c>
    </row>
    <row r="364" s="13" customFormat="1">
      <c r="A364" s="13"/>
      <c r="B364" s="232"/>
      <c r="C364" s="233"/>
      <c r="D364" s="234" t="s">
        <v>175</v>
      </c>
      <c r="E364" s="235" t="s">
        <v>1</v>
      </c>
      <c r="F364" s="236" t="s">
        <v>1447</v>
      </c>
      <c r="G364" s="233"/>
      <c r="H364" s="237">
        <v>155.34999999999999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175</v>
      </c>
      <c r="AU364" s="243" t="s">
        <v>21</v>
      </c>
      <c r="AV364" s="13" t="s">
        <v>21</v>
      </c>
      <c r="AW364" s="13" t="s">
        <v>40</v>
      </c>
      <c r="AX364" s="13" t="s">
        <v>84</v>
      </c>
      <c r="AY364" s="243" t="s">
        <v>167</v>
      </c>
    </row>
    <row r="365" s="13" customFormat="1">
      <c r="A365" s="13"/>
      <c r="B365" s="232"/>
      <c r="C365" s="233"/>
      <c r="D365" s="234" t="s">
        <v>175</v>
      </c>
      <c r="E365" s="235" t="s">
        <v>1</v>
      </c>
      <c r="F365" s="236" t="s">
        <v>1448</v>
      </c>
      <c r="G365" s="233"/>
      <c r="H365" s="237">
        <v>3.6139999999999999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175</v>
      </c>
      <c r="AU365" s="243" t="s">
        <v>21</v>
      </c>
      <c r="AV365" s="13" t="s">
        <v>21</v>
      </c>
      <c r="AW365" s="13" t="s">
        <v>40</v>
      </c>
      <c r="AX365" s="13" t="s">
        <v>84</v>
      </c>
      <c r="AY365" s="243" t="s">
        <v>167</v>
      </c>
    </row>
    <row r="366" s="15" customFormat="1">
      <c r="A366" s="15"/>
      <c r="B366" s="273"/>
      <c r="C366" s="274"/>
      <c r="D366" s="234" t="s">
        <v>175</v>
      </c>
      <c r="E366" s="275" t="s">
        <v>1</v>
      </c>
      <c r="F366" s="276" t="s">
        <v>1249</v>
      </c>
      <c r="G366" s="274"/>
      <c r="H366" s="277">
        <v>214.214</v>
      </c>
      <c r="I366" s="278"/>
      <c r="J366" s="274"/>
      <c r="K366" s="274"/>
      <c r="L366" s="279"/>
      <c r="M366" s="280"/>
      <c r="N366" s="281"/>
      <c r="O366" s="281"/>
      <c r="P366" s="281"/>
      <c r="Q366" s="281"/>
      <c r="R366" s="281"/>
      <c r="S366" s="281"/>
      <c r="T366" s="28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3" t="s">
        <v>175</v>
      </c>
      <c r="AU366" s="283" t="s">
        <v>21</v>
      </c>
      <c r="AV366" s="15" t="s">
        <v>180</v>
      </c>
      <c r="AW366" s="15" t="s">
        <v>40</v>
      </c>
      <c r="AX366" s="15" t="s">
        <v>84</v>
      </c>
      <c r="AY366" s="283" t="s">
        <v>167</v>
      </c>
    </row>
    <row r="367" s="14" customFormat="1">
      <c r="A367" s="14"/>
      <c r="B367" s="244"/>
      <c r="C367" s="245"/>
      <c r="D367" s="234" t="s">
        <v>175</v>
      </c>
      <c r="E367" s="246" t="s">
        <v>1</v>
      </c>
      <c r="F367" s="247" t="s">
        <v>177</v>
      </c>
      <c r="G367" s="245"/>
      <c r="H367" s="248">
        <v>2281.3960000000002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175</v>
      </c>
      <c r="AU367" s="254" t="s">
        <v>21</v>
      </c>
      <c r="AV367" s="14" t="s">
        <v>174</v>
      </c>
      <c r="AW367" s="14" t="s">
        <v>40</v>
      </c>
      <c r="AX367" s="14" t="s">
        <v>84</v>
      </c>
      <c r="AY367" s="254" t="s">
        <v>167</v>
      </c>
    </row>
    <row r="368" s="13" customFormat="1">
      <c r="A368" s="13"/>
      <c r="B368" s="232"/>
      <c r="C368" s="233"/>
      <c r="D368" s="234" t="s">
        <v>175</v>
      </c>
      <c r="E368" s="235" t="s">
        <v>1</v>
      </c>
      <c r="F368" s="236" t="s">
        <v>1510</v>
      </c>
      <c r="G368" s="233"/>
      <c r="H368" s="237">
        <v>2509.5360000000001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175</v>
      </c>
      <c r="AU368" s="243" t="s">
        <v>21</v>
      </c>
      <c r="AV368" s="13" t="s">
        <v>21</v>
      </c>
      <c r="AW368" s="13" t="s">
        <v>40</v>
      </c>
      <c r="AX368" s="13" t="s">
        <v>84</v>
      </c>
      <c r="AY368" s="243" t="s">
        <v>167</v>
      </c>
    </row>
    <row r="369" s="14" customFormat="1">
      <c r="A369" s="14"/>
      <c r="B369" s="244"/>
      <c r="C369" s="245"/>
      <c r="D369" s="234" t="s">
        <v>175</v>
      </c>
      <c r="E369" s="246" t="s">
        <v>1</v>
      </c>
      <c r="F369" s="247" t="s">
        <v>177</v>
      </c>
      <c r="G369" s="245"/>
      <c r="H369" s="248">
        <v>2509.5360000000001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175</v>
      </c>
      <c r="AU369" s="254" t="s">
        <v>21</v>
      </c>
      <c r="AV369" s="14" t="s">
        <v>174</v>
      </c>
      <c r="AW369" s="14" t="s">
        <v>40</v>
      </c>
      <c r="AX369" s="14" t="s">
        <v>92</v>
      </c>
      <c r="AY369" s="254" t="s">
        <v>167</v>
      </c>
    </row>
    <row r="370" s="2" customFormat="1" ht="16.5" customHeight="1">
      <c r="A370" s="39"/>
      <c r="B370" s="40"/>
      <c r="C370" s="219" t="s">
        <v>459</v>
      </c>
      <c r="D370" s="219" t="s">
        <v>169</v>
      </c>
      <c r="E370" s="220" t="s">
        <v>1373</v>
      </c>
      <c r="F370" s="221" t="s">
        <v>1374</v>
      </c>
      <c r="G370" s="222" t="s">
        <v>206</v>
      </c>
      <c r="H370" s="223">
        <v>1</v>
      </c>
      <c r="I370" s="224"/>
      <c r="J370" s="225">
        <f>ROUND(I370*H370,2)</f>
        <v>0</v>
      </c>
      <c r="K370" s="221" t="s">
        <v>173</v>
      </c>
      <c r="L370" s="45"/>
      <c r="M370" s="226" t="s">
        <v>1</v>
      </c>
      <c r="N370" s="227" t="s">
        <v>51</v>
      </c>
      <c r="O370" s="92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174</v>
      </c>
      <c r="AT370" s="230" t="s">
        <v>169</v>
      </c>
      <c r="AU370" s="230" t="s">
        <v>21</v>
      </c>
      <c r="AY370" s="17" t="s">
        <v>167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7" t="s">
        <v>174</v>
      </c>
      <c r="BK370" s="231">
        <f>ROUND(I370*H370,2)</f>
        <v>0</v>
      </c>
      <c r="BL370" s="17" t="s">
        <v>174</v>
      </c>
      <c r="BM370" s="230" t="s">
        <v>462</v>
      </c>
    </row>
    <row r="371" s="2" customFormat="1">
      <c r="A371" s="39"/>
      <c r="B371" s="40"/>
      <c r="C371" s="41"/>
      <c r="D371" s="234" t="s">
        <v>185</v>
      </c>
      <c r="E371" s="41"/>
      <c r="F371" s="255" t="s">
        <v>1375</v>
      </c>
      <c r="G371" s="41"/>
      <c r="H371" s="41"/>
      <c r="I371" s="256"/>
      <c r="J371" s="41"/>
      <c r="K371" s="41"/>
      <c r="L371" s="45"/>
      <c r="M371" s="257"/>
      <c r="N371" s="258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7" t="s">
        <v>185</v>
      </c>
      <c r="AU371" s="17" t="s">
        <v>21</v>
      </c>
    </row>
    <row r="372" s="2" customFormat="1" ht="24.15" customHeight="1">
      <c r="A372" s="39"/>
      <c r="B372" s="40"/>
      <c r="C372" s="219" t="s">
        <v>327</v>
      </c>
      <c r="D372" s="219" t="s">
        <v>169</v>
      </c>
      <c r="E372" s="220" t="s">
        <v>1376</v>
      </c>
      <c r="F372" s="221" t="s">
        <v>1377</v>
      </c>
      <c r="G372" s="222" t="s">
        <v>247</v>
      </c>
      <c r="H372" s="223">
        <v>2</v>
      </c>
      <c r="I372" s="224"/>
      <c r="J372" s="225">
        <f>ROUND(I372*H372,2)</f>
        <v>0</v>
      </c>
      <c r="K372" s="221" t="s">
        <v>173</v>
      </c>
      <c r="L372" s="45"/>
      <c r="M372" s="226" t="s">
        <v>1</v>
      </c>
      <c r="N372" s="227" t="s">
        <v>51</v>
      </c>
      <c r="O372" s="92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174</v>
      </c>
      <c r="AT372" s="230" t="s">
        <v>169</v>
      </c>
      <c r="AU372" s="230" t="s">
        <v>21</v>
      </c>
      <c r="AY372" s="17" t="s">
        <v>167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7" t="s">
        <v>174</v>
      </c>
      <c r="BK372" s="231">
        <f>ROUND(I372*H372,2)</f>
        <v>0</v>
      </c>
      <c r="BL372" s="17" t="s">
        <v>174</v>
      </c>
      <c r="BM372" s="230" t="s">
        <v>466</v>
      </c>
    </row>
    <row r="373" s="2" customFormat="1">
      <c r="A373" s="39"/>
      <c r="B373" s="40"/>
      <c r="C373" s="41"/>
      <c r="D373" s="234" t="s">
        <v>185</v>
      </c>
      <c r="E373" s="41"/>
      <c r="F373" s="255" t="s">
        <v>1511</v>
      </c>
      <c r="G373" s="41"/>
      <c r="H373" s="41"/>
      <c r="I373" s="256"/>
      <c r="J373" s="41"/>
      <c r="K373" s="41"/>
      <c r="L373" s="45"/>
      <c r="M373" s="257"/>
      <c r="N373" s="258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7" t="s">
        <v>185</v>
      </c>
      <c r="AU373" s="17" t="s">
        <v>21</v>
      </c>
    </row>
    <row r="374" s="12" customFormat="1" ht="22.8" customHeight="1">
      <c r="A374" s="12"/>
      <c r="B374" s="203"/>
      <c r="C374" s="204"/>
      <c r="D374" s="205" t="s">
        <v>83</v>
      </c>
      <c r="E374" s="217" t="s">
        <v>545</v>
      </c>
      <c r="F374" s="217" t="s">
        <v>546</v>
      </c>
      <c r="G374" s="204"/>
      <c r="H374" s="204"/>
      <c r="I374" s="207"/>
      <c r="J374" s="218">
        <f>BK374</f>
        <v>0</v>
      </c>
      <c r="K374" s="204"/>
      <c r="L374" s="209"/>
      <c r="M374" s="210"/>
      <c r="N374" s="211"/>
      <c r="O374" s="211"/>
      <c r="P374" s="212">
        <f>SUM(P375:P390)</f>
        <v>0</v>
      </c>
      <c r="Q374" s="211"/>
      <c r="R374" s="212">
        <f>SUM(R375:R390)</f>
        <v>0</v>
      </c>
      <c r="S374" s="211"/>
      <c r="T374" s="213">
        <f>SUM(T375:T390)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4" t="s">
        <v>92</v>
      </c>
      <c r="AT374" s="215" t="s">
        <v>83</v>
      </c>
      <c r="AU374" s="215" t="s">
        <v>92</v>
      </c>
      <c r="AY374" s="214" t="s">
        <v>167</v>
      </c>
      <c r="BK374" s="216">
        <f>SUM(BK375:BK390)</f>
        <v>0</v>
      </c>
    </row>
    <row r="375" s="2" customFormat="1" ht="16.5" customHeight="1">
      <c r="A375" s="39"/>
      <c r="B375" s="40"/>
      <c r="C375" s="219" t="s">
        <v>468</v>
      </c>
      <c r="D375" s="219" t="s">
        <v>169</v>
      </c>
      <c r="E375" s="220" t="s">
        <v>1379</v>
      </c>
      <c r="F375" s="221" t="s">
        <v>1380</v>
      </c>
      <c r="G375" s="222" t="s">
        <v>277</v>
      </c>
      <c r="H375" s="223">
        <v>1134.942</v>
      </c>
      <c r="I375" s="224"/>
      <c r="J375" s="225">
        <f>ROUND(I375*H375,2)</f>
        <v>0</v>
      </c>
      <c r="K375" s="221" t="s">
        <v>173</v>
      </c>
      <c r="L375" s="45"/>
      <c r="M375" s="226" t="s">
        <v>1</v>
      </c>
      <c r="N375" s="227" t="s">
        <v>51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174</v>
      </c>
      <c r="AT375" s="230" t="s">
        <v>169</v>
      </c>
      <c r="AU375" s="230" t="s">
        <v>21</v>
      </c>
      <c r="AY375" s="17" t="s">
        <v>167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7" t="s">
        <v>174</v>
      </c>
      <c r="BK375" s="231">
        <f>ROUND(I375*H375,2)</f>
        <v>0</v>
      </c>
      <c r="BL375" s="17" t="s">
        <v>174</v>
      </c>
      <c r="BM375" s="230" t="s">
        <v>471</v>
      </c>
    </row>
    <row r="376" s="2" customFormat="1" ht="24.15" customHeight="1">
      <c r="A376" s="39"/>
      <c r="B376" s="40"/>
      <c r="C376" s="219" t="s">
        <v>331</v>
      </c>
      <c r="D376" s="219" t="s">
        <v>169</v>
      </c>
      <c r="E376" s="220" t="s">
        <v>1381</v>
      </c>
      <c r="F376" s="221" t="s">
        <v>1382</v>
      </c>
      <c r="G376" s="222" t="s">
        <v>277</v>
      </c>
      <c r="H376" s="223">
        <v>3404.826</v>
      </c>
      <c r="I376" s="224"/>
      <c r="J376" s="225">
        <f>ROUND(I376*H376,2)</f>
        <v>0</v>
      </c>
      <c r="K376" s="221" t="s">
        <v>173</v>
      </c>
      <c r="L376" s="45"/>
      <c r="M376" s="226" t="s">
        <v>1</v>
      </c>
      <c r="N376" s="227" t="s">
        <v>51</v>
      </c>
      <c r="O376" s="92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174</v>
      </c>
      <c r="AT376" s="230" t="s">
        <v>169</v>
      </c>
      <c r="AU376" s="230" t="s">
        <v>21</v>
      </c>
      <c r="AY376" s="17" t="s">
        <v>167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7" t="s">
        <v>174</v>
      </c>
      <c r="BK376" s="231">
        <f>ROUND(I376*H376,2)</f>
        <v>0</v>
      </c>
      <c r="BL376" s="17" t="s">
        <v>174</v>
      </c>
      <c r="BM376" s="230" t="s">
        <v>474</v>
      </c>
    </row>
    <row r="377" s="2" customFormat="1">
      <c r="A377" s="39"/>
      <c r="B377" s="40"/>
      <c r="C377" s="41"/>
      <c r="D377" s="234" t="s">
        <v>185</v>
      </c>
      <c r="E377" s="41"/>
      <c r="F377" s="255" t="s">
        <v>1383</v>
      </c>
      <c r="G377" s="41"/>
      <c r="H377" s="41"/>
      <c r="I377" s="256"/>
      <c r="J377" s="41"/>
      <c r="K377" s="41"/>
      <c r="L377" s="45"/>
      <c r="M377" s="257"/>
      <c r="N377" s="258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7" t="s">
        <v>185</v>
      </c>
      <c r="AU377" s="17" t="s">
        <v>21</v>
      </c>
    </row>
    <row r="378" s="13" customFormat="1">
      <c r="A378" s="13"/>
      <c r="B378" s="232"/>
      <c r="C378" s="233"/>
      <c r="D378" s="234" t="s">
        <v>175</v>
      </c>
      <c r="E378" s="235" t="s">
        <v>1</v>
      </c>
      <c r="F378" s="236" t="s">
        <v>1512</v>
      </c>
      <c r="G378" s="233"/>
      <c r="H378" s="237">
        <v>3404.826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175</v>
      </c>
      <c r="AU378" s="243" t="s">
        <v>21</v>
      </c>
      <c r="AV378" s="13" t="s">
        <v>21</v>
      </c>
      <c r="AW378" s="13" t="s">
        <v>40</v>
      </c>
      <c r="AX378" s="13" t="s">
        <v>84</v>
      </c>
      <c r="AY378" s="243" t="s">
        <v>167</v>
      </c>
    </row>
    <row r="379" s="14" customFormat="1">
      <c r="A379" s="14"/>
      <c r="B379" s="244"/>
      <c r="C379" s="245"/>
      <c r="D379" s="234" t="s">
        <v>175</v>
      </c>
      <c r="E379" s="246" t="s">
        <v>1</v>
      </c>
      <c r="F379" s="247" t="s">
        <v>177</v>
      </c>
      <c r="G379" s="245"/>
      <c r="H379" s="248">
        <v>3404.826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175</v>
      </c>
      <c r="AU379" s="254" t="s">
        <v>21</v>
      </c>
      <c r="AV379" s="14" t="s">
        <v>174</v>
      </c>
      <c r="AW379" s="14" t="s">
        <v>40</v>
      </c>
      <c r="AX379" s="14" t="s">
        <v>92</v>
      </c>
      <c r="AY379" s="254" t="s">
        <v>167</v>
      </c>
    </row>
    <row r="380" s="2" customFormat="1" ht="33" customHeight="1">
      <c r="A380" s="39"/>
      <c r="B380" s="40"/>
      <c r="C380" s="219" t="s">
        <v>475</v>
      </c>
      <c r="D380" s="219" t="s">
        <v>169</v>
      </c>
      <c r="E380" s="220" t="s">
        <v>562</v>
      </c>
      <c r="F380" s="221" t="s">
        <v>563</v>
      </c>
      <c r="G380" s="222" t="s">
        <v>277</v>
      </c>
      <c r="H380" s="223">
        <v>351.91199999999998</v>
      </c>
      <c r="I380" s="224"/>
      <c r="J380" s="225">
        <f>ROUND(I380*H380,2)</f>
        <v>0</v>
      </c>
      <c r="K380" s="221" t="s">
        <v>1</v>
      </c>
      <c r="L380" s="45"/>
      <c r="M380" s="226" t="s">
        <v>1</v>
      </c>
      <c r="N380" s="227" t="s">
        <v>51</v>
      </c>
      <c r="O380" s="92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174</v>
      </c>
      <c r="AT380" s="230" t="s">
        <v>169</v>
      </c>
      <c r="AU380" s="230" t="s">
        <v>21</v>
      </c>
      <c r="AY380" s="17" t="s">
        <v>167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7" t="s">
        <v>174</v>
      </c>
      <c r="BK380" s="231">
        <f>ROUND(I380*H380,2)</f>
        <v>0</v>
      </c>
      <c r="BL380" s="17" t="s">
        <v>174</v>
      </c>
      <c r="BM380" s="230" t="s">
        <v>478</v>
      </c>
    </row>
    <row r="381" s="13" customFormat="1">
      <c r="A381" s="13"/>
      <c r="B381" s="232"/>
      <c r="C381" s="233"/>
      <c r="D381" s="234" t="s">
        <v>175</v>
      </c>
      <c r="E381" s="235" t="s">
        <v>1</v>
      </c>
      <c r="F381" s="236" t="s">
        <v>1513</v>
      </c>
      <c r="G381" s="233"/>
      <c r="H381" s="237">
        <v>171.99000000000001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175</v>
      </c>
      <c r="AU381" s="243" t="s">
        <v>21</v>
      </c>
      <c r="AV381" s="13" t="s">
        <v>21</v>
      </c>
      <c r="AW381" s="13" t="s">
        <v>40</v>
      </c>
      <c r="AX381" s="13" t="s">
        <v>84</v>
      </c>
      <c r="AY381" s="243" t="s">
        <v>167</v>
      </c>
    </row>
    <row r="382" s="13" customFormat="1">
      <c r="A382" s="13"/>
      <c r="B382" s="232"/>
      <c r="C382" s="233"/>
      <c r="D382" s="234" t="s">
        <v>175</v>
      </c>
      <c r="E382" s="235" t="s">
        <v>1</v>
      </c>
      <c r="F382" s="236" t="s">
        <v>1514</v>
      </c>
      <c r="G382" s="233"/>
      <c r="H382" s="237">
        <v>177.10900000000001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175</v>
      </c>
      <c r="AU382" s="243" t="s">
        <v>21</v>
      </c>
      <c r="AV382" s="13" t="s">
        <v>21</v>
      </c>
      <c r="AW382" s="13" t="s">
        <v>40</v>
      </c>
      <c r="AX382" s="13" t="s">
        <v>84</v>
      </c>
      <c r="AY382" s="243" t="s">
        <v>167</v>
      </c>
    </row>
    <row r="383" s="13" customFormat="1">
      <c r="A383" s="13"/>
      <c r="B383" s="232"/>
      <c r="C383" s="233"/>
      <c r="D383" s="234" t="s">
        <v>175</v>
      </c>
      <c r="E383" s="235" t="s">
        <v>1</v>
      </c>
      <c r="F383" s="236" t="s">
        <v>1515</v>
      </c>
      <c r="G383" s="233"/>
      <c r="H383" s="237">
        <v>2.8130000000000002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175</v>
      </c>
      <c r="AU383" s="243" t="s">
        <v>21</v>
      </c>
      <c r="AV383" s="13" t="s">
        <v>21</v>
      </c>
      <c r="AW383" s="13" t="s">
        <v>40</v>
      </c>
      <c r="AX383" s="13" t="s">
        <v>84</v>
      </c>
      <c r="AY383" s="243" t="s">
        <v>167</v>
      </c>
    </row>
    <row r="384" s="14" customFormat="1">
      <c r="A384" s="14"/>
      <c r="B384" s="244"/>
      <c r="C384" s="245"/>
      <c r="D384" s="234" t="s">
        <v>175</v>
      </c>
      <c r="E384" s="246" t="s">
        <v>1</v>
      </c>
      <c r="F384" s="247" t="s">
        <v>177</v>
      </c>
      <c r="G384" s="245"/>
      <c r="H384" s="248">
        <v>351.91200000000003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175</v>
      </c>
      <c r="AU384" s="254" t="s">
        <v>21</v>
      </c>
      <c r="AV384" s="14" t="s">
        <v>174</v>
      </c>
      <c r="AW384" s="14" t="s">
        <v>40</v>
      </c>
      <c r="AX384" s="14" t="s">
        <v>92</v>
      </c>
      <c r="AY384" s="254" t="s">
        <v>167</v>
      </c>
    </row>
    <row r="385" s="2" customFormat="1" ht="33" customHeight="1">
      <c r="A385" s="39"/>
      <c r="B385" s="40"/>
      <c r="C385" s="219" t="s">
        <v>335</v>
      </c>
      <c r="D385" s="219" t="s">
        <v>169</v>
      </c>
      <c r="E385" s="220" t="s">
        <v>1387</v>
      </c>
      <c r="F385" s="221" t="s">
        <v>1034</v>
      </c>
      <c r="G385" s="222" t="s">
        <v>277</v>
      </c>
      <c r="H385" s="223">
        <v>84.647999999999996</v>
      </c>
      <c r="I385" s="224"/>
      <c r="J385" s="225">
        <f>ROUND(I385*H385,2)</f>
        <v>0</v>
      </c>
      <c r="K385" s="221" t="s">
        <v>1</v>
      </c>
      <c r="L385" s="45"/>
      <c r="M385" s="226" t="s">
        <v>1</v>
      </c>
      <c r="N385" s="227" t="s">
        <v>51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174</v>
      </c>
      <c r="AT385" s="230" t="s">
        <v>169</v>
      </c>
      <c r="AU385" s="230" t="s">
        <v>21</v>
      </c>
      <c r="AY385" s="17" t="s">
        <v>167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7" t="s">
        <v>174</v>
      </c>
      <c r="BK385" s="231">
        <f>ROUND(I385*H385,2)</f>
        <v>0</v>
      </c>
      <c r="BL385" s="17" t="s">
        <v>174</v>
      </c>
      <c r="BM385" s="230" t="s">
        <v>481</v>
      </c>
    </row>
    <row r="386" s="13" customFormat="1">
      <c r="A386" s="13"/>
      <c r="B386" s="232"/>
      <c r="C386" s="233"/>
      <c r="D386" s="234" t="s">
        <v>175</v>
      </c>
      <c r="E386" s="235" t="s">
        <v>1</v>
      </c>
      <c r="F386" s="236" t="s">
        <v>1516</v>
      </c>
      <c r="G386" s="233"/>
      <c r="H386" s="237">
        <v>84.647999999999996</v>
      </c>
      <c r="I386" s="238"/>
      <c r="J386" s="233"/>
      <c r="K386" s="233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175</v>
      </c>
      <c r="AU386" s="243" t="s">
        <v>21</v>
      </c>
      <c r="AV386" s="13" t="s">
        <v>21</v>
      </c>
      <c r="AW386" s="13" t="s">
        <v>40</v>
      </c>
      <c r="AX386" s="13" t="s">
        <v>84</v>
      </c>
      <c r="AY386" s="243" t="s">
        <v>167</v>
      </c>
    </row>
    <row r="387" s="14" customFormat="1">
      <c r="A387" s="14"/>
      <c r="B387" s="244"/>
      <c r="C387" s="245"/>
      <c r="D387" s="234" t="s">
        <v>175</v>
      </c>
      <c r="E387" s="246" t="s">
        <v>1</v>
      </c>
      <c r="F387" s="247" t="s">
        <v>177</v>
      </c>
      <c r="G387" s="245"/>
      <c r="H387" s="248">
        <v>84.647999999999996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175</v>
      </c>
      <c r="AU387" s="254" t="s">
        <v>21</v>
      </c>
      <c r="AV387" s="14" t="s">
        <v>174</v>
      </c>
      <c r="AW387" s="14" t="s">
        <v>40</v>
      </c>
      <c r="AX387" s="14" t="s">
        <v>92</v>
      </c>
      <c r="AY387" s="254" t="s">
        <v>167</v>
      </c>
    </row>
    <row r="388" s="2" customFormat="1" ht="24.15" customHeight="1">
      <c r="A388" s="39"/>
      <c r="B388" s="40"/>
      <c r="C388" s="219" t="s">
        <v>482</v>
      </c>
      <c r="D388" s="219" t="s">
        <v>169</v>
      </c>
      <c r="E388" s="220" t="s">
        <v>1389</v>
      </c>
      <c r="F388" s="221" t="s">
        <v>276</v>
      </c>
      <c r="G388" s="222" t="s">
        <v>277</v>
      </c>
      <c r="H388" s="223">
        <v>695.94799999999998</v>
      </c>
      <c r="I388" s="224"/>
      <c r="J388" s="225">
        <f>ROUND(I388*H388,2)</f>
        <v>0</v>
      </c>
      <c r="K388" s="221" t="s">
        <v>1</v>
      </c>
      <c r="L388" s="45"/>
      <c r="M388" s="226" t="s">
        <v>1</v>
      </c>
      <c r="N388" s="227" t="s">
        <v>51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174</v>
      </c>
      <c r="AT388" s="230" t="s">
        <v>169</v>
      </c>
      <c r="AU388" s="230" t="s">
        <v>21</v>
      </c>
      <c r="AY388" s="17" t="s">
        <v>167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7" t="s">
        <v>174</v>
      </c>
      <c r="BK388" s="231">
        <f>ROUND(I388*H388,2)</f>
        <v>0</v>
      </c>
      <c r="BL388" s="17" t="s">
        <v>174</v>
      </c>
      <c r="BM388" s="230" t="s">
        <v>485</v>
      </c>
    </row>
    <row r="389" s="13" customFormat="1">
      <c r="A389" s="13"/>
      <c r="B389" s="232"/>
      <c r="C389" s="233"/>
      <c r="D389" s="234" t="s">
        <v>175</v>
      </c>
      <c r="E389" s="235" t="s">
        <v>1</v>
      </c>
      <c r="F389" s="236" t="s">
        <v>1517</v>
      </c>
      <c r="G389" s="233"/>
      <c r="H389" s="237">
        <v>695.94799999999998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175</v>
      </c>
      <c r="AU389" s="243" t="s">
        <v>21</v>
      </c>
      <c r="AV389" s="13" t="s">
        <v>21</v>
      </c>
      <c r="AW389" s="13" t="s">
        <v>40</v>
      </c>
      <c r="AX389" s="13" t="s">
        <v>84</v>
      </c>
      <c r="AY389" s="243" t="s">
        <v>167</v>
      </c>
    </row>
    <row r="390" s="14" customFormat="1">
      <c r="A390" s="14"/>
      <c r="B390" s="244"/>
      <c r="C390" s="245"/>
      <c r="D390" s="234" t="s">
        <v>175</v>
      </c>
      <c r="E390" s="246" t="s">
        <v>1</v>
      </c>
      <c r="F390" s="247" t="s">
        <v>177</v>
      </c>
      <c r="G390" s="245"/>
      <c r="H390" s="248">
        <v>695.94799999999998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175</v>
      </c>
      <c r="AU390" s="254" t="s">
        <v>21</v>
      </c>
      <c r="AV390" s="14" t="s">
        <v>174</v>
      </c>
      <c r="AW390" s="14" t="s">
        <v>40</v>
      </c>
      <c r="AX390" s="14" t="s">
        <v>92</v>
      </c>
      <c r="AY390" s="254" t="s">
        <v>167</v>
      </c>
    </row>
    <row r="391" s="12" customFormat="1" ht="22.8" customHeight="1">
      <c r="A391" s="12"/>
      <c r="B391" s="203"/>
      <c r="C391" s="204"/>
      <c r="D391" s="205" t="s">
        <v>83</v>
      </c>
      <c r="E391" s="217" t="s">
        <v>565</v>
      </c>
      <c r="F391" s="217" t="s">
        <v>566</v>
      </c>
      <c r="G391" s="204"/>
      <c r="H391" s="204"/>
      <c r="I391" s="207"/>
      <c r="J391" s="218">
        <f>BK391</f>
        <v>0</v>
      </c>
      <c r="K391" s="204"/>
      <c r="L391" s="209"/>
      <c r="M391" s="210"/>
      <c r="N391" s="211"/>
      <c r="O391" s="211"/>
      <c r="P391" s="212">
        <f>SUM(P392:P393)</f>
        <v>0</v>
      </c>
      <c r="Q391" s="211"/>
      <c r="R391" s="212">
        <f>SUM(R392:R393)</f>
        <v>0</v>
      </c>
      <c r="S391" s="211"/>
      <c r="T391" s="213">
        <f>SUM(T392:T393)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92</v>
      </c>
      <c r="AT391" s="215" t="s">
        <v>83</v>
      </c>
      <c r="AU391" s="215" t="s">
        <v>92</v>
      </c>
      <c r="AY391" s="214" t="s">
        <v>167</v>
      </c>
      <c r="BK391" s="216">
        <f>SUM(BK392:BK393)</f>
        <v>0</v>
      </c>
    </row>
    <row r="392" s="2" customFormat="1" ht="33" customHeight="1">
      <c r="A392" s="39"/>
      <c r="B392" s="40"/>
      <c r="C392" s="219" t="s">
        <v>341</v>
      </c>
      <c r="D392" s="219" t="s">
        <v>169</v>
      </c>
      <c r="E392" s="220" t="s">
        <v>1391</v>
      </c>
      <c r="F392" s="221" t="s">
        <v>1392</v>
      </c>
      <c r="G392" s="222" t="s">
        <v>277</v>
      </c>
      <c r="H392" s="223">
        <v>3369.4160000000002</v>
      </c>
      <c r="I392" s="224"/>
      <c r="J392" s="225">
        <f>ROUND(I392*H392,2)</f>
        <v>0</v>
      </c>
      <c r="K392" s="221" t="s">
        <v>173</v>
      </c>
      <c r="L392" s="45"/>
      <c r="M392" s="226" t="s">
        <v>1</v>
      </c>
      <c r="N392" s="227" t="s">
        <v>51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174</v>
      </c>
      <c r="AT392" s="230" t="s">
        <v>169</v>
      </c>
      <c r="AU392" s="230" t="s">
        <v>21</v>
      </c>
      <c r="AY392" s="17" t="s">
        <v>167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7" t="s">
        <v>174</v>
      </c>
      <c r="BK392" s="231">
        <f>ROUND(I392*H392,2)</f>
        <v>0</v>
      </c>
      <c r="BL392" s="17" t="s">
        <v>174</v>
      </c>
      <c r="BM392" s="230" t="s">
        <v>488</v>
      </c>
    </row>
    <row r="393" s="2" customFormat="1" ht="33" customHeight="1">
      <c r="A393" s="39"/>
      <c r="B393" s="40"/>
      <c r="C393" s="219" t="s">
        <v>489</v>
      </c>
      <c r="D393" s="219" t="s">
        <v>169</v>
      </c>
      <c r="E393" s="220" t="s">
        <v>1393</v>
      </c>
      <c r="F393" s="221" t="s">
        <v>1394</v>
      </c>
      <c r="G393" s="222" t="s">
        <v>277</v>
      </c>
      <c r="H393" s="223">
        <v>3369.4160000000002</v>
      </c>
      <c r="I393" s="224"/>
      <c r="J393" s="225">
        <f>ROUND(I393*H393,2)</f>
        <v>0</v>
      </c>
      <c r="K393" s="221" t="s">
        <v>173</v>
      </c>
      <c r="L393" s="45"/>
      <c r="M393" s="284" t="s">
        <v>1</v>
      </c>
      <c r="N393" s="285" t="s">
        <v>51</v>
      </c>
      <c r="O393" s="271"/>
      <c r="P393" s="286">
        <f>O393*H393</f>
        <v>0</v>
      </c>
      <c r="Q393" s="286">
        <v>0</v>
      </c>
      <c r="R393" s="286">
        <f>Q393*H393</f>
        <v>0</v>
      </c>
      <c r="S393" s="286">
        <v>0</v>
      </c>
      <c r="T393" s="28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174</v>
      </c>
      <c r="AT393" s="230" t="s">
        <v>169</v>
      </c>
      <c r="AU393" s="230" t="s">
        <v>21</v>
      </c>
      <c r="AY393" s="17" t="s">
        <v>167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7" t="s">
        <v>174</v>
      </c>
      <c r="BK393" s="231">
        <f>ROUND(I393*H393,2)</f>
        <v>0</v>
      </c>
      <c r="BL393" s="17" t="s">
        <v>174</v>
      </c>
      <c r="BM393" s="230" t="s">
        <v>492</v>
      </c>
    </row>
    <row r="394" s="2" customFormat="1" ht="6.96" customHeight="1">
      <c r="A394" s="39"/>
      <c r="B394" s="67"/>
      <c r="C394" s="68"/>
      <c r="D394" s="68"/>
      <c r="E394" s="68"/>
      <c r="F394" s="68"/>
      <c r="G394" s="68"/>
      <c r="H394" s="68"/>
      <c r="I394" s="68"/>
      <c r="J394" s="68"/>
      <c r="K394" s="68"/>
      <c r="L394" s="45"/>
      <c r="M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</row>
  </sheetData>
  <sheetProtection sheet="1" autoFilter="0" formatColumns="0" formatRows="0" objects="1" scenarios="1" spinCount="100000" saltValue="SV7Ei2YjtBKP/ksRu8zlglLhR8tok6ra7y3NuqHWB8awWlAMJ2ToeN/TjO1FMMD48iTai+2auy25m/g2t9ah7A==" hashValue="5MMWV5dH+2/6K0pd+V1TpCpmDwpu7exql5GUN8S6zH9QIBfNRnNZEWiyj8ESnDlkh5BM9nBEzStSGp1rr5ao3Q==" algorithmName="SHA-512" password="CC35"/>
  <autoFilter ref="C123:K39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21</v>
      </c>
    </row>
    <row r="4" s="1" customFormat="1" ht="24.96" customHeight="1">
      <c r="B4" s="20"/>
      <c r="D4" s="139" t="s">
        <v>130</v>
      </c>
      <c r="L4" s="20"/>
      <c r="M4" s="140" t="s">
        <v>10</v>
      </c>
      <c r="AT4" s="17" t="s">
        <v>40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>Rekonstrukce místních komunikací v sídlišti K Hradišťku v Dačicích - I. Etapa (zadání)</v>
      </c>
      <c r="F7" s="141"/>
      <c r="G7" s="141"/>
      <c r="H7" s="141"/>
      <c r="L7" s="20"/>
    </row>
    <row r="8" s="2" customFormat="1" ht="12" customHeight="1">
      <c r="A8" s="39"/>
      <c r="B8" s="45"/>
      <c r="C8" s="39"/>
      <c r="D8" s="141" t="s">
        <v>131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22</v>
      </c>
      <c r="E12" s="39"/>
      <c r="F12" s="144" t="s">
        <v>133</v>
      </c>
      <c r="G12" s="39"/>
      <c r="H12" s="39"/>
      <c r="I12" s="141" t="s">
        <v>24</v>
      </c>
      <c r="J12" s="145" t="str">
        <f>'Rekapitulace stavby'!AN8</f>
        <v>21. 10. 2021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30</v>
      </c>
      <c r="E14" s="39"/>
      <c r="F14" s="39"/>
      <c r="G14" s="39"/>
      <c r="H14" s="39"/>
      <c r="I14" s="141" t="s">
        <v>31</v>
      </c>
      <c r="J14" s="144" t="str">
        <f>IF('Rekapitulace stavby'!AN10="","",'Rekapitulace stavby'!AN10)</f>
        <v>00246476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Dačice, Krajířova 27, 380 13 Dačice</v>
      </c>
      <c r="F15" s="39"/>
      <c r="G15" s="39"/>
      <c r="H15" s="39"/>
      <c r="I15" s="141" t="s">
        <v>34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35</v>
      </c>
      <c r="E17" s="39"/>
      <c r="F17" s="39"/>
      <c r="G17" s="39"/>
      <c r="H17" s="39"/>
      <c r="I17" s="141" t="s">
        <v>31</v>
      </c>
      <c r="J17" s="33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44"/>
      <c r="G18" s="144"/>
      <c r="H18" s="144"/>
      <c r="I18" s="141" t="s">
        <v>34</v>
      </c>
      <c r="J18" s="33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37</v>
      </c>
      <c r="E20" s="39"/>
      <c r="F20" s="39"/>
      <c r="G20" s="39"/>
      <c r="H20" s="39"/>
      <c r="I20" s="141" t="s">
        <v>31</v>
      </c>
      <c r="J20" s="144" t="str">
        <f>IF('Rekapitulace stavby'!AN16="","",'Rekapitulace stavby'!AN16)</f>
        <v>281 45 968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 arch. Martin Jirovský Ph.D., MBA</v>
      </c>
      <c r="F21" s="39"/>
      <c r="G21" s="39"/>
      <c r="H21" s="39"/>
      <c r="I21" s="141" t="s">
        <v>34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41</v>
      </c>
      <c r="E23" s="39"/>
      <c r="F23" s="39"/>
      <c r="G23" s="39"/>
      <c r="H23" s="39"/>
      <c r="I23" s="141" t="s">
        <v>31</v>
      </c>
      <c r="J23" s="144" t="str">
        <f>IF('Rekapitulace stavby'!AN19="","",'Rekapitulace stavby'!AN19)</f>
        <v>281 45 968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Centrum služeb Staré město; Petra Stejskalová</v>
      </c>
      <c r="F24" s="39"/>
      <c r="G24" s="39"/>
      <c r="H24" s="39"/>
      <c r="I24" s="141" t="s">
        <v>34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43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44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46</v>
      </c>
      <c r="G32" s="39"/>
      <c r="H32" s="39"/>
      <c r="I32" s="153" t="s">
        <v>45</v>
      </c>
      <c r="J32" s="153" t="s">
        <v>47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48</v>
      </c>
      <c r="E33" s="141" t="s">
        <v>49</v>
      </c>
      <c r="F33" s="155">
        <f>ROUND((SUM(BE123:BE366)),  2)</f>
        <v>0</v>
      </c>
      <c r="G33" s="39"/>
      <c r="H33" s="39"/>
      <c r="I33" s="156">
        <v>0.20999999999999999</v>
      </c>
      <c r="J33" s="155">
        <f>ROUND(((SUM(BE123:BE366))*I33),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50</v>
      </c>
      <c r="F34" s="155">
        <f>ROUND((SUM(BF123:BF366)),  2)</f>
        <v>0</v>
      </c>
      <c r="G34" s="39"/>
      <c r="H34" s="39"/>
      <c r="I34" s="156">
        <v>0.14999999999999999</v>
      </c>
      <c r="J34" s="155">
        <f>ROUND(((SUM(BF123:BF366))*I34),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51</v>
      </c>
      <c r="F35" s="155">
        <f>ROUND((SUM(BG123:BG366)),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52</v>
      </c>
      <c r="F36" s="155">
        <f>ROUND((SUM(BH123:BH366)),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53</v>
      </c>
      <c r="F37" s="155">
        <f>ROUND((SUM(BI123:BI366)),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54</v>
      </c>
      <c r="E39" s="159"/>
      <c r="F39" s="159"/>
      <c r="G39" s="160" t="s">
        <v>55</v>
      </c>
      <c r="H39" s="161" t="s">
        <v>56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64" t="s">
        <v>57</v>
      </c>
      <c r="E50" s="165"/>
      <c r="F50" s="165"/>
      <c r="G50" s="164" t="s">
        <v>58</v>
      </c>
      <c r="H50" s="165"/>
      <c r="I50" s="165"/>
      <c r="J50" s="165"/>
      <c r="K50" s="165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9"/>
      <c r="B61" s="45"/>
      <c r="C61" s="39"/>
      <c r="D61" s="166" t="s">
        <v>59</v>
      </c>
      <c r="E61" s="167"/>
      <c r="F61" s="168" t="s">
        <v>60</v>
      </c>
      <c r="G61" s="166" t="s">
        <v>59</v>
      </c>
      <c r="H61" s="167"/>
      <c r="I61" s="167"/>
      <c r="J61" s="169" t="s">
        <v>60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9"/>
      <c r="B65" s="45"/>
      <c r="C65" s="39"/>
      <c r="D65" s="164" t="s">
        <v>61</v>
      </c>
      <c r="E65" s="170"/>
      <c r="F65" s="170"/>
      <c r="G65" s="164" t="s">
        <v>62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9"/>
      <c r="B76" s="45"/>
      <c r="C76" s="39"/>
      <c r="D76" s="166" t="s">
        <v>59</v>
      </c>
      <c r="E76" s="167"/>
      <c r="F76" s="168" t="s">
        <v>60</v>
      </c>
      <c r="G76" s="166" t="s">
        <v>59</v>
      </c>
      <c r="H76" s="167"/>
      <c r="I76" s="167"/>
      <c r="J76" s="169" t="s">
        <v>60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Rekonstrukce místních komunikací v sídlišti K Hradišťku v Dačicích - I. Etapa (zadání)</v>
      </c>
      <c r="F85" s="32"/>
      <c r="G85" s="32"/>
      <c r="H85" s="32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131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103 - OZ Jiřího z Podě...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22</v>
      </c>
      <c r="D89" s="41"/>
      <c r="E89" s="41"/>
      <c r="F89" s="27" t="str">
        <f>F12</f>
        <v xml:space="preserve"> </v>
      </c>
      <c r="G89" s="41"/>
      <c r="H89" s="41"/>
      <c r="I89" s="32" t="s">
        <v>24</v>
      </c>
      <c r="J89" s="80" t="str">
        <f>IF(J12="","",J12)</f>
        <v>21. 10. 2021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2" t="s">
        <v>30</v>
      </c>
      <c r="D91" s="41"/>
      <c r="E91" s="41"/>
      <c r="F91" s="27" t="str">
        <f>E15</f>
        <v>Město Dačice, Krajířova 27, 380 13 Dačice</v>
      </c>
      <c r="G91" s="41"/>
      <c r="H91" s="41"/>
      <c r="I91" s="32" t="s">
        <v>37</v>
      </c>
      <c r="J91" s="37" t="str">
        <f>E21</f>
        <v>Ing. arch. Martin Jirovský Ph.D., MBA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40.05" customHeight="1">
      <c r="A92" s="39"/>
      <c r="B92" s="40"/>
      <c r="C92" s="32" t="s">
        <v>35</v>
      </c>
      <c r="D92" s="41"/>
      <c r="E92" s="41"/>
      <c r="F92" s="27" t="str">
        <f>IF(E18="","",E18)</f>
        <v>Vyplň údaj</v>
      </c>
      <c r="G92" s="41"/>
      <c r="H92" s="41"/>
      <c r="I92" s="32" t="s">
        <v>41</v>
      </c>
      <c r="J92" s="37" t="str">
        <f>E24</f>
        <v>Centrum služeb Staré město; Petra Stejskalová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135</v>
      </c>
      <c r="D94" s="177"/>
      <c r="E94" s="177"/>
      <c r="F94" s="177"/>
      <c r="G94" s="177"/>
      <c r="H94" s="177"/>
      <c r="I94" s="177"/>
      <c r="J94" s="178" t="s">
        <v>136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137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7" t="s">
        <v>138</v>
      </c>
    </row>
    <row r="97" s="9" customFormat="1" ht="24.96" customHeight="1">
      <c r="A97" s="9"/>
      <c r="B97" s="180"/>
      <c r="C97" s="181"/>
      <c r="D97" s="182" t="s">
        <v>139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140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1198</v>
      </c>
      <c r="E99" s="189"/>
      <c r="F99" s="189"/>
      <c r="G99" s="189"/>
      <c r="H99" s="189"/>
      <c r="I99" s="189"/>
      <c r="J99" s="190">
        <f>J204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143</v>
      </c>
      <c r="E100" s="189"/>
      <c r="F100" s="189"/>
      <c r="G100" s="189"/>
      <c r="H100" s="189"/>
      <c r="I100" s="189"/>
      <c r="J100" s="190">
        <f>J207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145</v>
      </c>
      <c r="E101" s="189"/>
      <c r="F101" s="189"/>
      <c r="G101" s="189"/>
      <c r="H101" s="189"/>
      <c r="I101" s="189"/>
      <c r="J101" s="190">
        <f>J293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146</v>
      </c>
      <c r="E102" s="189"/>
      <c r="F102" s="189"/>
      <c r="G102" s="189"/>
      <c r="H102" s="189"/>
      <c r="I102" s="189"/>
      <c r="J102" s="190">
        <f>J347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147</v>
      </c>
      <c r="E103" s="189"/>
      <c r="F103" s="189"/>
      <c r="G103" s="189"/>
      <c r="H103" s="189"/>
      <c r="I103" s="189"/>
      <c r="J103" s="190">
        <f>J364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3" t="s">
        <v>152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2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75" t="str">
        <f>E7</f>
        <v>Rekonstrukce místních komunikací v sídlišti K Hradišťku v Dačicích - I. Etapa (zadání)</v>
      </c>
      <c r="F113" s="32"/>
      <c r="G113" s="32"/>
      <c r="H113" s="32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2" t="s">
        <v>131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103 - OZ Jiřího z Podě...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2" t="s">
        <v>22</v>
      </c>
      <c r="D117" s="41"/>
      <c r="E117" s="41"/>
      <c r="F117" s="27" t="str">
        <f>F12</f>
        <v xml:space="preserve"> </v>
      </c>
      <c r="G117" s="41"/>
      <c r="H117" s="41"/>
      <c r="I117" s="32" t="s">
        <v>24</v>
      </c>
      <c r="J117" s="80" t="str">
        <f>IF(J12="","",J12)</f>
        <v>21. 10. 2021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2" t="s">
        <v>30</v>
      </c>
      <c r="D119" s="41"/>
      <c r="E119" s="41"/>
      <c r="F119" s="27" t="str">
        <f>E15</f>
        <v>Město Dačice, Krajířova 27, 380 13 Dačice</v>
      </c>
      <c r="G119" s="41"/>
      <c r="H119" s="41"/>
      <c r="I119" s="32" t="s">
        <v>37</v>
      </c>
      <c r="J119" s="37" t="str">
        <f>E21</f>
        <v>Ing. arch. Martin Jirovský Ph.D., MBA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2" t="s">
        <v>35</v>
      </c>
      <c r="D120" s="41"/>
      <c r="E120" s="41"/>
      <c r="F120" s="27" t="str">
        <f>IF(E18="","",E18)</f>
        <v>Vyplň údaj</v>
      </c>
      <c r="G120" s="41"/>
      <c r="H120" s="41"/>
      <c r="I120" s="32" t="s">
        <v>41</v>
      </c>
      <c r="J120" s="37" t="str">
        <f>E24</f>
        <v>Centrum služeb Staré město; Petra Stejskalová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153</v>
      </c>
      <c r="D122" s="195" t="s">
        <v>69</v>
      </c>
      <c r="E122" s="195" t="s">
        <v>65</v>
      </c>
      <c r="F122" s="195" t="s">
        <v>66</v>
      </c>
      <c r="G122" s="195" t="s">
        <v>154</v>
      </c>
      <c r="H122" s="195" t="s">
        <v>155</v>
      </c>
      <c r="I122" s="195" t="s">
        <v>156</v>
      </c>
      <c r="J122" s="195" t="s">
        <v>136</v>
      </c>
      <c r="K122" s="196" t="s">
        <v>157</v>
      </c>
      <c r="L122" s="197"/>
      <c r="M122" s="101" t="s">
        <v>1</v>
      </c>
      <c r="N122" s="102" t="s">
        <v>48</v>
      </c>
      <c r="O122" s="102" t="s">
        <v>158</v>
      </c>
      <c r="P122" s="102" t="s">
        <v>159</v>
      </c>
      <c r="Q122" s="102" t="s">
        <v>160</v>
      </c>
      <c r="R122" s="102" t="s">
        <v>161</v>
      </c>
      <c r="S122" s="102" t="s">
        <v>162</v>
      </c>
      <c r="T122" s="103" t="s">
        <v>163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164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0</v>
      </c>
      <c r="S123" s="105"/>
      <c r="T123" s="201">
        <f>T124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7" t="s">
        <v>83</v>
      </c>
      <c r="AU123" s="17" t="s">
        <v>138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83</v>
      </c>
      <c r="E124" s="206" t="s">
        <v>165</v>
      </c>
      <c r="F124" s="206" t="s">
        <v>166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P125+P204+P207+P293+P347+P364</f>
        <v>0</v>
      </c>
      <c r="Q124" s="211"/>
      <c r="R124" s="212">
        <f>R125+R204+R207+R293+R347+R364</f>
        <v>0</v>
      </c>
      <c r="S124" s="211"/>
      <c r="T124" s="213">
        <f>T125+T204+T207+T293+T347+T364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92</v>
      </c>
      <c r="AT124" s="215" t="s">
        <v>83</v>
      </c>
      <c r="AU124" s="215" t="s">
        <v>84</v>
      </c>
      <c r="AY124" s="214" t="s">
        <v>167</v>
      </c>
      <c r="BK124" s="216">
        <f>BK125+BK204+BK207+BK293+BK347+BK364</f>
        <v>0</v>
      </c>
    </row>
    <row r="125" s="12" customFormat="1" ht="22.8" customHeight="1">
      <c r="A125" s="12"/>
      <c r="B125" s="203"/>
      <c r="C125" s="204"/>
      <c r="D125" s="205" t="s">
        <v>83</v>
      </c>
      <c r="E125" s="217" t="s">
        <v>92</v>
      </c>
      <c r="F125" s="217" t="s">
        <v>168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SUM(P126:P203)</f>
        <v>0</v>
      </c>
      <c r="Q125" s="211"/>
      <c r="R125" s="212">
        <f>SUM(R126:R203)</f>
        <v>0</v>
      </c>
      <c r="S125" s="211"/>
      <c r="T125" s="213">
        <f>SUM(T126:T203)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92</v>
      </c>
      <c r="AT125" s="215" t="s">
        <v>83</v>
      </c>
      <c r="AU125" s="215" t="s">
        <v>92</v>
      </c>
      <c r="AY125" s="214" t="s">
        <v>167</v>
      </c>
      <c r="BK125" s="216">
        <f>SUM(BK126:BK203)</f>
        <v>0</v>
      </c>
    </row>
    <row r="126" s="2" customFormat="1" ht="24.15" customHeight="1">
      <c r="A126" s="39"/>
      <c r="B126" s="40"/>
      <c r="C126" s="219" t="s">
        <v>92</v>
      </c>
      <c r="D126" s="219" t="s">
        <v>169</v>
      </c>
      <c r="E126" s="220" t="s">
        <v>1396</v>
      </c>
      <c r="F126" s="221" t="s">
        <v>1397</v>
      </c>
      <c r="G126" s="222" t="s">
        <v>172</v>
      </c>
      <c r="H126" s="223">
        <v>7.6900000000000004</v>
      </c>
      <c r="I126" s="224"/>
      <c r="J126" s="225">
        <f>ROUND(I126*H126,2)</f>
        <v>0</v>
      </c>
      <c r="K126" s="221" t="s">
        <v>173</v>
      </c>
      <c r="L126" s="45"/>
      <c r="M126" s="226" t="s">
        <v>1</v>
      </c>
      <c r="N126" s="227" t="s">
        <v>51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174</v>
      </c>
      <c r="AT126" s="230" t="s">
        <v>169</v>
      </c>
      <c r="AU126" s="230" t="s">
        <v>21</v>
      </c>
      <c r="AY126" s="17" t="s">
        <v>167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174</v>
      </c>
      <c r="BK126" s="231">
        <f>ROUND(I126*H126,2)</f>
        <v>0</v>
      </c>
      <c r="BL126" s="17" t="s">
        <v>174</v>
      </c>
      <c r="BM126" s="230" t="s">
        <v>21</v>
      </c>
    </row>
    <row r="127" s="13" customFormat="1">
      <c r="A127" s="13"/>
      <c r="B127" s="232"/>
      <c r="C127" s="233"/>
      <c r="D127" s="234" t="s">
        <v>175</v>
      </c>
      <c r="E127" s="235" t="s">
        <v>1</v>
      </c>
      <c r="F127" s="236" t="s">
        <v>1519</v>
      </c>
      <c r="G127" s="233"/>
      <c r="H127" s="237">
        <v>7.6900000000000004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175</v>
      </c>
      <c r="AU127" s="243" t="s">
        <v>21</v>
      </c>
      <c r="AV127" s="13" t="s">
        <v>21</v>
      </c>
      <c r="AW127" s="13" t="s">
        <v>40</v>
      </c>
      <c r="AX127" s="13" t="s">
        <v>84</v>
      </c>
      <c r="AY127" s="243" t="s">
        <v>167</v>
      </c>
    </row>
    <row r="128" s="14" customFormat="1">
      <c r="A128" s="14"/>
      <c r="B128" s="244"/>
      <c r="C128" s="245"/>
      <c r="D128" s="234" t="s">
        <v>175</v>
      </c>
      <c r="E128" s="246" t="s">
        <v>1</v>
      </c>
      <c r="F128" s="247" t="s">
        <v>177</v>
      </c>
      <c r="G128" s="245"/>
      <c r="H128" s="248">
        <v>7.6900000000000004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175</v>
      </c>
      <c r="AU128" s="254" t="s">
        <v>21</v>
      </c>
      <c r="AV128" s="14" t="s">
        <v>174</v>
      </c>
      <c r="AW128" s="14" t="s">
        <v>40</v>
      </c>
      <c r="AX128" s="14" t="s">
        <v>92</v>
      </c>
      <c r="AY128" s="254" t="s">
        <v>167</v>
      </c>
    </row>
    <row r="129" s="2" customFormat="1" ht="24.15" customHeight="1">
      <c r="A129" s="39"/>
      <c r="B129" s="40"/>
      <c r="C129" s="219" t="s">
        <v>21</v>
      </c>
      <c r="D129" s="219" t="s">
        <v>169</v>
      </c>
      <c r="E129" s="220" t="s">
        <v>1199</v>
      </c>
      <c r="F129" s="221" t="s">
        <v>1200</v>
      </c>
      <c r="G129" s="222" t="s">
        <v>172</v>
      </c>
      <c r="H129" s="223">
        <v>20.899999999999999</v>
      </c>
      <c r="I129" s="224"/>
      <c r="J129" s="225">
        <f>ROUND(I129*H129,2)</f>
        <v>0</v>
      </c>
      <c r="K129" s="221" t="s">
        <v>173</v>
      </c>
      <c r="L129" s="45"/>
      <c r="M129" s="226" t="s">
        <v>1</v>
      </c>
      <c r="N129" s="227" t="s">
        <v>51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174</v>
      </c>
      <c r="AT129" s="230" t="s">
        <v>169</v>
      </c>
      <c r="AU129" s="230" t="s">
        <v>21</v>
      </c>
      <c r="AY129" s="17" t="s">
        <v>167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174</v>
      </c>
      <c r="BK129" s="231">
        <f>ROUND(I129*H129,2)</f>
        <v>0</v>
      </c>
      <c r="BL129" s="17" t="s">
        <v>174</v>
      </c>
      <c r="BM129" s="230" t="s">
        <v>174</v>
      </c>
    </row>
    <row r="130" s="13" customFormat="1">
      <c r="A130" s="13"/>
      <c r="B130" s="232"/>
      <c r="C130" s="233"/>
      <c r="D130" s="234" t="s">
        <v>175</v>
      </c>
      <c r="E130" s="235" t="s">
        <v>1</v>
      </c>
      <c r="F130" s="236" t="s">
        <v>1520</v>
      </c>
      <c r="G130" s="233"/>
      <c r="H130" s="237">
        <v>20.899999999999999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175</v>
      </c>
      <c r="AU130" s="243" t="s">
        <v>21</v>
      </c>
      <c r="AV130" s="13" t="s">
        <v>21</v>
      </c>
      <c r="AW130" s="13" t="s">
        <v>40</v>
      </c>
      <c r="AX130" s="13" t="s">
        <v>84</v>
      </c>
      <c r="AY130" s="243" t="s">
        <v>167</v>
      </c>
    </row>
    <row r="131" s="14" customFormat="1">
      <c r="A131" s="14"/>
      <c r="B131" s="244"/>
      <c r="C131" s="245"/>
      <c r="D131" s="234" t="s">
        <v>175</v>
      </c>
      <c r="E131" s="246" t="s">
        <v>1</v>
      </c>
      <c r="F131" s="247" t="s">
        <v>177</v>
      </c>
      <c r="G131" s="245"/>
      <c r="H131" s="248">
        <v>20.899999999999999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175</v>
      </c>
      <c r="AU131" s="254" t="s">
        <v>21</v>
      </c>
      <c r="AV131" s="14" t="s">
        <v>174</v>
      </c>
      <c r="AW131" s="14" t="s">
        <v>40</v>
      </c>
      <c r="AX131" s="14" t="s">
        <v>92</v>
      </c>
      <c r="AY131" s="254" t="s">
        <v>167</v>
      </c>
    </row>
    <row r="132" s="2" customFormat="1" ht="33" customHeight="1">
      <c r="A132" s="39"/>
      <c r="B132" s="40"/>
      <c r="C132" s="219" t="s">
        <v>180</v>
      </c>
      <c r="D132" s="219" t="s">
        <v>169</v>
      </c>
      <c r="E132" s="220" t="s">
        <v>1521</v>
      </c>
      <c r="F132" s="221" t="s">
        <v>1522</v>
      </c>
      <c r="G132" s="222" t="s">
        <v>172</v>
      </c>
      <c r="H132" s="223">
        <v>59.109999999999999</v>
      </c>
      <c r="I132" s="224"/>
      <c r="J132" s="225">
        <f>ROUND(I132*H132,2)</f>
        <v>0</v>
      </c>
      <c r="K132" s="221" t="s">
        <v>173</v>
      </c>
      <c r="L132" s="45"/>
      <c r="M132" s="226" t="s">
        <v>1</v>
      </c>
      <c r="N132" s="227" t="s">
        <v>51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174</v>
      </c>
      <c r="AT132" s="230" t="s">
        <v>169</v>
      </c>
      <c r="AU132" s="230" t="s">
        <v>21</v>
      </c>
      <c r="AY132" s="17" t="s">
        <v>167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174</v>
      </c>
      <c r="BK132" s="231">
        <f>ROUND(I132*H132,2)</f>
        <v>0</v>
      </c>
      <c r="BL132" s="17" t="s">
        <v>174</v>
      </c>
      <c r="BM132" s="230" t="s">
        <v>184</v>
      </c>
    </row>
    <row r="133" s="13" customFormat="1">
      <c r="A133" s="13"/>
      <c r="B133" s="232"/>
      <c r="C133" s="233"/>
      <c r="D133" s="234" t="s">
        <v>175</v>
      </c>
      <c r="E133" s="235" t="s">
        <v>1</v>
      </c>
      <c r="F133" s="236" t="s">
        <v>1523</v>
      </c>
      <c r="G133" s="233"/>
      <c r="H133" s="237">
        <v>59.109999999999999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175</v>
      </c>
      <c r="AU133" s="243" t="s">
        <v>21</v>
      </c>
      <c r="AV133" s="13" t="s">
        <v>21</v>
      </c>
      <c r="AW133" s="13" t="s">
        <v>40</v>
      </c>
      <c r="AX133" s="13" t="s">
        <v>84</v>
      </c>
      <c r="AY133" s="243" t="s">
        <v>167</v>
      </c>
    </row>
    <row r="134" s="14" customFormat="1">
      <c r="A134" s="14"/>
      <c r="B134" s="244"/>
      <c r="C134" s="245"/>
      <c r="D134" s="234" t="s">
        <v>175</v>
      </c>
      <c r="E134" s="246" t="s">
        <v>1</v>
      </c>
      <c r="F134" s="247" t="s">
        <v>177</v>
      </c>
      <c r="G134" s="245"/>
      <c r="H134" s="248">
        <v>59.109999999999999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175</v>
      </c>
      <c r="AU134" s="254" t="s">
        <v>21</v>
      </c>
      <c r="AV134" s="14" t="s">
        <v>174</v>
      </c>
      <c r="AW134" s="14" t="s">
        <v>40</v>
      </c>
      <c r="AX134" s="14" t="s">
        <v>92</v>
      </c>
      <c r="AY134" s="254" t="s">
        <v>167</v>
      </c>
    </row>
    <row r="135" s="2" customFormat="1" ht="24.15" customHeight="1">
      <c r="A135" s="39"/>
      <c r="B135" s="40"/>
      <c r="C135" s="219" t="s">
        <v>174</v>
      </c>
      <c r="D135" s="219" t="s">
        <v>169</v>
      </c>
      <c r="E135" s="220" t="s">
        <v>1205</v>
      </c>
      <c r="F135" s="221" t="s">
        <v>1206</v>
      </c>
      <c r="G135" s="222" t="s">
        <v>172</v>
      </c>
      <c r="H135" s="223">
        <v>103.45999999999999</v>
      </c>
      <c r="I135" s="224"/>
      <c r="J135" s="225">
        <f>ROUND(I135*H135,2)</f>
        <v>0</v>
      </c>
      <c r="K135" s="221" t="s">
        <v>173</v>
      </c>
      <c r="L135" s="45"/>
      <c r="M135" s="226" t="s">
        <v>1</v>
      </c>
      <c r="N135" s="227" t="s">
        <v>51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174</v>
      </c>
      <c r="AT135" s="230" t="s">
        <v>169</v>
      </c>
      <c r="AU135" s="230" t="s">
        <v>21</v>
      </c>
      <c r="AY135" s="17" t="s">
        <v>167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174</v>
      </c>
      <c r="BK135" s="231">
        <f>ROUND(I135*H135,2)</f>
        <v>0</v>
      </c>
      <c r="BL135" s="17" t="s">
        <v>174</v>
      </c>
      <c r="BM135" s="230" t="s">
        <v>190</v>
      </c>
    </row>
    <row r="136" s="13" customFormat="1">
      <c r="A136" s="13"/>
      <c r="B136" s="232"/>
      <c r="C136" s="233"/>
      <c r="D136" s="234" t="s">
        <v>175</v>
      </c>
      <c r="E136" s="235" t="s">
        <v>1</v>
      </c>
      <c r="F136" s="236" t="s">
        <v>1524</v>
      </c>
      <c r="G136" s="233"/>
      <c r="H136" s="237">
        <v>103.45999999999999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175</v>
      </c>
      <c r="AU136" s="243" t="s">
        <v>21</v>
      </c>
      <c r="AV136" s="13" t="s">
        <v>21</v>
      </c>
      <c r="AW136" s="13" t="s">
        <v>40</v>
      </c>
      <c r="AX136" s="13" t="s">
        <v>84</v>
      </c>
      <c r="AY136" s="243" t="s">
        <v>167</v>
      </c>
    </row>
    <row r="137" s="14" customFormat="1">
      <c r="A137" s="14"/>
      <c r="B137" s="244"/>
      <c r="C137" s="245"/>
      <c r="D137" s="234" t="s">
        <v>175</v>
      </c>
      <c r="E137" s="246" t="s">
        <v>1</v>
      </c>
      <c r="F137" s="247" t="s">
        <v>177</v>
      </c>
      <c r="G137" s="245"/>
      <c r="H137" s="248">
        <v>103.45999999999999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175</v>
      </c>
      <c r="AU137" s="254" t="s">
        <v>21</v>
      </c>
      <c r="AV137" s="14" t="s">
        <v>174</v>
      </c>
      <c r="AW137" s="14" t="s">
        <v>40</v>
      </c>
      <c r="AX137" s="14" t="s">
        <v>92</v>
      </c>
      <c r="AY137" s="254" t="s">
        <v>167</v>
      </c>
    </row>
    <row r="138" s="2" customFormat="1" ht="24.15" customHeight="1">
      <c r="A138" s="39"/>
      <c r="B138" s="40"/>
      <c r="C138" s="219" t="s">
        <v>191</v>
      </c>
      <c r="D138" s="219" t="s">
        <v>169</v>
      </c>
      <c r="E138" s="220" t="s">
        <v>1406</v>
      </c>
      <c r="F138" s="221" t="s">
        <v>1407</v>
      </c>
      <c r="G138" s="222" t="s">
        <v>172</v>
      </c>
      <c r="H138" s="223">
        <v>103.45999999999999</v>
      </c>
      <c r="I138" s="224"/>
      <c r="J138" s="225">
        <f>ROUND(I138*H138,2)</f>
        <v>0</v>
      </c>
      <c r="K138" s="221" t="s">
        <v>173</v>
      </c>
      <c r="L138" s="45"/>
      <c r="M138" s="226" t="s">
        <v>1</v>
      </c>
      <c r="N138" s="227" t="s">
        <v>51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174</v>
      </c>
      <c r="AT138" s="230" t="s">
        <v>169</v>
      </c>
      <c r="AU138" s="230" t="s">
        <v>21</v>
      </c>
      <c r="AY138" s="17" t="s">
        <v>167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174</v>
      </c>
      <c r="BK138" s="231">
        <f>ROUND(I138*H138,2)</f>
        <v>0</v>
      </c>
      <c r="BL138" s="17" t="s">
        <v>174</v>
      </c>
      <c r="BM138" s="230" t="s">
        <v>195</v>
      </c>
    </row>
    <row r="139" s="13" customFormat="1">
      <c r="A139" s="13"/>
      <c r="B139" s="232"/>
      <c r="C139" s="233"/>
      <c r="D139" s="234" t="s">
        <v>175</v>
      </c>
      <c r="E139" s="235" t="s">
        <v>1</v>
      </c>
      <c r="F139" s="236" t="s">
        <v>1524</v>
      </c>
      <c r="G139" s="233"/>
      <c r="H139" s="237">
        <v>103.45999999999999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175</v>
      </c>
      <c r="AU139" s="243" t="s">
        <v>21</v>
      </c>
      <c r="AV139" s="13" t="s">
        <v>21</v>
      </c>
      <c r="AW139" s="13" t="s">
        <v>40</v>
      </c>
      <c r="AX139" s="13" t="s">
        <v>84</v>
      </c>
      <c r="AY139" s="243" t="s">
        <v>167</v>
      </c>
    </row>
    <row r="140" s="14" customFormat="1">
      <c r="A140" s="14"/>
      <c r="B140" s="244"/>
      <c r="C140" s="245"/>
      <c r="D140" s="234" t="s">
        <v>175</v>
      </c>
      <c r="E140" s="246" t="s">
        <v>1</v>
      </c>
      <c r="F140" s="247" t="s">
        <v>177</v>
      </c>
      <c r="G140" s="245"/>
      <c r="H140" s="248">
        <v>103.45999999999999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175</v>
      </c>
      <c r="AU140" s="254" t="s">
        <v>21</v>
      </c>
      <c r="AV140" s="14" t="s">
        <v>174</v>
      </c>
      <c r="AW140" s="14" t="s">
        <v>40</v>
      </c>
      <c r="AX140" s="14" t="s">
        <v>92</v>
      </c>
      <c r="AY140" s="254" t="s">
        <v>167</v>
      </c>
    </row>
    <row r="141" s="2" customFormat="1" ht="24.15" customHeight="1">
      <c r="A141" s="39"/>
      <c r="B141" s="40"/>
      <c r="C141" s="219" t="s">
        <v>184</v>
      </c>
      <c r="D141" s="219" t="s">
        <v>169</v>
      </c>
      <c r="E141" s="220" t="s">
        <v>1525</v>
      </c>
      <c r="F141" s="221" t="s">
        <v>1526</v>
      </c>
      <c r="G141" s="222" t="s">
        <v>172</v>
      </c>
      <c r="H141" s="223">
        <v>896.53999999999996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51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174</v>
      </c>
      <c r="AT141" s="230" t="s">
        <v>169</v>
      </c>
      <c r="AU141" s="230" t="s">
        <v>21</v>
      </c>
      <c r="AY141" s="17" t="s">
        <v>167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174</v>
      </c>
      <c r="BK141" s="231">
        <f>ROUND(I141*H141,2)</f>
        <v>0</v>
      </c>
      <c r="BL141" s="17" t="s">
        <v>174</v>
      </c>
      <c r="BM141" s="230" t="s">
        <v>198</v>
      </c>
    </row>
    <row r="142" s="13" customFormat="1">
      <c r="A142" s="13"/>
      <c r="B142" s="232"/>
      <c r="C142" s="233"/>
      <c r="D142" s="234" t="s">
        <v>175</v>
      </c>
      <c r="E142" s="235" t="s">
        <v>1</v>
      </c>
      <c r="F142" s="236" t="s">
        <v>1527</v>
      </c>
      <c r="G142" s="233"/>
      <c r="H142" s="237">
        <v>815.90999999999997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175</v>
      </c>
      <c r="AU142" s="243" t="s">
        <v>21</v>
      </c>
      <c r="AV142" s="13" t="s">
        <v>21</v>
      </c>
      <c r="AW142" s="13" t="s">
        <v>40</v>
      </c>
      <c r="AX142" s="13" t="s">
        <v>84</v>
      </c>
      <c r="AY142" s="243" t="s">
        <v>167</v>
      </c>
    </row>
    <row r="143" s="13" customFormat="1">
      <c r="A143" s="13"/>
      <c r="B143" s="232"/>
      <c r="C143" s="233"/>
      <c r="D143" s="234" t="s">
        <v>175</v>
      </c>
      <c r="E143" s="235" t="s">
        <v>1</v>
      </c>
      <c r="F143" s="236" t="s">
        <v>1528</v>
      </c>
      <c r="G143" s="233"/>
      <c r="H143" s="237">
        <v>80.629999999999995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175</v>
      </c>
      <c r="AU143" s="243" t="s">
        <v>21</v>
      </c>
      <c r="AV143" s="13" t="s">
        <v>21</v>
      </c>
      <c r="AW143" s="13" t="s">
        <v>40</v>
      </c>
      <c r="AX143" s="13" t="s">
        <v>84</v>
      </c>
      <c r="AY143" s="243" t="s">
        <v>167</v>
      </c>
    </row>
    <row r="144" s="14" customFormat="1">
      <c r="A144" s="14"/>
      <c r="B144" s="244"/>
      <c r="C144" s="245"/>
      <c r="D144" s="234" t="s">
        <v>175</v>
      </c>
      <c r="E144" s="246" t="s">
        <v>1</v>
      </c>
      <c r="F144" s="247" t="s">
        <v>177</v>
      </c>
      <c r="G144" s="245"/>
      <c r="H144" s="248">
        <v>896.53999999999996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175</v>
      </c>
      <c r="AU144" s="254" t="s">
        <v>21</v>
      </c>
      <c r="AV144" s="14" t="s">
        <v>174</v>
      </c>
      <c r="AW144" s="14" t="s">
        <v>40</v>
      </c>
      <c r="AX144" s="14" t="s">
        <v>92</v>
      </c>
      <c r="AY144" s="254" t="s">
        <v>167</v>
      </c>
    </row>
    <row r="145" s="2" customFormat="1" ht="24.15" customHeight="1">
      <c r="A145" s="39"/>
      <c r="B145" s="40"/>
      <c r="C145" s="219" t="s">
        <v>199</v>
      </c>
      <c r="D145" s="219" t="s">
        <v>169</v>
      </c>
      <c r="E145" s="220" t="s">
        <v>1415</v>
      </c>
      <c r="F145" s="221" t="s">
        <v>1416</v>
      </c>
      <c r="G145" s="222" t="s">
        <v>172</v>
      </c>
      <c r="H145" s="223">
        <v>15.76</v>
      </c>
      <c r="I145" s="224"/>
      <c r="J145" s="225">
        <f>ROUND(I145*H145,2)</f>
        <v>0</v>
      </c>
      <c r="K145" s="221" t="s">
        <v>173</v>
      </c>
      <c r="L145" s="45"/>
      <c r="M145" s="226" t="s">
        <v>1</v>
      </c>
      <c r="N145" s="227" t="s">
        <v>51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174</v>
      </c>
      <c r="AT145" s="230" t="s">
        <v>169</v>
      </c>
      <c r="AU145" s="230" t="s">
        <v>21</v>
      </c>
      <c r="AY145" s="17" t="s">
        <v>167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174</v>
      </c>
      <c r="BK145" s="231">
        <f>ROUND(I145*H145,2)</f>
        <v>0</v>
      </c>
      <c r="BL145" s="17" t="s">
        <v>174</v>
      </c>
      <c r="BM145" s="230" t="s">
        <v>202</v>
      </c>
    </row>
    <row r="146" s="13" customFormat="1">
      <c r="A146" s="13"/>
      <c r="B146" s="232"/>
      <c r="C146" s="233"/>
      <c r="D146" s="234" t="s">
        <v>175</v>
      </c>
      <c r="E146" s="235" t="s">
        <v>1</v>
      </c>
      <c r="F146" s="236" t="s">
        <v>1529</v>
      </c>
      <c r="G146" s="233"/>
      <c r="H146" s="237">
        <v>15.76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175</v>
      </c>
      <c r="AU146" s="243" t="s">
        <v>21</v>
      </c>
      <c r="AV146" s="13" t="s">
        <v>21</v>
      </c>
      <c r="AW146" s="13" t="s">
        <v>40</v>
      </c>
      <c r="AX146" s="13" t="s">
        <v>84</v>
      </c>
      <c r="AY146" s="243" t="s">
        <v>167</v>
      </c>
    </row>
    <row r="147" s="14" customFormat="1">
      <c r="A147" s="14"/>
      <c r="B147" s="244"/>
      <c r="C147" s="245"/>
      <c r="D147" s="234" t="s">
        <v>175</v>
      </c>
      <c r="E147" s="246" t="s">
        <v>1</v>
      </c>
      <c r="F147" s="247" t="s">
        <v>177</v>
      </c>
      <c r="G147" s="245"/>
      <c r="H147" s="248">
        <v>15.76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175</v>
      </c>
      <c r="AU147" s="254" t="s">
        <v>21</v>
      </c>
      <c r="AV147" s="14" t="s">
        <v>174</v>
      </c>
      <c r="AW147" s="14" t="s">
        <v>40</v>
      </c>
      <c r="AX147" s="14" t="s">
        <v>92</v>
      </c>
      <c r="AY147" s="254" t="s">
        <v>167</v>
      </c>
    </row>
    <row r="148" s="2" customFormat="1" ht="24.15" customHeight="1">
      <c r="A148" s="39"/>
      <c r="B148" s="40"/>
      <c r="C148" s="219" t="s">
        <v>190</v>
      </c>
      <c r="D148" s="219" t="s">
        <v>169</v>
      </c>
      <c r="E148" s="220" t="s">
        <v>1530</v>
      </c>
      <c r="F148" s="221" t="s">
        <v>1531</v>
      </c>
      <c r="G148" s="222" t="s">
        <v>172</v>
      </c>
      <c r="H148" s="223">
        <v>841.20000000000005</v>
      </c>
      <c r="I148" s="224"/>
      <c r="J148" s="225">
        <f>ROUND(I148*H148,2)</f>
        <v>0</v>
      </c>
      <c r="K148" s="221" t="s">
        <v>173</v>
      </c>
      <c r="L148" s="45"/>
      <c r="M148" s="226" t="s">
        <v>1</v>
      </c>
      <c r="N148" s="227" t="s">
        <v>51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174</v>
      </c>
      <c r="AT148" s="230" t="s">
        <v>169</v>
      </c>
      <c r="AU148" s="230" t="s">
        <v>21</v>
      </c>
      <c r="AY148" s="17" t="s">
        <v>167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174</v>
      </c>
      <c r="BK148" s="231">
        <f>ROUND(I148*H148,2)</f>
        <v>0</v>
      </c>
      <c r="BL148" s="17" t="s">
        <v>174</v>
      </c>
      <c r="BM148" s="230" t="s">
        <v>207</v>
      </c>
    </row>
    <row r="149" s="13" customFormat="1">
      <c r="A149" s="13"/>
      <c r="B149" s="232"/>
      <c r="C149" s="233"/>
      <c r="D149" s="234" t="s">
        <v>175</v>
      </c>
      <c r="E149" s="235" t="s">
        <v>1</v>
      </c>
      <c r="F149" s="236" t="s">
        <v>1532</v>
      </c>
      <c r="G149" s="233"/>
      <c r="H149" s="237">
        <v>841.20000000000005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175</v>
      </c>
      <c r="AU149" s="243" t="s">
        <v>21</v>
      </c>
      <c r="AV149" s="13" t="s">
        <v>21</v>
      </c>
      <c r="AW149" s="13" t="s">
        <v>40</v>
      </c>
      <c r="AX149" s="13" t="s">
        <v>84</v>
      </c>
      <c r="AY149" s="243" t="s">
        <v>167</v>
      </c>
    </row>
    <row r="150" s="14" customFormat="1">
      <c r="A150" s="14"/>
      <c r="B150" s="244"/>
      <c r="C150" s="245"/>
      <c r="D150" s="234" t="s">
        <v>175</v>
      </c>
      <c r="E150" s="246" t="s">
        <v>1</v>
      </c>
      <c r="F150" s="247" t="s">
        <v>177</v>
      </c>
      <c r="G150" s="245"/>
      <c r="H150" s="248">
        <v>841.20000000000005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175</v>
      </c>
      <c r="AU150" s="254" t="s">
        <v>21</v>
      </c>
      <c r="AV150" s="14" t="s">
        <v>174</v>
      </c>
      <c r="AW150" s="14" t="s">
        <v>40</v>
      </c>
      <c r="AX150" s="14" t="s">
        <v>92</v>
      </c>
      <c r="AY150" s="254" t="s">
        <v>167</v>
      </c>
    </row>
    <row r="151" s="2" customFormat="1" ht="16.5" customHeight="1">
      <c r="A151" s="39"/>
      <c r="B151" s="40"/>
      <c r="C151" s="219" t="s">
        <v>213</v>
      </c>
      <c r="D151" s="219" t="s">
        <v>169</v>
      </c>
      <c r="E151" s="220" t="s">
        <v>607</v>
      </c>
      <c r="F151" s="221" t="s">
        <v>608</v>
      </c>
      <c r="G151" s="222" t="s">
        <v>194</v>
      </c>
      <c r="H151" s="223">
        <v>709.12</v>
      </c>
      <c r="I151" s="224"/>
      <c r="J151" s="225">
        <f>ROUND(I151*H151,2)</f>
        <v>0</v>
      </c>
      <c r="K151" s="221" t="s">
        <v>173</v>
      </c>
      <c r="L151" s="45"/>
      <c r="M151" s="226" t="s">
        <v>1</v>
      </c>
      <c r="N151" s="227" t="s">
        <v>51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174</v>
      </c>
      <c r="AT151" s="230" t="s">
        <v>169</v>
      </c>
      <c r="AU151" s="230" t="s">
        <v>21</v>
      </c>
      <c r="AY151" s="17" t="s">
        <v>167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174</v>
      </c>
      <c r="BK151" s="231">
        <f>ROUND(I151*H151,2)</f>
        <v>0</v>
      </c>
      <c r="BL151" s="17" t="s">
        <v>174</v>
      </c>
      <c r="BM151" s="230" t="s">
        <v>216</v>
      </c>
    </row>
    <row r="152" s="13" customFormat="1">
      <c r="A152" s="13"/>
      <c r="B152" s="232"/>
      <c r="C152" s="233"/>
      <c r="D152" s="234" t="s">
        <v>175</v>
      </c>
      <c r="E152" s="235" t="s">
        <v>1</v>
      </c>
      <c r="F152" s="236" t="s">
        <v>1533</v>
      </c>
      <c r="G152" s="233"/>
      <c r="H152" s="237">
        <v>709.12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175</v>
      </c>
      <c r="AU152" s="243" t="s">
        <v>21</v>
      </c>
      <c r="AV152" s="13" t="s">
        <v>21</v>
      </c>
      <c r="AW152" s="13" t="s">
        <v>40</v>
      </c>
      <c r="AX152" s="13" t="s">
        <v>84</v>
      </c>
      <c r="AY152" s="243" t="s">
        <v>167</v>
      </c>
    </row>
    <row r="153" s="14" customFormat="1">
      <c r="A153" s="14"/>
      <c r="B153" s="244"/>
      <c r="C153" s="245"/>
      <c r="D153" s="234" t="s">
        <v>175</v>
      </c>
      <c r="E153" s="246" t="s">
        <v>1</v>
      </c>
      <c r="F153" s="247" t="s">
        <v>177</v>
      </c>
      <c r="G153" s="245"/>
      <c r="H153" s="248">
        <v>709.12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175</v>
      </c>
      <c r="AU153" s="254" t="s">
        <v>21</v>
      </c>
      <c r="AV153" s="14" t="s">
        <v>174</v>
      </c>
      <c r="AW153" s="14" t="s">
        <v>40</v>
      </c>
      <c r="AX153" s="14" t="s">
        <v>92</v>
      </c>
      <c r="AY153" s="254" t="s">
        <v>167</v>
      </c>
    </row>
    <row r="154" s="2" customFormat="1" ht="24.15" customHeight="1">
      <c r="A154" s="39"/>
      <c r="B154" s="40"/>
      <c r="C154" s="219" t="s">
        <v>195</v>
      </c>
      <c r="D154" s="219" t="s">
        <v>169</v>
      </c>
      <c r="E154" s="220" t="s">
        <v>200</v>
      </c>
      <c r="F154" s="221" t="s">
        <v>201</v>
      </c>
      <c r="G154" s="222" t="s">
        <v>172</v>
      </c>
      <c r="H154" s="223">
        <v>360.00999999999999</v>
      </c>
      <c r="I154" s="224"/>
      <c r="J154" s="225">
        <f>ROUND(I154*H154,2)</f>
        <v>0</v>
      </c>
      <c r="K154" s="221" t="s">
        <v>173</v>
      </c>
      <c r="L154" s="45"/>
      <c r="M154" s="226" t="s">
        <v>1</v>
      </c>
      <c r="N154" s="227" t="s">
        <v>51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174</v>
      </c>
      <c r="AT154" s="230" t="s">
        <v>169</v>
      </c>
      <c r="AU154" s="230" t="s">
        <v>21</v>
      </c>
      <c r="AY154" s="17" t="s">
        <v>167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174</v>
      </c>
      <c r="BK154" s="231">
        <f>ROUND(I154*H154,2)</f>
        <v>0</v>
      </c>
      <c r="BL154" s="17" t="s">
        <v>174</v>
      </c>
      <c r="BM154" s="230" t="s">
        <v>223</v>
      </c>
    </row>
    <row r="155" s="13" customFormat="1">
      <c r="A155" s="13"/>
      <c r="B155" s="232"/>
      <c r="C155" s="233"/>
      <c r="D155" s="234" t="s">
        <v>175</v>
      </c>
      <c r="E155" s="235" t="s">
        <v>1</v>
      </c>
      <c r="F155" s="236" t="s">
        <v>1534</v>
      </c>
      <c r="G155" s="233"/>
      <c r="H155" s="237">
        <v>360.00999999999999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175</v>
      </c>
      <c r="AU155" s="243" t="s">
        <v>21</v>
      </c>
      <c r="AV155" s="13" t="s">
        <v>21</v>
      </c>
      <c r="AW155" s="13" t="s">
        <v>40</v>
      </c>
      <c r="AX155" s="13" t="s">
        <v>84</v>
      </c>
      <c r="AY155" s="243" t="s">
        <v>167</v>
      </c>
    </row>
    <row r="156" s="14" customFormat="1">
      <c r="A156" s="14"/>
      <c r="B156" s="244"/>
      <c r="C156" s="245"/>
      <c r="D156" s="234" t="s">
        <v>175</v>
      </c>
      <c r="E156" s="246" t="s">
        <v>1</v>
      </c>
      <c r="F156" s="247" t="s">
        <v>177</v>
      </c>
      <c r="G156" s="245"/>
      <c r="H156" s="248">
        <v>360.00999999999999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175</v>
      </c>
      <c r="AU156" s="254" t="s">
        <v>21</v>
      </c>
      <c r="AV156" s="14" t="s">
        <v>174</v>
      </c>
      <c r="AW156" s="14" t="s">
        <v>40</v>
      </c>
      <c r="AX156" s="14" t="s">
        <v>92</v>
      </c>
      <c r="AY156" s="254" t="s">
        <v>167</v>
      </c>
    </row>
    <row r="157" s="2" customFormat="1" ht="33" customHeight="1">
      <c r="A157" s="39"/>
      <c r="B157" s="40"/>
      <c r="C157" s="219" t="s">
        <v>224</v>
      </c>
      <c r="D157" s="219" t="s">
        <v>169</v>
      </c>
      <c r="E157" s="220" t="s">
        <v>1222</v>
      </c>
      <c r="F157" s="221" t="s">
        <v>1223</v>
      </c>
      <c r="G157" s="222" t="s">
        <v>206</v>
      </c>
      <c r="H157" s="223">
        <v>1213.4469999999999</v>
      </c>
      <c r="I157" s="224"/>
      <c r="J157" s="225">
        <f>ROUND(I157*H157,2)</f>
        <v>0</v>
      </c>
      <c r="K157" s="221" t="s">
        <v>173</v>
      </c>
      <c r="L157" s="45"/>
      <c r="M157" s="226" t="s">
        <v>1</v>
      </c>
      <c r="N157" s="227" t="s">
        <v>51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174</v>
      </c>
      <c r="AT157" s="230" t="s">
        <v>169</v>
      </c>
      <c r="AU157" s="230" t="s">
        <v>21</v>
      </c>
      <c r="AY157" s="17" t="s">
        <v>167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174</v>
      </c>
      <c r="BK157" s="231">
        <f>ROUND(I157*H157,2)</f>
        <v>0</v>
      </c>
      <c r="BL157" s="17" t="s">
        <v>174</v>
      </c>
      <c r="BM157" s="230" t="s">
        <v>227</v>
      </c>
    </row>
    <row r="158" s="13" customFormat="1">
      <c r="A158" s="13"/>
      <c r="B158" s="232"/>
      <c r="C158" s="233"/>
      <c r="D158" s="234" t="s">
        <v>175</v>
      </c>
      <c r="E158" s="235" t="s">
        <v>1</v>
      </c>
      <c r="F158" s="236" t="s">
        <v>1535</v>
      </c>
      <c r="G158" s="233"/>
      <c r="H158" s="237">
        <v>35.939999999999998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175</v>
      </c>
      <c r="AU158" s="243" t="s">
        <v>21</v>
      </c>
      <c r="AV158" s="13" t="s">
        <v>21</v>
      </c>
      <c r="AW158" s="13" t="s">
        <v>40</v>
      </c>
      <c r="AX158" s="13" t="s">
        <v>84</v>
      </c>
      <c r="AY158" s="243" t="s">
        <v>167</v>
      </c>
    </row>
    <row r="159" s="13" customFormat="1">
      <c r="A159" s="13"/>
      <c r="B159" s="232"/>
      <c r="C159" s="233"/>
      <c r="D159" s="234" t="s">
        <v>175</v>
      </c>
      <c r="E159" s="235" t="s">
        <v>1</v>
      </c>
      <c r="F159" s="236" t="s">
        <v>1536</v>
      </c>
      <c r="G159" s="233"/>
      <c r="H159" s="237">
        <v>255.03999999999999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175</v>
      </c>
      <c r="AU159" s="243" t="s">
        <v>21</v>
      </c>
      <c r="AV159" s="13" t="s">
        <v>21</v>
      </c>
      <c r="AW159" s="13" t="s">
        <v>40</v>
      </c>
      <c r="AX159" s="13" t="s">
        <v>84</v>
      </c>
      <c r="AY159" s="243" t="s">
        <v>167</v>
      </c>
    </row>
    <row r="160" s="13" customFormat="1">
      <c r="A160" s="13"/>
      <c r="B160" s="232"/>
      <c r="C160" s="233"/>
      <c r="D160" s="234" t="s">
        <v>175</v>
      </c>
      <c r="E160" s="235" t="s">
        <v>1</v>
      </c>
      <c r="F160" s="236" t="s">
        <v>1537</v>
      </c>
      <c r="G160" s="233"/>
      <c r="H160" s="237">
        <v>824.46000000000004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175</v>
      </c>
      <c r="AU160" s="243" t="s">
        <v>21</v>
      </c>
      <c r="AV160" s="13" t="s">
        <v>21</v>
      </c>
      <c r="AW160" s="13" t="s">
        <v>40</v>
      </c>
      <c r="AX160" s="13" t="s">
        <v>84</v>
      </c>
      <c r="AY160" s="243" t="s">
        <v>167</v>
      </c>
    </row>
    <row r="161" s="13" customFormat="1">
      <c r="A161" s="13"/>
      <c r="B161" s="232"/>
      <c r="C161" s="233"/>
      <c r="D161" s="234" t="s">
        <v>175</v>
      </c>
      <c r="E161" s="235" t="s">
        <v>1</v>
      </c>
      <c r="F161" s="236" t="s">
        <v>1538</v>
      </c>
      <c r="G161" s="233"/>
      <c r="H161" s="237">
        <v>98.007000000000005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175</v>
      </c>
      <c r="AU161" s="243" t="s">
        <v>21</v>
      </c>
      <c r="AV161" s="13" t="s">
        <v>21</v>
      </c>
      <c r="AW161" s="13" t="s">
        <v>40</v>
      </c>
      <c r="AX161" s="13" t="s">
        <v>84</v>
      </c>
      <c r="AY161" s="243" t="s">
        <v>167</v>
      </c>
    </row>
    <row r="162" s="14" customFormat="1">
      <c r="A162" s="14"/>
      <c r="B162" s="244"/>
      <c r="C162" s="245"/>
      <c r="D162" s="234" t="s">
        <v>175</v>
      </c>
      <c r="E162" s="246" t="s">
        <v>1</v>
      </c>
      <c r="F162" s="247" t="s">
        <v>177</v>
      </c>
      <c r="G162" s="245"/>
      <c r="H162" s="248">
        <v>1213.4470000000001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175</v>
      </c>
      <c r="AU162" s="254" t="s">
        <v>21</v>
      </c>
      <c r="AV162" s="14" t="s">
        <v>174</v>
      </c>
      <c r="AW162" s="14" t="s">
        <v>40</v>
      </c>
      <c r="AX162" s="14" t="s">
        <v>92</v>
      </c>
      <c r="AY162" s="254" t="s">
        <v>167</v>
      </c>
    </row>
    <row r="163" s="2" customFormat="1" ht="24.15" customHeight="1">
      <c r="A163" s="39"/>
      <c r="B163" s="40"/>
      <c r="C163" s="219" t="s">
        <v>198</v>
      </c>
      <c r="D163" s="219" t="s">
        <v>169</v>
      </c>
      <c r="E163" s="220" t="s">
        <v>1227</v>
      </c>
      <c r="F163" s="221" t="s">
        <v>1228</v>
      </c>
      <c r="G163" s="222" t="s">
        <v>206</v>
      </c>
      <c r="H163" s="223">
        <v>457.5</v>
      </c>
      <c r="I163" s="224"/>
      <c r="J163" s="225">
        <f>ROUND(I163*H163,2)</f>
        <v>0</v>
      </c>
      <c r="K163" s="221" t="s">
        <v>173</v>
      </c>
      <c r="L163" s="45"/>
      <c r="M163" s="226" t="s">
        <v>1</v>
      </c>
      <c r="N163" s="227" t="s">
        <v>51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174</v>
      </c>
      <c r="AT163" s="230" t="s">
        <v>169</v>
      </c>
      <c r="AU163" s="230" t="s">
        <v>21</v>
      </c>
      <c r="AY163" s="17" t="s">
        <v>167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174</v>
      </c>
      <c r="BK163" s="231">
        <f>ROUND(I163*H163,2)</f>
        <v>0</v>
      </c>
      <c r="BL163" s="17" t="s">
        <v>174</v>
      </c>
      <c r="BM163" s="230" t="s">
        <v>232</v>
      </c>
    </row>
    <row r="164" s="13" customFormat="1">
      <c r="A164" s="13"/>
      <c r="B164" s="232"/>
      <c r="C164" s="233"/>
      <c r="D164" s="234" t="s">
        <v>175</v>
      </c>
      <c r="E164" s="235" t="s">
        <v>1</v>
      </c>
      <c r="F164" s="236" t="s">
        <v>1539</v>
      </c>
      <c r="G164" s="233"/>
      <c r="H164" s="237">
        <v>183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175</v>
      </c>
      <c r="AU164" s="243" t="s">
        <v>21</v>
      </c>
      <c r="AV164" s="13" t="s">
        <v>21</v>
      </c>
      <c r="AW164" s="13" t="s">
        <v>40</v>
      </c>
      <c r="AX164" s="13" t="s">
        <v>84</v>
      </c>
      <c r="AY164" s="243" t="s">
        <v>167</v>
      </c>
    </row>
    <row r="165" s="13" customFormat="1">
      <c r="A165" s="13"/>
      <c r="B165" s="232"/>
      <c r="C165" s="233"/>
      <c r="D165" s="234" t="s">
        <v>175</v>
      </c>
      <c r="E165" s="235" t="s">
        <v>1</v>
      </c>
      <c r="F165" s="236" t="s">
        <v>1540</v>
      </c>
      <c r="G165" s="233"/>
      <c r="H165" s="237">
        <v>183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175</v>
      </c>
      <c r="AU165" s="243" t="s">
        <v>21</v>
      </c>
      <c r="AV165" s="13" t="s">
        <v>21</v>
      </c>
      <c r="AW165" s="13" t="s">
        <v>40</v>
      </c>
      <c r="AX165" s="13" t="s">
        <v>84</v>
      </c>
      <c r="AY165" s="243" t="s">
        <v>167</v>
      </c>
    </row>
    <row r="166" s="13" customFormat="1">
      <c r="A166" s="13"/>
      <c r="B166" s="232"/>
      <c r="C166" s="233"/>
      <c r="D166" s="234" t="s">
        <v>175</v>
      </c>
      <c r="E166" s="235" t="s">
        <v>1</v>
      </c>
      <c r="F166" s="236" t="s">
        <v>1541</v>
      </c>
      <c r="G166" s="233"/>
      <c r="H166" s="237">
        <v>91.5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175</v>
      </c>
      <c r="AU166" s="243" t="s">
        <v>21</v>
      </c>
      <c r="AV166" s="13" t="s">
        <v>21</v>
      </c>
      <c r="AW166" s="13" t="s">
        <v>40</v>
      </c>
      <c r="AX166" s="13" t="s">
        <v>84</v>
      </c>
      <c r="AY166" s="243" t="s">
        <v>167</v>
      </c>
    </row>
    <row r="167" s="14" customFormat="1">
      <c r="A167" s="14"/>
      <c r="B167" s="244"/>
      <c r="C167" s="245"/>
      <c r="D167" s="234" t="s">
        <v>175</v>
      </c>
      <c r="E167" s="246" t="s">
        <v>1</v>
      </c>
      <c r="F167" s="247" t="s">
        <v>177</v>
      </c>
      <c r="G167" s="245"/>
      <c r="H167" s="248">
        <v>457.5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175</v>
      </c>
      <c r="AU167" s="254" t="s">
        <v>21</v>
      </c>
      <c r="AV167" s="14" t="s">
        <v>174</v>
      </c>
      <c r="AW167" s="14" t="s">
        <v>40</v>
      </c>
      <c r="AX167" s="14" t="s">
        <v>92</v>
      </c>
      <c r="AY167" s="254" t="s">
        <v>167</v>
      </c>
    </row>
    <row r="168" s="2" customFormat="1" ht="33" customHeight="1">
      <c r="A168" s="39"/>
      <c r="B168" s="40"/>
      <c r="C168" s="219" t="s">
        <v>234</v>
      </c>
      <c r="D168" s="219" t="s">
        <v>169</v>
      </c>
      <c r="E168" s="220" t="s">
        <v>1232</v>
      </c>
      <c r="F168" s="221" t="s">
        <v>1233</v>
      </c>
      <c r="G168" s="222" t="s">
        <v>206</v>
      </c>
      <c r="H168" s="223">
        <v>82.920000000000002</v>
      </c>
      <c r="I168" s="224"/>
      <c r="J168" s="225">
        <f>ROUND(I168*H168,2)</f>
        <v>0</v>
      </c>
      <c r="K168" s="221" t="s">
        <v>173</v>
      </c>
      <c r="L168" s="45"/>
      <c r="M168" s="226" t="s">
        <v>1</v>
      </c>
      <c r="N168" s="227" t="s">
        <v>51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174</v>
      </c>
      <c r="AT168" s="230" t="s">
        <v>169</v>
      </c>
      <c r="AU168" s="230" t="s">
        <v>21</v>
      </c>
      <c r="AY168" s="17" t="s">
        <v>167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174</v>
      </c>
      <c r="BK168" s="231">
        <f>ROUND(I168*H168,2)</f>
        <v>0</v>
      </c>
      <c r="BL168" s="17" t="s">
        <v>174</v>
      </c>
      <c r="BM168" s="230" t="s">
        <v>237</v>
      </c>
    </row>
    <row r="169" s="13" customFormat="1">
      <c r="A169" s="13"/>
      <c r="B169" s="232"/>
      <c r="C169" s="233"/>
      <c r="D169" s="234" t="s">
        <v>175</v>
      </c>
      <c r="E169" s="235" t="s">
        <v>1</v>
      </c>
      <c r="F169" s="236" t="s">
        <v>1542</v>
      </c>
      <c r="G169" s="233"/>
      <c r="H169" s="237">
        <v>67.260000000000005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175</v>
      </c>
      <c r="AU169" s="243" t="s">
        <v>21</v>
      </c>
      <c r="AV169" s="13" t="s">
        <v>21</v>
      </c>
      <c r="AW169" s="13" t="s">
        <v>40</v>
      </c>
      <c r="AX169" s="13" t="s">
        <v>84</v>
      </c>
      <c r="AY169" s="243" t="s">
        <v>167</v>
      </c>
    </row>
    <row r="170" s="13" customFormat="1">
      <c r="A170" s="13"/>
      <c r="B170" s="232"/>
      <c r="C170" s="233"/>
      <c r="D170" s="234" t="s">
        <v>175</v>
      </c>
      <c r="E170" s="235" t="s">
        <v>1</v>
      </c>
      <c r="F170" s="236" t="s">
        <v>1543</v>
      </c>
      <c r="G170" s="233"/>
      <c r="H170" s="237">
        <v>15.66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175</v>
      </c>
      <c r="AU170" s="243" t="s">
        <v>21</v>
      </c>
      <c r="AV170" s="13" t="s">
        <v>21</v>
      </c>
      <c r="AW170" s="13" t="s">
        <v>40</v>
      </c>
      <c r="AX170" s="13" t="s">
        <v>84</v>
      </c>
      <c r="AY170" s="243" t="s">
        <v>167</v>
      </c>
    </row>
    <row r="171" s="14" customFormat="1">
      <c r="A171" s="14"/>
      <c r="B171" s="244"/>
      <c r="C171" s="245"/>
      <c r="D171" s="234" t="s">
        <v>175</v>
      </c>
      <c r="E171" s="246" t="s">
        <v>1</v>
      </c>
      <c r="F171" s="247" t="s">
        <v>177</v>
      </c>
      <c r="G171" s="245"/>
      <c r="H171" s="248">
        <v>82.920000000000002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175</v>
      </c>
      <c r="AU171" s="254" t="s">
        <v>21</v>
      </c>
      <c r="AV171" s="14" t="s">
        <v>174</v>
      </c>
      <c r="AW171" s="14" t="s">
        <v>40</v>
      </c>
      <c r="AX171" s="14" t="s">
        <v>92</v>
      </c>
      <c r="AY171" s="254" t="s">
        <v>167</v>
      </c>
    </row>
    <row r="172" s="2" customFormat="1" ht="33" customHeight="1">
      <c r="A172" s="39"/>
      <c r="B172" s="40"/>
      <c r="C172" s="219" t="s">
        <v>202</v>
      </c>
      <c r="D172" s="219" t="s">
        <v>169</v>
      </c>
      <c r="E172" s="220" t="s">
        <v>267</v>
      </c>
      <c r="F172" s="221" t="s">
        <v>268</v>
      </c>
      <c r="G172" s="222" t="s">
        <v>206</v>
      </c>
      <c r="H172" s="223">
        <v>1226.4570000000001</v>
      </c>
      <c r="I172" s="224"/>
      <c r="J172" s="225">
        <f>ROUND(I172*H172,2)</f>
        <v>0</v>
      </c>
      <c r="K172" s="221" t="s">
        <v>173</v>
      </c>
      <c r="L172" s="45"/>
      <c r="M172" s="226" t="s">
        <v>1</v>
      </c>
      <c r="N172" s="227" t="s">
        <v>51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174</v>
      </c>
      <c r="AT172" s="230" t="s">
        <v>169</v>
      </c>
      <c r="AU172" s="230" t="s">
        <v>21</v>
      </c>
      <c r="AY172" s="17" t="s">
        <v>167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174</v>
      </c>
      <c r="BK172" s="231">
        <f>ROUND(I172*H172,2)</f>
        <v>0</v>
      </c>
      <c r="BL172" s="17" t="s">
        <v>174</v>
      </c>
      <c r="BM172" s="230" t="s">
        <v>241</v>
      </c>
    </row>
    <row r="173" s="13" customFormat="1">
      <c r="A173" s="13"/>
      <c r="B173" s="232"/>
      <c r="C173" s="233"/>
      <c r="D173" s="234" t="s">
        <v>175</v>
      </c>
      <c r="E173" s="235" t="s">
        <v>1</v>
      </c>
      <c r="F173" s="236" t="s">
        <v>1544</v>
      </c>
      <c r="G173" s="233"/>
      <c r="H173" s="237">
        <v>20.390000000000001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175</v>
      </c>
      <c r="AU173" s="243" t="s">
        <v>21</v>
      </c>
      <c r="AV173" s="13" t="s">
        <v>21</v>
      </c>
      <c r="AW173" s="13" t="s">
        <v>40</v>
      </c>
      <c r="AX173" s="13" t="s">
        <v>84</v>
      </c>
      <c r="AY173" s="243" t="s">
        <v>167</v>
      </c>
    </row>
    <row r="174" s="13" customFormat="1">
      <c r="A174" s="13"/>
      <c r="B174" s="232"/>
      <c r="C174" s="233"/>
      <c r="D174" s="234" t="s">
        <v>175</v>
      </c>
      <c r="E174" s="235" t="s">
        <v>1</v>
      </c>
      <c r="F174" s="236" t="s">
        <v>1545</v>
      </c>
      <c r="G174" s="233"/>
      <c r="H174" s="237">
        <v>1206.067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175</v>
      </c>
      <c r="AU174" s="243" t="s">
        <v>21</v>
      </c>
      <c r="AV174" s="13" t="s">
        <v>21</v>
      </c>
      <c r="AW174" s="13" t="s">
        <v>40</v>
      </c>
      <c r="AX174" s="13" t="s">
        <v>84</v>
      </c>
      <c r="AY174" s="243" t="s">
        <v>167</v>
      </c>
    </row>
    <row r="175" s="14" customFormat="1">
      <c r="A175" s="14"/>
      <c r="B175" s="244"/>
      <c r="C175" s="245"/>
      <c r="D175" s="234" t="s">
        <v>175</v>
      </c>
      <c r="E175" s="246" t="s">
        <v>1</v>
      </c>
      <c r="F175" s="247" t="s">
        <v>177</v>
      </c>
      <c r="G175" s="245"/>
      <c r="H175" s="248">
        <v>1226.4570000000001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175</v>
      </c>
      <c r="AU175" s="254" t="s">
        <v>21</v>
      </c>
      <c r="AV175" s="14" t="s">
        <v>174</v>
      </c>
      <c r="AW175" s="14" t="s">
        <v>40</v>
      </c>
      <c r="AX175" s="14" t="s">
        <v>92</v>
      </c>
      <c r="AY175" s="254" t="s">
        <v>167</v>
      </c>
    </row>
    <row r="176" s="2" customFormat="1" ht="24.15" customHeight="1">
      <c r="A176" s="39"/>
      <c r="B176" s="40"/>
      <c r="C176" s="219" t="s">
        <v>8</v>
      </c>
      <c r="D176" s="219" t="s">
        <v>169</v>
      </c>
      <c r="E176" s="220" t="s">
        <v>1546</v>
      </c>
      <c r="F176" s="221" t="s">
        <v>1547</v>
      </c>
      <c r="G176" s="222" t="s">
        <v>206</v>
      </c>
      <c r="H176" s="223">
        <v>41.009999999999998</v>
      </c>
      <c r="I176" s="224"/>
      <c r="J176" s="225">
        <f>ROUND(I176*H176,2)</f>
        <v>0</v>
      </c>
      <c r="K176" s="221" t="s">
        <v>173</v>
      </c>
      <c r="L176" s="45"/>
      <c r="M176" s="226" t="s">
        <v>1</v>
      </c>
      <c r="N176" s="227" t="s">
        <v>51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174</v>
      </c>
      <c r="AT176" s="230" t="s">
        <v>169</v>
      </c>
      <c r="AU176" s="230" t="s">
        <v>21</v>
      </c>
      <c r="AY176" s="17" t="s">
        <v>167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174</v>
      </c>
      <c r="BK176" s="231">
        <f>ROUND(I176*H176,2)</f>
        <v>0</v>
      </c>
      <c r="BL176" s="17" t="s">
        <v>174</v>
      </c>
      <c r="BM176" s="230" t="s">
        <v>244</v>
      </c>
    </row>
    <row r="177" s="13" customFormat="1">
      <c r="A177" s="13"/>
      <c r="B177" s="232"/>
      <c r="C177" s="233"/>
      <c r="D177" s="234" t="s">
        <v>175</v>
      </c>
      <c r="E177" s="235" t="s">
        <v>1</v>
      </c>
      <c r="F177" s="236" t="s">
        <v>1548</v>
      </c>
      <c r="G177" s="233"/>
      <c r="H177" s="237">
        <v>41.009999999999998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175</v>
      </c>
      <c r="AU177" s="243" t="s">
        <v>21</v>
      </c>
      <c r="AV177" s="13" t="s">
        <v>21</v>
      </c>
      <c r="AW177" s="13" t="s">
        <v>40</v>
      </c>
      <c r="AX177" s="13" t="s">
        <v>84</v>
      </c>
      <c r="AY177" s="243" t="s">
        <v>167</v>
      </c>
    </row>
    <row r="178" s="14" customFormat="1">
      <c r="A178" s="14"/>
      <c r="B178" s="244"/>
      <c r="C178" s="245"/>
      <c r="D178" s="234" t="s">
        <v>175</v>
      </c>
      <c r="E178" s="246" t="s">
        <v>1</v>
      </c>
      <c r="F178" s="247" t="s">
        <v>177</v>
      </c>
      <c r="G178" s="245"/>
      <c r="H178" s="248">
        <v>41.009999999999998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175</v>
      </c>
      <c r="AU178" s="254" t="s">
        <v>21</v>
      </c>
      <c r="AV178" s="14" t="s">
        <v>174</v>
      </c>
      <c r="AW178" s="14" t="s">
        <v>40</v>
      </c>
      <c r="AX178" s="14" t="s">
        <v>92</v>
      </c>
      <c r="AY178" s="254" t="s">
        <v>167</v>
      </c>
    </row>
    <row r="179" s="2" customFormat="1" ht="24.15" customHeight="1">
      <c r="A179" s="39"/>
      <c r="B179" s="40"/>
      <c r="C179" s="219" t="s">
        <v>207</v>
      </c>
      <c r="D179" s="219" t="s">
        <v>169</v>
      </c>
      <c r="E179" s="220" t="s">
        <v>1242</v>
      </c>
      <c r="F179" s="221" t="s">
        <v>1243</v>
      </c>
      <c r="G179" s="222" t="s">
        <v>206</v>
      </c>
      <c r="H179" s="223">
        <v>7.3799999999999999</v>
      </c>
      <c r="I179" s="224"/>
      <c r="J179" s="225">
        <f>ROUND(I179*H179,2)</f>
        <v>0</v>
      </c>
      <c r="K179" s="221" t="s">
        <v>173</v>
      </c>
      <c r="L179" s="45"/>
      <c r="M179" s="226" t="s">
        <v>1</v>
      </c>
      <c r="N179" s="227" t="s">
        <v>51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174</v>
      </c>
      <c r="AT179" s="230" t="s">
        <v>169</v>
      </c>
      <c r="AU179" s="230" t="s">
        <v>21</v>
      </c>
      <c r="AY179" s="17" t="s">
        <v>167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174</v>
      </c>
      <c r="BK179" s="231">
        <f>ROUND(I179*H179,2)</f>
        <v>0</v>
      </c>
      <c r="BL179" s="17" t="s">
        <v>174</v>
      </c>
      <c r="BM179" s="230" t="s">
        <v>248</v>
      </c>
    </row>
    <row r="180" s="13" customFormat="1">
      <c r="A180" s="13"/>
      <c r="B180" s="232"/>
      <c r="C180" s="233"/>
      <c r="D180" s="234" t="s">
        <v>175</v>
      </c>
      <c r="E180" s="235" t="s">
        <v>1</v>
      </c>
      <c r="F180" s="236" t="s">
        <v>1549</v>
      </c>
      <c r="G180" s="233"/>
      <c r="H180" s="237">
        <v>7.3799999999999999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175</v>
      </c>
      <c r="AU180" s="243" t="s">
        <v>21</v>
      </c>
      <c r="AV180" s="13" t="s">
        <v>21</v>
      </c>
      <c r="AW180" s="13" t="s">
        <v>40</v>
      </c>
      <c r="AX180" s="13" t="s">
        <v>84</v>
      </c>
      <c r="AY180" s="243" t="s">
        <v>167</v>
      </c>
    </row>
    <row r="181" s="14" customFormat="1">
      <c r="A181" s="14"/>
      <c r="B181" s="244"/>
      <c r="C181" s="245"/>
      <c r="D181" s="234" t="s">
        <v>175</v>
      </c>
      <c r="E181" s="246" t="s">
        <v>1</v>
      </c>
      <c r="F181" s="247" t="s">
        <v>177</v>
      </c>
      <c r="G181" s="245"/>
      <c r="H181" s="248">
        <v>7.3799999999999999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175</v>
      </c>
      <c r="AU181" s="254" t="s">
        <v>21</v>
      </c>
      <c r="AV181" s="14" t="s">
        <v>174</v>
      </c>
      <c r="AW181" s="14" t="s">
        <v>40</v>
      </c>
      <c r="AX181" s="14" t="s">
        <v>92</v>
      </c>
      <c r="AY181" s="254" t="s">
        <v>167</v>
      </c>
    </row>
    <row r="182" s="2" customFormat="1" ht="24.15" customHeight="1">
      <c r="A182" s="39"/>
      <c r="B182" s="40"/>
      <c r="C182" s="219" t="s">
        <v>249</v>
      </c>
      <c r="D182" s="219" t="s">
        <v>169</v>
      </c>
      <c r="E182" s="220" t="s">
        <v>275</v>
      </c>
      <c r="F182" s="221" t="s">
        <v>276</v>
      </c>
      <c r="G182" s="222" t="s">
        <v>277</v>
      </c>
      <c r="H182" s="223">
        <v>2452.9140000000002</v>
      </c>
      <c r="I182" s="224"/>
      <c r="J182" s="225">
        <f>ROUND(I182*H182,2)</f>
        <v>0</v>
      </c>
      <c r="K182" s="221" t="s">
        <v>173</v>
      </c>
      <c r="L182" s="45"/>
      <c r="M182" s="226" t="s">
        <v>1</v>
      </c>
      <c r="N182" s="227" t="s">
        <v>51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174</v>
      </c>
      <c r="AT182" s="230" t="s">
        <v>169</v>
      </c>
      <c r="AU182" s="230" t="s">
        <v>21</v>
      </c>
      <c r="AY182" s="17" t="s">
        <v>167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174</v>
      </c>
      <c r="BK182" s="231">
        <f>ROUND(I182*H182,2)</f>
        <v>0</v>
      </c>
      <c r="BL182" s="17" t="s">
        <v>174</v>
      </c>
      <c r="BM182" s="230" t="s">
        <v>252</v>
      </c>
    </row>
    <row r="183" s="13" customFormat="1">
      <c r="A183" s="13"/>
      <c r="B183" s="232"/>
      <c r="C183" s="233"/>
      <c r="D183" s="234" t="s">
        <v>175</v>
      </c>
      <c r="E183" s="235" t="s">
        <v>1</v>
      </c>
      <c r="F183" s="236" t="s">
        <v>1550</v>
      </c>
      <c r="G183" s="233"/>
      <c r="H183" s="237">
        <v>2452.9140000000002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175</v>
      </c>
      <c r="AU183" s="243" t="s">
        <v>21</v>
      </c>
      <c r="AV183" s="13" t="s">
        <v>21</v>
      </c>
      <c r="AW183" s="13" t="s">
        <v>40</v>
      </c>
      <c r="AX183" s="13" t="s">
        <v>84</v>
      </c>
      <c r="AY183" s="243" t="s">
        <v>167</v>
      </c>
    </row>
    <row r="184" s="14" customFormat="1">
      <c r="A184" s="14"/>
      <c r="B184" s="244"/>
      <c r="C184" s="245"/>
      <c r="D184" s="234" t="s">
        <v>175</v>
      </c>
      <c r="E184" s="246" t="s">
        <v>1</v>
      </c>
      <c r="F184" s="247" t="s">
        <v>177</v>
      </c>
      <c r="G184" s="245"/>
      <c r="H184" s="248">
        <v>2452.9140000000002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175</v>
      </c>
      <c r="AU184" s="254" t="s">
        <v>21</v>
      </c>
      <c r="AV184" s="14" t="s">
        <v>174</v>
      </c>
      <c r="AW184" s="14" t="s">
        <v>40</v>
      </c>
      <c r="AX184" s="14" t="s">
        <v>92</v>
      </c>
      <c r="AY184" s="254" t="s">
        <v>167</v>
      </c>
    </row>
    <row r="185" s="2" customFormat="1" ht="24.15" customHeight="1">
      <c r="A185" s="39"/>
      <c r="B185" s="40"/>
      <c r="C185" s="219" t="s">
        <v>216</v>
      </c>
      <c r="D185" s="219" t="s">
        <v>169</v>
      </c>
      <c r="E185" s="220" t="s">
        <v>1245</v>
      </c>
      <c r="F185" s="221" t="s">
        <v>1246</v>
      </c>
      <c r="G185" s="222" t="s">
        <v>172</v>
      </c>
      <c r="H185" s="223">
        <v>1994.577</v>
      </c>
      <c r="I185" s="224"/>
      <c r="J185" s="225">
        <f>ROUND(I185*H185,2)</f>
        <v>0</v>
      </c>
      <c r="K185" s="221" t="s">
        <v>173</v>
      </c>
      <c r="L185" s="45"/>
      <c r="M185" s="226" t="s">
        <v>1</v>
      </c>
      <c r="N185" s="227" t="s">
        <v>51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174</v>
      </c>
      <c r="AT185" s="230" t="s">
        <v>169</v>
      </c>
      <c r="AU185" s="230" t="s">
        <v>21</v>
      </c>
      <c r="AY185" s="17" t="s">
        <v>167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7" t="s">
        <v>174</v>
      </c>
      <c r="BK185" s="231">
        <f>ROUND(I185*H185,2)</f>
        <v>0</v>
      </c>
      <c r="BL185" s="17" t="s">
        <v>174</v>
      </c>
      <c r="BM185" s="230" t="s">
        <v>255</v>
      </c>
    </row>
    <row r="186" s="2" customFormat="1">
      <c r="A186" s="39"/>
      <c r="B186" s="40"/>
      <c r="C186" s="41"/>
      <c r="D186" s="234" t="s">
        <v>185</v>
      </c>
      <c r="E186" s="41"/>
      <c r="F186" s="255" t="s">
        <v>1247</v>
      </c>
      <c r="G186" s="41"/>
      <c r="H186" s="41"/>
      <c r="I186" s="256"/>
      <c r="J186" s="41"/>
      <c r="K186" s="41"/>
      <c r="L186" s="45"/>
      <c r="M186" s="257"/>
      <c r="N186" s="258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7" t="s">
        <v>185</v>
      </c>
      <c r="AU186" s="17" t="s">
        <v>21</v>
      </c>
    </row>
    <row r="187" s="13" customFormat="1">
      <c r="A187" s="13"/>
      <c r="B187" s="232"/>
      <c r="C187" s="233"/>
      <c r="D187" s="234" t="s">
        <v>175</v>
      </c>
      <c r="E187" s="235" t="s">
        <v>1</v>
      </c>
      <c r="F187" s="236" t="s">
        <v>1551</v>
      </c>
      <c r="G187" s="233"/>
      <c r="H187" s="237">
        <v>1254.682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175</v>
      </c>
      <c r="AU187" s="243" t="s">
        <v>21</v>
      </c>
      <c r="AV187" s="13" t="s">
        <v>21</v>
      </c>
      <c r="AW187" s="13" t="s">
        <v>40</v>
      </c>
      <c r="AX187" s="13" t="s">
        <v>84</v>
      </c>
      <c r="AY187" s="243" t="s">
        <v>167</v>
      </c>
    </row>
    <row r="188" s="15" customFormat="1">
      <c r="A188" s="15"/>
      <c r="B188" s="273"/>
      <c r="C188" s="274"/>
      <c r="D188" s="234" t="s">
        <v>175</v>
      </c>
      <c r="E188" s="275" t="s">
        <v>1</v>
      </c>
      <c r="F188" s="276" t="s">
        <v>1249</v>
      </c>
      <c r="G188" s="274"/>
      <c r="H188" s="277">
        <v>1254.682</v>
      </c>
      <c r="I188" s="278"/>
      <c r="J188" s="274"/>
      <c r="K188" s="274"/>
      <c r="L188" s="279"/>
      <c r="M188" s="280"/>
      <c r="N188" s="281"/>
      <c r="O188" s="281"/>
      <c r="P188" s="281"/>
      <c r="Q188" s="281"/>
      <c r="R188" s="281"/>
      <c r="S188" s="281"/>
      <c r="T188" s="28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3" t="s">
        <v>175</v>
      </c>
      <c r="AU188" s="283" t="s">
        <v>21</v>
      </c>
      <c r="AV188" s="15" t="s">
        <v>180</v>
      </c>
      <c r="AW188" s="15" t="s">
        <v>40</v>
      </c>
      <c r="AX188" s="15" t="s">
        <v>84</v>
      </c>
      <c r="AY188" s="283" t="s">
        <v>167</v>
      </c>
    </row>
    <row r="189" s="13" customFormat="1">
      <c r="A189" s="13"/>
      <c r="B189" s="232"/>
      <c r="C189" s="233"/>
      <c r="D189" s="234" t="s">
        <v>175</v>
      </c>
      <c r="E189" s="235" t="s">
        <v>1</v>
      </c>
      <c r="F189" s="236" t="s">
        <v>1552</v>
      </c>
      <c r="G189" s="233"/>
      <c r="H189" s="237">
        <v>161.72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175</v>
      </c>
      <c r="AU189" s="243" t="s">
        <v>21</v>
      </c>
      <c r="AV189" s="13" t="s">
        <v>21</v>
      </c>
      <c r="AW189" s="13" t="s">
        <v>40</v>
      </c>
      <c r="AX189" s="13" t="s">
        <v>84</v>
      </c>
      <c r="AY189" s="243" t="s">
        <v>167</v>
      </c>
    </row>
    <row r="190" s="13" customFormat="1">
      <c r="A190" s="13"/>
      <c r="B190" s="232"/>
      <c r="C190" s="233"/>
      <c r="D190" s="234" t="s">
        <v>175</v>
      </c>
      <c r="E190" s="235" t="s">
        <v>1</v>
      </c>
      <c r="F190" s="236" t="s">
        <v>1553</v>
      </c>
      <c r="G190" s="233"/>
      <c r="H190" s="237">
        <v>5.5119999999999996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175</v>
      </c>
      <c r="AU190" s="243" t="s">
        <v>21</v>
      </c>
      <c r="AV190" s="13" t="s">
        <v>21</v>
      </c>
      <c r="AW190" s="13" t="s">
        <v>40</v>
      </c>
      <c r="AX190" s="13" t="s">
        <v>84</v>
      </c>
      <c r="AY190" s="243" t="s">
        <v>167</v>
      </c>
    </row>
    <row r="191" s="13" customFormat="1">
      <c r="A191" s="13"/>
      <c r="B191" s="232"/>
      <c r="C191" s="233"/>
      <c r="D191" s="234" t="s">
        <v>175</v>
      </c>
      <c r="E191" s="235" t="s">
        <v>1</v>
      </c>
      <c r="F191" s="236" t="s">
        <v>1554</v>
      </c>
      <c r="G191" s="233"/>
      <c r="H191" s="237">
        <v>139.035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175</v>
      </c>
      <c r="AU191" s="243" t="s">
        <v>21</v>
      </c>
      <c r="AV191" s="13" t="s">
        <v>21</v>
      </c>
      <c r="AW191" s="13" t="s">
        <v>40</v>
      </c>
      <c r="AX191" s="13" t="s">
        <v>84</v>
      </c>
      <c r="AY191" s="243" t="s">
        <v>167</v>
      </c>
    </row>
    <row r="192" s="15" customFormat="1">
      <c r="A192" s="15"/>
      <c r="B192" s="273"/>
      <c r="C192" s="274"/>
      <c r="D192" s="234" t="s">
        <v>175</v>
      </c>
      <c r="E192" s="275" t="s">
        <v>1</v>
      </c>
      <c r="F192" s="276" t="s">
        <v>1249</v>
      </c>
      <c r="G192" s="274"/>
      <c r="H192" s="277">
        <v>306.267</v>
      </c>
      <c r="I192" s="278"/>
      <c r="J192" s="274"/>
      <c r="K192" s="274"/>
      <c r="L192" s="279"/>
      <c r="M192" s="280"/>
      <c r="N192" s="281"/>
      <c r="O192" s="281"/>
      <c r="P192" s="281"/>
      <c r="Q192" s="281"/>
      <c r="R192" s="281"/>
      <c r="S192" s="281"/>
      <c r="T192" s="28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3" t="s">
        <v>175</v>
      </c>
      <c r="AU192" s="283" t="s">
        <v>21</v>
      </c>
      <c r="AV192" s="15" t="s">
        <v>180</v>
      </c>
      <c r="AW192" s="15" t="s">
        <v>40</v>
      </c>
      <c r="AX192" s="15" t="s">
        <v>84</v>
      </c>
      <c r="AY192" s="283" t="s">
        <v>167</v>
      </c>
    </row>
    <row r="193" s="13" customFormat="1">
      <c r="A193" s="13"/>
      <c r="B193" s="232"/>
      <c r="C193" s="233"/>
      <c r="D193" s="234" t="s">
        <v>175</v>
      </c>
      <c r="E193" s="235" t="s">
        <v>1</v>
      </c>
      <c r="F193" s="236" t="s">
        <v>1555</v>
      </c>
      <c r="G193" s="233"/>
      <c r="H193" s="237">
        <v>138.346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175</v>
      </c>
      <c r="AU193" s="243" t="s">
        <v>21</v>
      </c>
      <c r="AV193" s="13" t="s">
        <v>21</v>
      </c>
      <c r="AW193" s="13" t="s">
        <v>40</v>
      </c>
      <c r="AX193" s="13" t="s">
        <v>84</v>
      </c>
      <c r="AY193" s="243" t="s">
        <v>167</v>
      </c>
    </row>
    <row r="194" s="13" customFormat="1">
      <c r="A194" s="13"/>
      <c r="B194" s="232"/>
      <c r="C194" s="233"/>
      <c r="D194" s="234" t="s">
        <v>175</v>
      </c>
      <c r="E194" s="235" t="s">
        <v>1</v>
      </c>
      <c r="F194" s="236" t="s">
        <v>1556</v>
      </c>
      <c r="G194" s="233"/>
      <c r="H194" s="237">
        <v>149.44800000000001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175</v>
      </c>
      <c r="AU194" s="243" t="s">
        <v>21</v>
      </c>
      <c r="AV194" s="13" t="s">
        <v>21</v>
      </c>
      <c r="AW194" s="13" t="s">
        <v>40</v>
      </c>
      <c r="AX194" s="13" t="s">
        <v>84</v>
      </c>
      <c r="AY194" s="243" t="s">
        <v>167</v>
      </c>
    </row>
    <row r="195" s="15" customFormat="1">
      <c r="A195" s="15"/>
      <c r="B195" s="273"/>
      <c r="C195" s="274"/>
      <c r="D195" s="234" t="s">
        <v>175</v>
      </c>
      <c r="E195" s="275" t="s">
        <v>1</v>
      </c>
      <c r="F195" s="276" t="s">
        <v>1249</v>
      </c>
      <c r="G195" s="274"/>
      <c r="H195" s="277">
        <v>287.79399999999998</v>
      </c>
      <c r="I195" s="278"/>
      <c r="J195" s="274"/>
      <c r="K195" s="274"/>
      <c r="L195" s="279"/>
      <c r="M195" s="280"/>
      <c r="N195" s="281"/>
      <c r="O195" s="281"/>
      <c r="P195" s="281"/>
      <c r="Q195" s="281"/>
      <c r="R195" s="281"/>
      <c r="S195" s="281"/>
      <c r="T195" s="28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3" t="s">
        <v>175</v>
      </c>
      <c r="AU195" s="283" t="s">
        <v>21</v>
      </c>
      <c r="AV195" s="15" t="s">
        <v>180</v>
      </c>
      <c r="AW195" s="15" t="s">
        <v>40</v>
      </c>
      <c r="AX195" s="15" t="s">
        <v>84</v>
      </c>
      <c r="AY195" s="283" t="s">
        <v>167</v>
      </c>
    </row>
    <row r="196" s="13" customFormat="1">
      <c r="A196" s="13"/>
      <c r="B196" s="232"/>
      <c r="C196" s="233"/>
      <c r="D196" s="234" t="s">
        <v>175</v>
      </c>
      <c r="E196" s="235" t="s">
        <v>1</v>
      </c>
      <c r="F196" s="236" t="s">
        <v>1557</v>
      </c>
      <c r="G196" s="233"/>
      <c r="H196" s="237">
        <v>18.850000000000001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175</v>
      </c>
      <c r="AU196" s="243" t="s">
        <v>21</v>
      </c>
      <c r="AV196" s="13" t="s">
        <v>21</v>
      </c>
      <c r="AW196" s="13" t="s">
        <v>40</v>
      </c>
      <c r="AX196" s="13" t="s">
        <v>84</v>
      </c>
      <c r="AY196" s="243" t="s">
        <v>167</v>
      </c>
    </row>
    <row r="197" s="13" customFormat="1">
      <c r="A197" s="13"/>
      <c r="B197" s="232"/>
      <c r="C197" s="233"/>
      <c r="D197" s="234" t="s">
        <v>175</v>
      </c>
      <c r="E197" s="235" t="s">
        <v>1</v>
      </c>
      <c r="F197" s="236" t="s">
        <v>1558</v>
      </c>
      <c r="G197" s="233"/>
      <c r="H197" s="237">
        <v>106.59999999999999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175</v>
      </c>
      <c r="AU197" s="243" t="s">
        <v>21</v>
      </c>
      <c r="AV197" s="13" t="s">
        <v>21</v>
      </c>
      <c r="AW197" s="13" t="s">
        <v>40</v>
      </c>
      <c r="AX197" s="13" t="s">
        <v>84</v>
      </c>
      <c r="AY197" s="243" t="s">
        <v>167</v>
      </c>
    </row>
    <row r="198" s="13" customFormat="1">
      <c r="A198" s="13"/>
      <c r="B198" s="232"/>
      <c r="C198" s="233"/>
      <c r="D198" s="234" t="s">
        <v>175</v>
      </c>
      <c r="E198" s="235" t="s">
        <v>1</v>
      </c>
      <c r="F198" s="236" t="s">
        <v>1559</v>
      </c>
      <c r="G198" s="233"/>
      <c r="H198" s="237">
        <v>20.384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175</v>
      </c>
      <c r="AU198" s="243" t="s">
        <v>21</v>
      </c>
      <c r="AV198" s="13" t="s">
        <v>21</v>
      </c>
      <c r="AW198" s="13" t="s">
        <v>40</v>
      </c>
      <c r="AX198" s="13" t="s">
        <v>84</v>
      </c>
      <c r="AY198" s="243" t="s">
        <v>167</v>
      </c>
    </row>
    <row r="199" s="15" customFormat="1">
      <c r="A199" s="15"/>
      <c r="B199" s="273"/>
      <c r="C199" s="274"/>
      <c r="D199" s="234" t="s">
        <v>175</v>
      </c>
      <c r="E199" s="275" t="s">
        <v>1</v>
      </c>
      <c r="F199" s="276" t="s">
        <v>1249</v>
      </c>
      <c r="G199" s="274"/>
      <c r="H199" s="277">
        <v>145.834</v>
      </c>
      <c r="I199" s="278"/>
      <c r="J199" s="274"/>
      <c r="K199" s="274"/>
      <c r="L199" s="279"/>
      <c r="M199" s="280"/>
      <c r="N199" s="281"/>
      <c r="O199" s="281"/>
      <c r="P199" s="281"/>
      <c r="Q199" s="281"/>
      <c r="R199" s="281"/>
      <c r="S199" s="281"/>
      <c r="T199" s="28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3" t="s">
        <v>175</v>
      </c>
      <c r="AU199" s="283" t="s">
        <v>21</v>
      </c>
      <c r="AV199" s="15" t="s">
        <v>180</v>
      </c>
      <c r="AW199" s="15" t="s">
        <v>40</v>
      </c>
      <c r="AX199" s="15" t="s">
        <v>84</v>
      </c>
      <c r="AY199" s="283" t="s">
        <v>167</v>
      </c>
    </row>
    <row r="200" s="14" customFormat="1">
      <c r="A200" s="14"/>
      <c r="B200" s="244"/>
      <c r="C200" s="245"/>
      <c r="D200" s="234" t="s">
        <v>175</v>
      </c>
      <c r="E200" s="246" t="s">
        <v>1</v>
      </c>
      <c r="F200" s="247" t="s">
        <v>177</v>
      </c>
      <c r="G200" s="245"/>
      <c r="H200" s="248">
        <v>1994.577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175</v>
      </c>
      <c r="AU200" s="254" t="s">
        <v>21</v>
      </c>
      <c r="AV200" s="14" t="s">
        <v>174</v>
      </c>
      <c r="AW200" s="14" t="s">
        <v>40</v>
      </c>
      <c r="AX200" s="14" t="s">
        <v>92</v>
      </c>
      <c r="AY200" s="254" t="s">
        <v>167</v>
      </c>
    </row>
    <row r="201" s="2" customFormat="1" ht="24.15" customHeight="1">
      <c r="A201" s="39"/>
      <c r="B201" s="40"/>
      <c r="C201" s="219" t="s">
        <v>256</v>
      </c>
      <c r="D201" s="219" t="s">
        <v>169</v>
      </c>
      <c r="E201" s="220" t="s">
        <v>630</v>
      </c>
      <c r="F201" s="221" t="s">
        <v>631</v>
      </c>
      <c r="G201" s="222" t="s">
        <v>172</v>
      </c>
      <c r="H201" s="223">
        <v>224.19999999999999</v>
      </c>
      <c r="I201" s="224"/>
      <c r="J201" s="225">
        <f>ROUND(I201*H201,2)</f>
        <v>0</v>
      </c>
      <c r="K201" s="221" t="s">
        <v>173</v>
      </c>
      <c r="L201" s="45"/>
      <c r="M201" s="226" t="s">
        <v>1</v>
      </c>
      <c r="N201" s="227" t="s">
        <v>51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174</v>
      </c>
      <c r="AT201" s="230" t="s">
        <v>169</v>
      </c>
      <c r="AU201" s="230" t="s">
        <v>21</v>
      </c>
      <c r="AY201" s="17" t="s">
        <v>167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174</v>
      </c>
      <c r="BK201" s="231">
        <f>ROUND(I201*H201,2)</f>
        <v>0</v>
      </c>
      <c r="BL201" s="17" t="s">
        <v>174</v>
      </c>
      <c r="BM201" s="230" t="s">
        <v>259</v>
      </c>
    </row>
    <row r="202" s="13" customFormat="1">
      <c r="A202" s="13"/>
      <c r="B202" s="232"/>
      <c r="C202" s="233"/>
      <c r="D202" s="234" t="s">
        <v>175</v>
      </c>
      <c r="E202" s="235" t="s">
        <v>1</v>
      </c>
      <c r="F202" s="236" t="s">
        <v>1560</v>
      </c>
      <c r="G202" s="233"/>
      <c r="H202" s="237">
        <v>224.19999999999999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175</v>
      </c>
      <c r="AU202" s="243" t="s">
        <v>21</v>
      </c>
      <c r="AV202" s="13" t="s">
        <v>21</v>
      </c>
      <c r="AW202" s="13" t="s">
        <v>40</v>
      </c>
      <c r="AX202" s="13" t="s">
        <v>84</v>
      </c>
      <c r="AY202" s="243" t="s">
        <v>167</v>
      </c>
    </row>
    <row r="203" s="14" customFormat="1">
      <c r="A203" s="14"/>
      <c r="B203" s="244"/>
      <c r="C203" s="245"/>
      <c r="D203" s="234" t="s">
        <v>175</v>
      </c>
      <c r="E203" s="246" t="s">
        <v>1</v>
      </c>
      <c r="F203" s="247" t="s">
        <v>177</v>
      </c>
      <c r="G203" s="245"/>
      <c r="H203" s="248">
        <v>224.19999999999999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175</v>
      </c>
      <c r="AU203" s="254" t="s">
        <v>21</v>
      </c>
      <c r="AV203" s="14" t="s">
        <v>174</v>
      </c>
      <c r="AW203" s="14" t="s">
        <v>40</v>
      </c>
      <c r="AX203" s="14" t="s">
        <v>92</v>
      </c>
      <c r="AY203" s="254" t="s">
        <v>167</v>
      </c>
    </row>
    <row r="204" s="12" customFormat="1" ht="22.8" customHeight="1">
      <c r="A204" s="12"/>
      <c r="B204" s="203"/>
      <c r="C204" s="204"/>
      <c r="D204" s="205" t="s">
        <v>83</v>
      </c>
      <c r="E204" s="217" t="s">
        <v>21</v>
      </c>
      <c r="F204" s="217" t="s">
        <v>1260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SUM(P205:P206)</f>
        <v>0</v>
      </c>
      <c r="Q204" s="211"/>
      <c r="R204" s="212">
        <f>SUM(R205:R206)</f>
        <v>0</v>
      </c>
      <c r="S204" s="211"/>
      <c r="T204" s="213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92</v>
      </c>
      <c r="AT204" s="215" t="s">
        <v>83</v>
      </c>
      <c r="AU204" s="215" t="s">
        <v>92</v>
      </c>
      <c r="AY204" s="214" t="s">
        <v>167</v>
      </c>
      <c r="BK204" s="216">
        <f>SUM(BK205:BK206)</f>
        <v>0</v>
      </c>
    </row>
    <row r="205" s="2" customFormat="1" ht="24.15" customHeight="1">
      <c r="A205" s="39"/>
      <c r="B205" s="40"/>
      <c r="C205" s="219" t="s">
        <v>223</v>
      </c>
      <c r="D205" s="219" t="s">
        <v>169</v>
      </c>
      <c r="E205" s="220" t="s">
        <v>1261</v>
      </c>
      <c r="F205" s="221" t="s">
        <v>1262</v>
      </c>
      <c r="G205" s="222" t="s">
        <v>206</v>
      </c>
      <c r="H205" s="223">
        <v>1</v>
      </c>
      <c r="I205" s="224"/>
      <c r="J205" s="225">
        <f>ROUND(I205*H205,2)</f>
        <v>0</v>
      </c>
      <c r="K205" s="221" t="s">
        <v>173</v>
      </c>
      <c r="L205" s="45"/>
      <c r="M205" s="226" t="s">
        <v>1</v>
      </c>
      <c r="N205" s="227" t="s">
        <v>51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174</v>
      </c>
      <c r="AT205" s="230" t="s">
        <v>169</v>
      </c>
      <c r="AU205" s="230" t="s">
        <v>21</v>
      </c>
      <c r="AY205" s="17" t="s">
        <v>167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174</v>
      </c>
      <c r="BK205" s="231">
        <f>ROUND(I205*H205,2)</f>
        <v>0</v>
      </c>
      <c r="BL205" s="17" t="s">
        <v>174</v>
      </c>
      <c r="BM205" s="230" t="s">
        <v>266</v>
      </c>
    </row>
    <row r="206" s="2" customFormat="1">
      <c r="A206" s="39"/>
      <c r="B206" s="40"/>
      <c r="C206" s="41"/>
      <c r="D206" s="234" t="s">
        <v>185</v>
      </c>
      <c r="E206" s="41"/>
      <c r="F206" s="255" t="s">
        <v>1263</v>
      </c>
      <c r="G206" s="41"/>
      <c r="H206" s="41"/>
      <c r="I206" s="256"/>
      <c r="J206" s="41"/>
      <c r="K206" s="41"/>
      <c r="L206" s="45"/>
      <c r="M206" s="257"/>
      <c r="N206" s="258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7" t="s">
        <v>185</v>
      </c>
      <c r="AU206" s="17" t="s">
        <v>21</v>
      </c>
    </row>
    <row r="207" s="12" customFormat="1" ht="22.8" customHeight="1">
      <c r="A207" s="12"/>
      <c r="B207" s="203"/>
      <c r="C207" s="204"/>
      <c r="D207" s="205" t="s">
        <v>83</v>
      </c>
      <c r="E207" s="217" t="s">
        <v>191</v>
      </c>
      <c r="F207" s="217" t="s">
        <v>363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SUM(P208:P292)</f>
        <v>0</v>
      </c>
      <c r="Q207" s="211"/>
      <c r="R207" s="212">
        <f>SUM(R208:R292)</f>
        <v>0</v>
      </c>
      <c r="S207" s="211"/>
      <c r="T207" s="213">
        <f>SUM(T208:T292)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92</v>
      </c>
      <c r="AT207" s="215" t="s">
        <v>83</v>
      </c>
      <c r="AU207" s="215" t="s">
        <v>92</v>
      </c>
      <c r="AY207" s="214" t="s">
        <v>167</v>
      </c>
      <c r="BK207" s="216">
        <f>SUM(BK208:BK292)</f>
        <v>0</v>
      </c>
    </row>
    <row r="208" s="2" customFormat="1" ht="21.75" customHeight="1">
      <c r="A208" s="39"/>
      <c r="B208" s="40"/>
      <c r="C208" s="219" t="s">
        <v>7</v>
      </c>
      <c r="D208" s="219" t="s">
        <v>169</v>
      </c>
      <c r="E208" s="220" t="s">
        <v>1264</v>
      </c>
      <c r="F208" s="221" t="s">
        <v>1265</v>
      </c>
      <c r="G208" s="222" t="s">
        <v>172</v>
      </c>
      <c r="H208" s="223">
        <v>1975.6099999999999</v>
      </c>
      <c r="I208" s="224"/>
      <c r="J208" s="225">
        <f>ROUND(I208*H208,2)</f>
        <v>0</v>
      </c>
      <c r="K208" s="221" t="s">
        <v>173</v>
      </c>
      <c r="L208" s="45"/>
      <c r="M208" s="226" t="s">
        <v>1</v>
      </c>
      <c r="N208" s="227" t="s">
        <v>51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174</v>
      </c>
      <c r="AT208" s="230" t="s">
        <v>169</v>
      </c>
      <c r="AU208" s="230" t="s">
        <v>21</v>
      </c>
      <c r="AY208" s="17" t="s">
        <v>167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174</v>
      </c>
      <c r="BK208" s="231">
        <f>ROUND(I208*H208,2)</f>
        <v>0</v>
      </c>
      <c r="BL208" s="17" t="s">
        <v>174</v>
      </c>
      <c r="BM208" s="230" t="s">
        <v>29</v>
      </c>
    </row>
    <row r="209" s="2" customFormat="1">
      <c r="A209" s="39"/>
      <c r="B209" s="40"/>
      <c r="C209" s="41"/>
      <c r="D209" s="234" t="s">
        <v>185</v>
      </c>
      <c r="E209" s="41"/>
      <c r="F209" s="255" t="s">
        <v>1247</v>
      </c>
      <c r="G209" s="41"/>
      <c r="H209" s="41"/>
      <c r="I209" s="256"/>
      <c r="J209" s="41"/>
      <c r="K209" s="41"/>
      <c r="L209" s="45"/>
      <c r="M209" s="257"/>
      <c r="N209" s="258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7" t="s">
        <v>185</v>
      </c>
      <c r="AU209" s="17" t="s">
        <v>21</v>
      </c>
    </row>
    <row r="210" s="13" customFormat="1">
      <c r="A210" s="13"/>
      <c r="B210" s="232"/>
      <c r="C210" s="233"/>
      <c r="D210" s="234" t="s">
        <v>175</v>
      </c>
      <c r="E210" s="235" t="s">
        <v>1</v>
      </c>
      <c r="F210" s="236" t="s">
        <v>1561</v>
      </c>
      <c r="G210" s="233"/>
      <c r="H210" s="237">
        <v>1648.9200000000001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175</v>
      </c>
      <c r="AU210" s="243" t="s">
        <v>21</v>
      </c>
      <c r="AV210" s="13" t="s">
        <v>21</v>
      </c>
      <c r="AW210" s="13" t="s">
        <v>40</v>
      </c>
      <c r="AX210" s="13" t="s">
        <v>84</v>
      </c>
      <c r="AY210" s="243" t="s">
        <v>167</v>
      </c>
    </row>
    <row r="211" s="13" customFormat="1">
      <c r="A211" s="13"/>
      <c r="B211" s="232"/>
      <c r="C211" s="233"/>
      <c r="D211" s="234" t="s">
        <v>175</v>
      </c>
      <c r="E211" s="235" t="s">
        <v>1</v>
      </c>
      <c r="F211" s="236" t="s">
        <v>1562</v>
      </c>
      <c r="G211" s="233"/>
      <c r="H211" s="237">
        <v>326.69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175</v>
      </c>
      <c r="AU211" s="243" t="s">
        <v>21</v>
      </c>
      <c r="AV211" s="13" t="s">
        <v>21</v>
      </c>
      <c r="AW211" s="13" t="s">
        <v>40</v>
      </c>
      <c r="AX211" s="13" t="s">
        <v>84</v>
      </c>
      <c r="AY211" s="243" t="s">
        <v>167</v>
      </c>
    </row>
    <row r="212" s="14" customFormat="1">
      <c r="A212" s="14"/>
      <c r="B212" s="244"/>
      <c r="C212" s="245"/>
      <c r="D212" s="234" t="s">
        <v>175</v>
      </c>
      <c r="E212" s="246" t="s">
        <v>1</v>
      </c>
      <c r="F212" s="247" t="s">
        <v>177</v>
      </c>
      <c r="G212" s="245"/>
      <c r="H212" s="248">
        <v>1975.6100000000001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175</v>
      </c>
      <c r="AU212" s="254" t="s">
        <v>21</v>
      </c>
      <c r="AV212" s="14" t="s">
        <v>174</v>
      </c>
      <c r="AW212" s="14" t="s">
        <v>40</v>
      </c>
      <c r="AX212" s="14" t="s">
        <v>92</v>
      </c>
      <c r="AY212" s="254" t="s">
        <v>167</v>
      </c>
    </row>
    <row r="213" s="2" customFormat="1" ht="16.5" customHeight="1">
      <c r="A213" s="39"/>
      <c r="B213" s="40"/>
      <c r="C213" s="259" t="s">
        <v>227</v>
      </c>
      <c r="D213" s="259" t="s">
        <v>238</v>
      </c>
      <c r="E213" s="260" t="s">
        <v>1268</v>
      </c>
      <c r="F213" s="261" t="s">
        <v>1269</v>
      </c>
      <c r="G213" s="262" t="s">
        <v>277</v>
      </c>
      <c r="H213" s="263">
        <v>2029.4269999999999</v>
      </c>
      <c r="I213" s="264"/>
      <c r="J213" s="265">
        <f>ROUND(I213*H213,2)</f>
        <v>0</v>
      </c>
      <c r="K213" s="261" t="s">
        <v>173</v>
      </c>
      <c r="L213" s="266"/>
      <c r="M213" s="267" t="s">
        <v>1</v>
      </c>
      <c r="N213" s="268" t="s">
        <v>51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190</v>
      </c>
      <c r="AT213" s="230" t="s">
        <v>238</v>
      </c>
      <c r="AU213" s="230" t="s">
        <v>21</v>
      </c>
      <c r="AY213" s="17" t="s">
        <v>167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174</v>
      </c>
      <c r="BK213" s="231">
        <f>ROUND(I213*H213,2)</f>
        <v>0</v>
      </c>
      <c r="BL213" s="17" t="s">
        <v>174</v>
      </c>
      <c r="BM213" s="230" t="s">
        <v>272</v>
      </c>
    </row>
    <row r="214" s="13" customFormat="1">
      <c r="A214" s="13"/>
      <c r="B214" s="232"/>
      <c r="C214" s="233"/>
      <c r="D214" s="234" t="s">
        <v>175</v>
      </c>
      <c r="E214" s="235" t="s">
        <v>1</v>
      </c>
      <c r="F214" s="236" t="s">
        <v>1563</v>
      </c>
      <c r="G214" s="233"/>
      <c r="H214" s="237">
        <v>824.46000000000004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175</v>
      </c>
      <c r="AU214" s="243" t="s">
        <v>21</v>
      </c>
      <c r="AV214" s="13" t="s">
        <v>21</v>
      </c>
      <c r="AW214" s="13" t="s">
        <v>40</v>
      </c>
      <c r="AX214" s="13" t="s">
        <v>84</v>
      </c>
      <c r="AY214" s="243" t="s">
        <v>167</v>
      </c>
    </row>
    <row r="215" s="13" customFormat="1">
      <c r="A215" s="13"/>
      <c r="B215" s="232"/>
      <c r="C215" s="233"/>
      <c r="D215" s="234" t="s">
        <v>175</v>
      </c>
      <c r="E215" s="235" t="s">
        <v>1</v>
      </c>
      <c r="F215" s="236" t="s">
        <v>1564</v>
      </c>
      <c r="G215" s="233"/>
      <c r="H215" s="237">
        <v>98.007000000000005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175</v>
      </c>
      <c r="AU215" s="243" t="s">
        <v>21</v>
      </c>
      <c r="AV215" s="13" t="s">
        <v>21</v>
      </c>
      <c r="AW215" s="13" t="s">
        <v>40</v>
      </c>
      <c r="AX215" s="13" t="s">
        <v>84</v>
      </c>
      <c r="AY215" s="243" t="s">
        <v>167</v>
      </c>
    </row>
    <row r="216" s="14" customFormat="1">
      <c r="A216" s="14"/>
      <c r="B216" s="244"/>
      <c r="C216" s="245"/>
      <c r="D216" s="234" t="s">
        <v>175</v>
      </c>
      <c r="E216" s="246" t="s">
        <v>1</v>
      </c>
      <c r="F216" s="247" t="s">
        <v>177</v>
      </c>
      <c r="G216" s="245"/>
      <c r="H216" s="248">
        <v>922.4670000000001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175</v>
      </c>
      <c r="AU216" s="254" t="s">
        <v>21</v>
      </c>
      <c r="AV216" s="14" t="s">
        <v>174</v>
      </c>
      <c r="AW216" s="14" t="s">
        <v>40</v>
      </c>
      <c r="AX216" s="14" t="s">
        <v>84</v>
      </c>
      <c r="AY216" s="254" t="s">
        <v>167</v>
      </c>
    </row>
    <row r="217" s="13" customFormat="1">
      <c r="A217" s="13"/>
      <c r="B217" s="232"/>
      <c r="C217" s="233"/>
      <c r="D217" s="234" t="s">
        <v>175</v>
      </c>
      <c r="E217" s="235" t="s">
        <v>1</v>
      </c>
      <c r="F217" s="236" t="s">
        <v>1565</v>
      </c>
      <c r="G217" s="233"/>
      <c r="H217" s="237">
        <v>2029.4269999999999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175</v>
      </c>
      <c r="AU217" s="243" t="s">
        <v>21</v>
      </c>
      <c r="AV217" s="13" t="s">
        <v>21</v>
      </c>
      <c r="AW217" s="13" t="s">
        <v>40</v>
      </c>
      <c r="AX217" s="13" t="s">
        <v>84</v>
      </c>
      <c r="AY217" s="243" t="s">
        <v>167</v>
      </c>
    </row>
    <row r="218" s="14" customFormat="1">
      <c r="A218" s="14"/>
      <c r="B218" s="244"/>
      <c r="C218" s="245"/>
      <c r="D218" s="234" t="s">
        <v>175</v>
      </c>
      <c r="E218" s="246" t="s">
        <v>1</v>
      </c>
      <c r="F218" s="247" t="s">
        <v>177</v>
      </c>
      <c r="G218" s="245"/>
      <c r="H218" s="248">
        <v>2029.4269999999999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175</v>
      </c>
      <c r="AU218" s="254" t="s">
        <v>21</v>
      </c>
      <c r="AV218" s="14" t="s">
        <v>174</v>
      </c>
      <c r="AW218" s="14" t="s">
        <v>40</v>
      </c>
      <c r="AX218" s="14" t="s">
        <v>92</v>
      </c>
      <c r="AY218" s="254" t="s">
        <v>167</v>
      </c>
    </row>
    <row r="219" s="2" customFormat="1" ht="16.5" customHeight="1">
      <c r="A219" s="39"/>
      <c r="B219" s="40"/>
      <c r="C219" s="219" t="s">
        <v>274</v>
      </c>
      <c r="D219" s="219" t="s">
        <v>169</v>
      </c>
      <c r="E219" s="220" t="s">
        <v>364</v>
      </c>
      <c r="F219" s="221" t="s">
        <v>365</v>
      </c>
      <c r="G219" s="222" t="s">
        <v>172</v>
      </c>
      <c r="H219" s="223">
        <v>129.00700000000001</v>
      </c>
      <c r="I219" s="224"/>
      <c r="J219" s="225">
        <f>ROUND(I219*H219,2)</f>
        <v>0</v>
      </c>
      <c r="K219" s="221" t="s">
        <v>173</v>
      </c>
      <c r="L219" s="45"/>
      <c r="M219" s="226" t="s">
        <v>1</v>
      </c>
      <c r="N219" s="227" t="s">
        <v>51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174</v>
      </c>
      <c r="AT219" s="230" t="s">
        <v>169</v>
      </c>
      <c r="AU219" s="230" t="s">
        <v>21</v>
      </c>
      <c r="AY219" s="17" t="s">
        <v>167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174</v>
      </c>
      <c r="BK219" s="231">
        <f>ROUND(I219*H219,2)</f>
        <v>0</v>
      </c>
      <c r="BL219" s="17" t="s">
        <v>174</v>
      </c>
      <c r="BM219" s="230" t="s">
        <v>278</v>
      </c>
    </row>
    <row r="220" s="2" customFormat="1">
      <c r="A220" s="39"/>
      <c r="B220" s="40"/>
      <c r="C220" s="41"/>
      <c r="D220" s="234" t="s">
        <v>185</v>
      </c>
      <c r="E220" s="41"/>
      <c r="F220" s="255" t="s">
        <v>1273</v>
      </c>
      <c r="G220" s="41"/>
      <c r="H220" s="41"/>
      <c r="I220" s="256"/>
      <c r="J220" s="41"/>
      <c r="K220" s="41"/>
      <c r="L220" s="45"/>
      <c r="M220" s="257"/>
      <c r="N220" s="258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7" t="s">
        <v>185</v>
      </c>
      <c r="AU220" s="17" t="s">
        <v>21</v>
      </c>
    </row>
    <row r="221" s="13" customFormat="1">
      <c r="A221" s="13"/>
      <c r="B221" s="232"/>
      <c r="C221" s="233"/>
      <c r="D221" s="234" t="s">
        <v>175</v>
      </c>
      <c r="E221" s="235" t="s">
        <v>1</v>
      </c>
      <c r="F221" s="236" t="s">
        <v>1566</v>
      </c>
      <c r="G221" s="233"/>
      <c r="H221" s="237">
        <v>16.675000000000001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175</v>
      </c>
      <c r="AU221" s="243" t="s">
        <v>21</v>
      </c>
      <c r="AV221" s="13" t="s">
        <v>21</v>
      </c>
      <c r="AW221" s="13" t="s">
        <v>40</v>
      </c>
      <c r="AX221" s="13" t="s">
        <v>84</v>
      </c>
      <c r="AY221" s="243" t="s">
        <v>167</v>
      </c>
    </row>
    <row r="222" s="13" customFormat="1">
      <c r="A222" s="13"/>
      <c r="B222" s="232"/>
      <c r="C222" s="233"/>
      <c r="D222" s="234" t="s">
        <v>175</v>
      </c>
      <c r="E222" s="235" t="s">
        <v>1</v>
      </c>
      <c r="F222" s="236" t="s">
        <v>1567</v>
      </c>
      <c r="G222" s="233"/>
      <c r="H222" s="237">
        <v>94.299999999999997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175</v>
      </c>
      <c r="AU222" s="243" t="s">
        <v>21</v>
      </c>
      <c r="AV222" s="13" t="s">
        <v>21</v>
      </c>
      <c r="AW222" s="13" t="s">
        <v>40</v>
      </c>
      <c r="AX222" s="13" t="s">
        <v>84</v>
      </c>
      <c r="AY222" s="243" t="s">
        <v>167</v>
      </c>
    </row>
    <row r="223" s="13" customFormat="1">
      <c r="A223" s="13"/>
      <c r="B223" s="232"/>
      <c r="C223" s="233"/>
      <c r="D223" s="234" t="s">
        <v>175</v>
      </c>
      <c r="E223" s="235" t="s">
        <v>1</v>
      </c>
      <c r="F223" s="236" t="s">
        <v>1568</v>
      </c>
      <c r="G223" s="233"/>
      <c r="H223" s="237">
        <v>18.032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175</v>
      </c>
      <c r="AU223" s="243" t="s">
        <v>21</v>
      </c>
      <c r="AV223" s="13" t="s">
        <v>21</v>
      </c>
      <c r="AW223" s="13" t="s">
        <v>40</v>
      </c>
      <c r="AX223" s="13" t="s">
        <v>84</v>
      </c>
      <c r="AY223" s="243" t="s">
        <v>167</v>
      </c>
    </row>
    <row r="224" s="14" customFormat="1">
      <c r="A224" s="14"/>
      <c r="B224" s="244"/>
      <c r="C224" s="245"/>
      <c r="D224" s="234" t="s">
        <v>175</v>
      </c>
      <c r="E224" s="246" t="s">
        <v>1</v>
      </c>
      <c r="F224" s="247" t="s">
        <v>177</v>
      </c>
      <c r="G224" s="245"/>
      <c r="H224" s="248">
        <v>129.00700000000001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175</v>
      </c>
      <c r="AU224" s="254" t="s">
        <v>21</v>
      </c>
      <c r="AV224" s="14" t="s">
        <v>174</v>
      </c>
      <c r="AW224" s="14" t="s">
        <v>40</v>
      </c>
      <c r="AX224" s="14" t="s">
        <v>92</v>
      </c>
      <c r="AY224" s="254" t="s">
        <v>167</v>
      </c>
    </row>
    <row r="225" s="2" customFormat="1" ht="16.5" customHeight="1">
      <c r="A225" s="39"/>
      <c r="B225" s="40"/>
      <c r="C225" s="219" t="s">
        <v>232</v>
      </c>
      <c r="D225" s="219" t="s">
        <v>169</v>
      </c>
      <c r="E225" s="220" t="s">
        <v>369</v>
      </c>
      <c r="F225" s="221" t="s">
        <v>370</v>
      </c>
      <c r="G225" s="222" t="s">
        <v>172</v>
      </c>
      <c r="H225" s="223">
        <v>594.06100000000004</v>
      </c>
      <c r="I225" s="224"/>
      <c r="J225" s="225">
        <f>ROUND(I225*H225,2)</f>
        <v>0</v>
      </c>
      <c r="K225" s="221" t="s">
        <v>1</v>
      </c>
      <c r="L225" s="45"/>
      <c r="M225" s="226" t="s">
        <v>1</v>
      </c>
      <c r="N225" s="227" t="s">
        <v>51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174</v>
      </c>
      <c r="AT225" s="230" t="s">
        <v>169</v>
      </c>
      <c r="AU225" s="230" t="s">
        <v>21</v>
      </c>
      <c r="AY225" s="17" t="s">
        <v>167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174</v>
      </c>
      <c r="BK225" s="231">
        <f>ROUND(I225*H225,2)</f>
        <v>0</v>
      </c>
      <c r="BL225" s="17" t="s">
        <v>174</v>
      </c>
      <c r="BM225" s="230" t="s">
        <v>281</v>
      </c>
    </row>
    <row r="226" s="2" customFormat="1">
      <c r="A226" s="39"/>
      <c r="B226" s="40"/>
      <c r="C226" s="41"/>
      <c r="D226" s="234" t="s">
        <v>185</v>
      </c>
      <c r="E226" s="41"/>
      <c r="F226" s="255" t="s">
        <v>1277</v>
      </c>
      <c r="G226" s="41"/>
      <c r="H226" s="41"/>
      <c r="I226" s="256"/>
      <c r="J226" s="41"/>
      <c r="K226" s="41"/>
      <c r="L226" s="45"/>
      <c r="M226" s="257"/>
      <c r="N226" s="258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7" t="s">
        <v>185</v>
      </c>
      <c r="AU226" s="17" t="s">
        <v>21</v>
      </c>
    </row>
    <row r="227" s="13" customFormat="1">
      <c r="A227" s="13"/>
      <c r="B227" s="232"/>
      <c r="C227" s="233"/>
      <c r="D227" s="234" t="s">
        <v>175</v>
      </c>
      <c r="E227" s="235" t="s">
        <v>1</v>
      </c>
      <c r="F227" s="236" t="s">
        <v>1552</v>
      </c>
      <c r="G227" s="233"/>
      <c r="H227" s="237">
        <v>161.72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175</v>
      </c>
      <c r="AU227" s="243" t="s">
        <v>21</v>
      </c>
      <c r="AV227" s="13" t="s">
        <v>21</v>
      </c>
      <c r="AW227" s="13" t="s">
        <v>40</v>
      </c>
      <c r="AX227" s="13" t="s">
        <v>84</v>
      </c>
      <c r="AY227" s="243" t="s">
        <v>167</v>
      </c>
    </row>
    <row r="228" s="13" customFormat="1">
      <c r="A228" s="13"/>
      <c r="B228" s="232"/>
      <c r="C228" s="233"/>
      <c r="D228" s="234" t="s">
        <v>175</v>
      </c>
      <c r="E228" s="235" t="s">
        <v>1</v>
      </c>
      <c r="F228" s="236" t="s">
        <v>1553</v>
      </c>
      <c r="G228" s="233"/>
      <c r="H228" s="237">
        <v>5.5119999999999996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175</v>
      </c>
      <c r="AU228" s="243" t="s">
        <v>21</v>
      </c>
      <c r="AV228" s="13" t="s">
        <v>21</v>
      </c>
      <c r="AW228" s="13" t="s">
        <v>40</v>
      </c>
      <c r="AX228" s="13" t="s">
        <v>84</v>
      </c>
      <c r="AY228" s="243" t="s">
        <v>167</v>
      </c>
    </row>
    <row r="229" s="13" customFormat="1">
      <c r="A229" s="13"/>
      <c r="B229" s="232"/>
      <c r="C229" s="233"/>
      <c r="D229" s="234" t="s">
        <v>175</v>
      </c>
      <c r="E229" s="235" t="s">
        <v>1</v>
      </c>
      <c r="F229" s="236" t="s">
        <v>1554</v>
      </c>
      <c r="G229" s="233"/>
      <c r="H229" s="237">
        <v>139.035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175</v>
      </c>
      <c r="AU229" s="243" t="s">
        <v>21</v>
      </c>
      <c r="AV229" s="13" t="s">
        <v>21</v>
      </c>
      <c r="AW229" s="13" t="s">
        <v>40</v>
      </c>
      <c r="AX229" s="13" t="s">
        <v>84</v>
      </c>
      <c r="AY229" s="243" t="s">
        <v>167</v>
      </c>
    </row>
    <row r="230" s="15" customFormat="1">
      <c r="A230" s="15"/>
      <c r="B230" s="273"/>
      <c r="C230" s="274"/>
      <c r="D230" s="234" t="s">
        <v>175</v>
      </c>
      <c r="E230" s="275" t="s">
        <v>1</v>
      </c>
      <c r="F230" s="276" t="s">
        <v>1249</v>
      </c>
      <c r="G230" s="274"/>
      <c r="H230" s="277">
        <v>306.267</v>
      </c>
      <c r="I230" s="278"/>
      <c r="J230" s="274"/>
      <c r="K230" s="274"/>
      <c r="L230" s="279"/>
      <c r="M230" s="280"/>
      <c r="N230" s="281"/>
      <c r="O230" s="281"/>
      <c r="P230" s="281"/>
      <c r="Q230" s="281"/>
      <c r="R230" s="281"/>
      <c r="S230" s="281"/>
      <c r="T230" s="28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3" t="s">
        <v>175</v>
      </c>
      <c r="AU230" s="283" t="s">
        <v>21</v>
      </c>
      <c r="AV230" s="15" t="s">
        <v>180</v>
      </c>
      <c r="AW230" s="15" t="s">
        <v>40</v>
      </c>
      <c r="AX230" s="15" t="s">
        <v>84</v>
      </c>
      <c r="AY230" s="283" t="s">
        <v>167</v>
      </c>
    </row>
    <row r="231" s="13" customFormat="1">
      <c r="A231" s="13"/>
      <c r="B231" s="232"/>
      <c r="C231" s="233"/>
      <c r="D231" s="234" t="s">
        <v>175</v>
      </c>
      <c r="E231" s="235" t="s">
        <v>1</v>
      </c>
      <c r="F231" s="236" t="s">
        <v>1555</v>
      </c>
      <c r="G231" s="233"/>
      <c r="H231" s="237">
        <v>138.346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175</v>
      </c>
      <c r="AU231" s="243" t="s">
        <v>21</v>
      </c>
      <c r="AV231" s="13" t="s">
        <v>21</v>
      </c>
      <c r="AW231" s="13" t="s">
        <v>40</v>
      </c>
      <c r="AX231" s="13" t="s">
        <v>84</v>
      </c>
      <c r="AY231" s="243" t="s">
        <v>167</v>
      </c>
    </row>
    <row r="232" s="13" customFormat="1">
      <c r="A232" s="13"/>
      <c r="B232" s="232"/>
      <c r="C232" s="233"/>
      <c r="D232" s="234" t="s">
        <v>175</v>
      </c>
      <c r="E232" s="235" t="s">
        <v>1</v>
      </c>
      <c r="F232" s="236" t="s">
        <v>1556</v>
      </c>
      <c r="G232" s="233"/>
      <c r="H232" s="237">
        <v>149.44800000000001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175</v>
      </c>
      <c r="AU232" s="243" t="s">
        <v>21</v>
      </c>
      <c r="AV232" s="13" t="s">
        <v>21</v>
      </c>
      <c r="AW232" s="13" t="s">
        <v>40</v>
      </c>
      <c r="AX232" s="13" t="s">
        <v>84</v>
      </c>
      <c r="AY232" s="243" t="s">
        <v>167</v>
      </c>
    </row>
    <row r="233" s="15" customFormat="1">
      <c r="A233" s="15"/>
      <c r="B233" s="273"/>
      <c r="C233" s="274"/>
      <c r="D233" s="234" t="s">
        <v>175</v>
      </c>
      <c r="E233" s="275" t="s">
        <v>1</v>
      </c>
      <c r="F233" s="276" t="s">
        <v>1249</v>
      </c>
      <c r="G233" s="274"/>
      <c r="H233" s="277">
        <v>287.79399999999998</v>
      </c>
      <c r="I233" s="278"/>
      <c r="J233" s="274"/>
      <c r="K233" s="274"/>
      <c r="L233" s="279"/>
      <c r="M233" s="280"/>
      <c r="N233" s="281"/>
      <c r="O233" s="281"/>
      <c r="P233" s="281"/>
      <c r="Q233" s="281"/>
      <c r="R233" s="281"/>
      <c r="S233" s="281"/>
      <c r="T233" s="28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3" t="s">
        <v>175</v>
      </c>
      <c r="AU233" s="283" t="s">
        <v>21</v>
      </c>
      <c r="AV233" s="15" t="s">
        <v>180</v>
      </c>
      <c r="AW233" s="15" t="s">
        <v>40</v>
      </c>
      <c r="AX233" s="15" t="s">
        <v>84</v>
      </c>
      <c r="AY233" s="283" t="s">
        <v>167</v>
      </c>
    </row>
    <row r="234" s="14" customFormat="1">
      <c r="A234" s="14"/>
      <c r="B234" s="244"/>
      <c r="C234" s="245"/>
      <c r="D234" s="234" t="s">
        <v>175</v>
      </c>
      <c r="E234" s="246" t="s">
        <v>1</v>
      </c>
      <c r="F234" s="247" t="s">
        <v>177</v>
      </c>
      <c r="G234" s="245"/>
      <c r="H234" s="248">
        <v>594.06100000000004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175</v>
      </c>
      <c r="AU234" s="254" t="s">
        <v>21</v>
      </c>
      <c r="AV234" s="14" t="s">
        <v>174</v>
      </c>
      <c r="AW234" s="14" t="s">
        <v>40</v>
      </c>
      <c r="AX234" s="14" t="s">
        <v>92</v>
      </c>
      <c r="AY234" s="254" t="s">
        <v>167</v>
      </c>
    </row>
    <row r="235" s="2" customFormat="1" ht="16.5" customHeight="1">
      <c r="A235" s="39"/>
      <c r="B235" s="40"/>
      <c r="C235" s="219" t="s">
        <v>292</v>
      </c>
      <c r="D235" s="219" t="s">
        <v>169</v>
      </c>
      <c r="E235" s="220" t="s">
        <v>639</v>
      </c>
      <c r="F235" s="221" t="s">
        <v>370</v>
      </c>
      <c r="G235" s="222" t="s">
        <v>172</v>
      </c>
      <c r="H235" s="223">
        <v>145.834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51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174</v>
      </c>
      <c r="AT235" s="230" t="s">
        <v>169</v>
      </c>
      <c r="AU235" s="230" t="s">
        <v>21</v>
      </c>
      <c r="AY235" s="17" t="s">
        <v>167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174</v>
      </c>
      <c r="BK235" s="231">
        <f>ROUND(I235*H235,2)</f>
        <v>0</v>
      </c>
      <c r="BL235" s="17" t="s">
        <v>174</v>
      </c>
      <c r="BM235" s="230" t="s">
        <v>295</v>
      </c>
    </row>
    <row r="236" s="2" customFormat="1">
      <c r="A236" s="39"/>
      <c r="B236" s="40"/>
      <c r="C236" s="41"/>
      <c r="D236" s="234" t="s">
        <v>185</v>
      </c>
      <c r="E236" s="41"/>
      <c r="F236" s="255" t="s">
        <v>1284</v>
      </c>
      <c r="G236" s="41"/>
      <c r="H236" s="41"/>
      <c r="I236" s="256"/>
      <c r="J236" s="41"/>
      <c r="K236" s="41"/>
      <c r="L236" s="45"/>
      <c r="M236" s="257"/>
      <c r="N236" s="258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7" t="s">
        <v>185</v>
      </c>
      <c r="AU236" s="17" t="s">
        <v>21</v>
      </c>
    </row>
    <row r="237" s="13" customFormat="1">
      <c r="A237" s="13"/>
      <c r="B237" s="232"/>
      <c r="C237" s="233"/>
      <c r="D237" s="234" t="s">
        <v>175</v>
      </c>
      <c r="E237" s="235" t="s">
        <v>1</v>
      </c>
      <c r="F237" s="236" t="s">
        <v>1557</v>
      </c>
      <c r="G237" s="233"/>
      <c r="H237" s="237">
        <v>18.850000000000001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175</v>
      </c>
      <c r="AU237" s="243" t="s">
        <v>21</v>
      </c>
      <c r="AV237" s="13" t="s">
        <v>21</v>
      </c>
      <c r="AW237" s="13" t="s">
        <v>40</v>
      </c>
      <c r="AX237" s="13" t="s">
        <v>84</v>
      </c>
      <c r="AY237" s="243" t="s">
        <v>167</v>
      </c>
    </row>
    <row r="238" s="13" customFormat="1">
      <c r="A238" s="13"/>
      <c r="B238" s="232"/>
      <c r="C238" s="233"/>
      <c r="D238" s="234" t="s">
        <v>175</v>
      </c>
      <c r="E238" s="235" t="s">
        <v>1</v>
      </c>
      <c r="F238" s="236" t="s">
        <v>1558</v>
      </c>
      <c r="G238" s="233"/>
      <c r="H238" s="237">
        <v>106.59999999999999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175</v>
      </c>
      <c r="AU238" s="243" t="s">
        <v>21</v>
      </c>
      <c r="AV238" s="13" t="s">
        <v>21</v>
      </c>
      <c r="AW238" s="13" t="s">
        <v>40</v>
      </c>
      <c r="AX238" s="13" t="s">
        <v>84</v>
      </c>
      <c r="AY238" s="243" t="s">
        <v>167</v>
      </c>
    </row>
    <row r="239" s="13" customFormat="1">
      <c r="A239" s="13"/>
      <c r="B239" s="232"/>
      <c r="C239" s="233"/>
      <c r="D239" s="234" t="s">
        <v>175</v>
      </c>
      <c r="E239" s="235" t="s">
        <v>1</v>
      </c>
      <c r="F239" s="236" t="s">
        <v>1559</v>
      </c>
      <c r="G239" s="233"/>
      <c r="H239" s="237">
        <v>20.384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175</v>
      </c>
      <c r="AU239" s="243" t="s">
        <v>21</v>
      </c>
      <c r="AV239" s="13" t="s">
        <v>21</v>
      </c>
      <c r="AW239" s="13" t="s">
        <v>40</v>
      </c>
      <c r="AX239" s="13" t="s">
        <v>84</v>
      </c>
      <c r="AY239" s="243" t="s">
        <v>167</v>
      </c>
    </row>
    <row r="240" s="14" customFormat="1">
      <c r="A240" s="14"/>
      <c r="B240" s="244"/>
      <c r="C240" s="245"/>
      <c r="D240" s="234" t="s">
        <v>175</v>
      </c>
      <c r="E240" s="246" t="s">
        <v>1</v>
      </c>
      <c r="F240" s="247" t="s">
        <v>177</v>
      </c>
      <c r="G240" s="245"/>
      <c r="H240" s="248">
        <v>145.834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175</v>
      </c>
      <c r="AU240" s="254" t="s">
        <v>21</v>
      </c>
      <c r="AV240" s="14" t="s">
        <v>174</v>
      </c>
      <c r="AW240" s="14" t="s">
        <v>40</v>
      </c>
      <c r="AX240" s="14" t="s">
        <v>92</v>
      </c>
      <c r="AY240" s="254" t="s">
        <v>167</v>
      </c>
    </row>
    <row r="241" s="2" customFormat="1" ht="16.5" customHeight="1">
      <c r="A241" s="39"/>
      <c r="B241" s="40"/>
      <c r="C241" s="219" t="s">
        <v>237</v>
      </c>
      <c r="D241" s="219" t="s">
        <v>169</v>
      </c>
      <c r="E241" s="220" t="s">
        <v>1286</v>
      </c>
      <c r="F241" s="221" t="s">
        <v>1287</v>
      </c>
      <c r="G241" s="222" t="s">
        <v>172</v>
      </c>
      <c r="H241" s="223">
        <v>1254.682</v>
      </c>
      <c r="I241" s="224"/>
      <c r="J241" s="225">
        <f>ROUND(I241*H241,2)</f>
        <v>0</v>
      </c>
      <c r="K241" s="221" t="s">
        <v>173</v>
      </c>
      <c r="L241" s="45"/>
      <c r="M241" s="226" t="s">
        <v>1</v>
      </c>
      <c r="N241" s="227" t="s">
        <v>51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174</v>
      </c>
      <c r="AT241" s="230" t="s">
        <v>169</v>
      </c>
      <c r="AU241" s="230" t="s">
        <v>21</v>
      </c>
      <c r="AY241" s="17" t="s">
        <v>167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174</v>
      </c>
      <c r="BK241" s="231">
        <f>ROUND(I241*H241,2)</f>
        <v>0</v>
      </c>
      <c r="BL241" s="17" t="s">
        <v>174</v>
      </c>
      <c r="BM241" s="230" t="s">
        <v>301</v>
      </c>
    </row>
    <row r="242" s="2" customFormat="1">
      <c r="A242" s="39"/>
      <c r="B242" s="40"/>
      <c r="C242" s="41"/>
      <c r="D242" s="234" t="s">
        <v>185</v>
      </c>
      <c r="E242" s="41"/>
      <c r="F242" s="255" t="s">
        <v>1288</v>
      </c>
      <c r="G242" s="41"/>
      <c r="H242" s="41"/>
      <c r="I242" s="256"/>
      <c r="J242" s="41"/>
      <c r="K242" s="41"/>
      <c r="L242" s="45"/>
      <c r="M242" s="257"/>
      <c r="N242" s="258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7" t="s">
        <v>185</v>
      </c>
      <c r="AU242" s="17" t="s">
        <v>21</v>
      </c>
    </row>
    <row r="243" s="13" customFormat="1">
      <c r="A243" s="13"/>
      <c r="B243" s="232"/>
      <c r="C243" s="233"/>
      <c r="D243" s="234" t="s">
        <v>175</v>
      </c>
      <c r="E243" s="235" t="s">
        <v>1</v>
      </c>
      <c r="F243" s="236" t="s">
        <v>1551</v>
      </c>
      <c r="G243" s="233"/>
      <c r="H243" s="237">
        <v>1254.682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175</v>
      </c>
      <c r="AU243" s="243" t="s">
        <v>21</v>
      </c>
      <c r="AV243" s="13" t="s">
        <v>21</v>
      </c>
      <c r="AW243" s="13" t="s">
        <v>40</v>
      </c>
      <c r="AX243" s="13" t="s">
        <v>84</v>
      </c>
      <c r="AY243" s="243" t="s">
        <v>167</v>
      </c>
    </row>
    <row r="244" s="14" customFormat="1">
      <c r="A244" s="14"/>
      <c r="B244" s="244"/>
      <c r="C244" s="245"/>
      <c r="D244" s="234" t="s">
        <v>175</v>
      </c>
      <c r="E244" s="246" t="s">
        <v>1</v>
      </c>
      <c r="F244" s="247" t="s">
        <v>177</v>
      </c>
      <c r="G244" s="245"/>
      <c r="H244" s="248">
        <v>1254.682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175</v>
      </c>
      <c r="AU244" s="254" t="s">
        <v>21</v>
      </c>
      <c r="AV244" s="14" t="s">
        <v>174</v>
      </c>
      <c r="AW244" s="14" t="s">
        <v>40</v>
      </c>
      <c r="AX244" s="14" t="s">
        <v>92</v>
      </c>
      <c r="AY244" s="254" t="s">
        <v>167</v>
      </c>
    </row>
    <row r="245" s="2" customFormat="1" ht="33" customHeight="1">
      <c r="A245" s="39"/>
      <c r="B245" s="40"/>
      <c r="C245" s="219" t="s">
        <v>303</v>
      </c>
      <c r="D245" s="219" t="s">
        <v>169</v>
      </c>
      <c r="E245" s="220" t="s">
        <v>1301</v>
      </c>
      <c r="F245" s="221" t="s">
        <v>1302</v>
      </c>
      <c r="G245" s="222" t="s">
        <v>172</v>
      </c>
      <c r="H245" s="223">
        <v>1042.3510000000001</v>
      </c>
      <c r="I245" s="224"/>
      <c r="J245" s="225">
        <f>ROUND(I245*H245,2)</f>
        <v>0</v>
      </c>
      <c r="K245" s="221" t="s">
        <v>173</v>
      </c>
      <c r="L245" s="45"/>
      <c r="M245" s="226" t="s">
        <v>1</v>
      </c>
      <c r="N245" s="227" t="s">
        <v>51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174</v>
      </c>
      <c r="AT245" s="230" t="s">
        <v>169</v>
      </c>
      <c r="AU245" s="230" t="s">
        <v>21</v>
      </c>
      <c r="AY245" s="17" t="s">
        <v>167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174</v>
      </c>
      <c r="BK245" s="231">
        <f>ROUND(I245*H245,2)</f>
        <v>0</v>
      </c>
      <c r="BL245" s="17" t="s">
        <v>174</v>
      </c>
      <c r="BM245" s="230" t="s">
        <v>306</v>
      </c>
    </row>
    <row r="246" s="13" customFormat="1">
      <c r="A246" s="13"/>
      <c r="B246" s="232"/>
      <c r="C246" s="233"/>
      <c r="D246" s="234" t="s">
        <v>175</v>
      </c>
      <c r="E246" s="235" t="s">
        <v>1</v>
      </c>
      <c r="F246" s="236" t="s">
        <v>1569</v>
      </c>
      <c r="G246" s="233"/>
      <c r="H246" s="237">
        <v>1042.3510000000001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175</v>
      </c>
      <c r="AU246" s="243" t="s">
        <v>21</v>
      </c>
      <c r="AV246" s="13" t="s">
        <v>21</v>
      </c>
      <c r="AW246" s="13" t="s">
        <v>40</v>
      </c>
      <c r="AX246" s="13" t="s">
        <v>84</v>
      </c>
      <c r="AY246" s="243" t="s">
        <v>167</v>
      </c>
    </row>
    <row r="247" s="14" customFormat="1">
      <c r="A247" s="14"/>
      <c r="B247" s="244"/>
      <c r="C247" s="245"/>
      <c r="D247" s="234" t="s">
        <v>175</v>
      </c>
      <c r="E247" s="246" t="s">
        <v>1</v>
      </c>
      <c r="F247" s="247" t="s">
        <v>177</v>
      </c>
      <c r="G247" s="245"/>
      <c r="H247" s="248">
        <v>1042.3510000000001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175</v>
      </c>
      <c r="AU247" s="254" t="s">
        <v>21</v>
      </c>
      <c r="AV247" s="14" t="s">
        <v>174</v>
      </c>
      <c r="AW247" s="14" t="s">
        <v>40</v>
      </c>
      <c r="AX247" s="14" t="s">
        <v>92</v>
      </c>
      <c r="AY247" s="254" t="s">
        <v>167</v>
      </c>
    </row>
    <row r="248" s="2" customFormat="1" ht="24.15" customHeight="1">
      <c r="A248" s="39"/>
      <c r="B248" s="40"/>
      <c r="C248" s="219" t="s">
        <v>241</v>
      </c>
      <c r="D248" s="219" t="s">
        <v>169</v>
      </c>
      <c r="E248" s="220" t="s">
        <v>641</v>
      </c>
      <c r="F248" s="221" t="s">
        <v>642</v>
      </c>
      <c r="G248" s="222" t="s">
        <v>172</v>
      </c>
      <c r="H248" s="223">
        <v>1109.9110000000001</v>
      </c>
      <c r="I248" s="224"/>
      <c r="J248" s="225">
        <f>ROUND(I248*H248,2)</f>
        <v>0</v>
      </c>
      <c r="K248" s="221" t="s">
        <v>173</v>
      </c>
      <c r="L248" s="45"/>
      <c r="M248" s="226" t="s">
        <v>1</v>
      </c>
      <c r="N248" s="227" t="s">
        <v>51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174</v>
      </c>
      <c r="AT248" s="230" t="s">
        <v>169</v>
      </c>
      <c r="AU248" s="230" t="s">
        <v>21</v>
      </c>
      <c r="AY248" s="17" t="s">
        <v>167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174</v>
      </c>
      <c r="BK248" s="231">
        <f>ROUND(I248*H248,2)</f>
        <v>0</v>
      </c>
      <c r="BL248" s="17" t="s">
        <v>174</v>
      </c>
      <c r="BM248" s="230" t="s">
        <v>309</v>
      </c>
    </row>
    <row r="249" s="13" customFormat="1">
      <c r="A249" s="13"/>
      <c r="B249" s="232"/>
      <c r="C249" s="233"/>
      <c r="D249" s="234" t="s">
        <v>175</v>
      </c>
      <c r="E249" s="235" t="s">
        <v>1</v>
      </c>
      <c r="F249" s="236" t="s">
        <v>1570</v>
      </c>
      <c r="G249" s="233"/>
      <c r="H249" s="237">
        <v>1109.9110000000001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175</v>
      </c>
      <c r="AU249" s="243" t="s">
        <v>21</v>
      </c>
      <c r="AV249" s="13" t="s">
        <v>21</v>
      </c>
      <c r="AW249" s="13" t="s">
        <v>40</v>
      </c>
      <c r="AX249" s="13" t="s">
        <v>84</v>
      </c>
      <c r="AY249" s="243" t="s">
        <v>167</v>
      </c>
    </row>
    <row r="250" s="14" customFormat="1">
      <c r="A250" s="14"/>
      <c r="B250" s="244"/>
      <c r="C250" s="245"/>
      <c r="D250" s="234" t="s">
        <v>175</v>
      </c>
      <c r="E250" s="246" t="s">
        <v>1</v>
      </c>
      <c r="F250" s="247" t="s">
        <v>177</v>
      </c>
      <c r="G250" s="245"/>
      <c r="H250" s="248">
        <v>1109.9110000000001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175</v>
      </c>
      <c r="AU250" s="254" t="s">
        <v>21</v>
      </c>
      <c r="AV250" s="14" t="s">
        <v>174</v>
      </c>
      <c r="AW250" s="14" t="s">
        <v>40</v>
      </c>
      <c r="AX250" s="14" t="s">
        <v>92</v>
      </c>
      <c r="AY250" s="254" t="s">
        <v>167</v>
      </c>
    </row>
    <row r="251" s="2" customFormat="1" ht="24.15" customHeight="1">
      <c r="A251" s="39"/>
      <c r="B251" s="40"/>
      <c r="C251" s="219" t="s">
        <v>310</v>
      </c>
      <c r="D251" s="219" t="s">
        <v>169</v>
      </c>
      <c r="E251" s="220" t="s">
        <v>1293</v>
      </c>
      <c r="F251" s="221" t="s">
        <v>1294</v>
      </c>
      <c r="G251" s="222" t="s">
        <v>172</v>
      </c>
      <c r="H251" s="223">
        <v>541.55799999999999</v>
      </c>
      <c r="I251" s="224"/>
      <c r="J251" s="225">
        <f>ROUND(I251*H251,2)</f>
        <v>0</v>
      </c>
      <c r="K251" s="221" t="s">
        <v>173</v>
      </c>
      <c r="L251" s="45"/>
      <c r="M251" s="226" t="s">
        <v>1</v>
      </c>
      <c r="N251" s="227" t="s">
        <v>51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174</v>
      </c>
      <c r="AT251" s="230" t="s">
        <v>169</v>
      </c>
      <c r="AU251" s="230" t="s">
        <v>21</v>
      </c>
      <c r="AY251" s="17" t="s">
        <v>167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7" t="s">
        <v>174</v>
      </c>
      <c r="BK251" s="231">
        <f>ROUND(I251*H251,2)</f>
        <v>0</v>
      </c>
      <c r="BL251" s="17" t="s">
        <v>174</v>
      </c>
      <c r="BM251" s="230" t="s">
        <v>314</v>
      </c>
    </row>
    <row r="252" s="13" customFormat="1">
      <c r="A252" s="13"/>
      <c r="B252" s="232"/>
      <c r="C252" s="233"/>
      <c r="D252" s="234" t="s">
        <v>175</v>
      </c>
      <c r="E252" s="235" t="s">
        <v>1</v>
      </c>
      <c r="F252" s="236" t="s">
        <v>1571</v>
      </c>
      <c r="G252" s="233"/>
      <c r="H252" s="237">
        <v>143.06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175</v>
      </c>
      <c r="AU252" s="243" t="s">
        <v>21</v>
      </c>
      <c r="AV252" s="13" t="s">
        <v>21</v>
      </c>
      <c r="AW252" s="13" t="s">
        <v>40</v>
      </c>
      <c r="AX252" s="13" t="s">
        <v>84</v>
      </c>
      <c r="AY252" s="243" t="s">
        <v>167</v>
      </c>
    </row>
    <row r="253" s="13" customFormat="1">
      <c r="A253" s="13"/>
      <c r="B253" s="232"/>
      <c r="C253" s="233"/>
      <c r="D253" s="234" t="s">
        <v>175</v>
      </c>
      <c r="E253" s="235" t="s">
        <v>1</v>
      </c>
      <c r="F253" s="236" t="s">
        <v>1572</v>
      </c>
      <c r="G253" s="233"/>
      <c r="H253" s="237">
        <v>4.8760000000000003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175</v>
      </c>
      <c r="AU253" s="243" t="s">
        <v>21</v>
      </c>
      <c r="AV253" s="13" t="s">
        <v>21</v>
      </c>
      <c r="AW253" s="13" t="s">
        <v>40</v>
      </c>
      <c r="AX253" s="13" t="s">
        <v>84</v>
      </c>
      <c r="AY253" s="243" t="s">
        <v>167</v>
      </c>
    </row>
    <row r="254" s="13" customFormat="1">
      <c r="A254" s="13"/>
      <c r="B254" s="232"/>
      <c r="C254" s="233"/>
      <c r="D254" s="234" t="s">
        <v>175</v>
      </c>
      <c r="E254" s="235" t="s">
        <v>1</v>
      </c>
      <c r="F254" s="236" t="s">
        <v>1554</v>
      </c>
      <c r="G254" s="233"/>
      <c r="H254" s="237">
        <v>139.035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175</v>
      </c>
      <c r="AU254" s="243" t="s">
        <v>21</v>
      </c>
      <c r="AV254" s="13" t="s">
        <v>21</v>
      </c>
      <c r="AW254" s="13" t="s">
        <v>40</v>
      </c>
      <c r="AX254" s="13" t="s">
        <v>84</v>
      </c>
      <c r="AY254" s="243" t="s">
        <v>167</v>
      </c>
    </row>
    <row r="255" s="15" customFormat="1">
      <c r="A255" s="15"/>
      <c r="B255" s="273"/>
      <c r="C255" s="274"/>
      <c r="D255" s="234" t="s">
        <v>175</v>
      </c>
      <c r="E255" s="275" t="s">
        <v>1</v>
      </c>
      <c r="F255" s="276" t="s">
        <v>1249</v>
      </c>
      <c r="G255" s="274"/>
      <c r="H255" s="277">
        <v>286.971</v>
      </c>
      <c r="I255" s="278"/>
      <c r="J255" s="274"/>
      <c r="K255" s="274"/>
      <c r="L255" s="279"/>
      <c r="M255" s="280"/>
      <c r="N255" s="281"/>
      <c r="O255" s="281"/>
      <c r="P255" s="281"/>
      <c r="Q255" s="281"/>
      <c r="R255" s="281"/>
      <c r="S255" s="281"/>
      <c r="T255" s="282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3" t="s">
        <v>175</v>
      </c>
      <c r="AU255" s="283" t="s">
        <v>21</v>
      </c>
      <c r="AV255" s="15" t="s">
        <v>180</v>
      </c>
      <c r="AW255" s="15" t="s">
        <v>40</v>
      </c>
      <c r="AX255" s="15" t="s">
        <v>84</v>
      </c>
      <c r="AY255" s="283" t="s">
        <v>167</v>
      </c>
    </row>
    <row r="256" s="13" customFormat="1">
      <c r="A256" s="13"/>
      <c r="B256" s="232"/>
      <c r="C256" s="233"/>
      <c r="D256" s="234" t="s">
        <v>175</v>
      </c>
      <c r="E256" s="235" t="s">
        <v>1</v>
      </c>
      <c r="F256" s="236" t="s">
        <v>1573</v>
      </c>
      <c r="G256" s="233"/>
      <c r="H256" s="237">
        <v>122.383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175</v>
      </c>
      <c r="AU256" s="243" t="s">
        <v>21</v>
      </c>
      <c r="AV256" s="13" t="s">
        <v>21</v>
      </c>
      <c r="AW256" s="13" t="s">
        <v>40</v>
      </c>
      <c r="AX256" s="13" t="s">
        <v>84</v>
      </c>
      <c r="AY256" s="243" t="s">
        <v>167</v>
      </c>
    </row>
    <row r="257" s="13" customFormat="1">
      <c r="A257" s="13"/>
      <c r="B257" s="232"/>
      <c r="C257" s="233"/>
      <c r="D257" s="234" t="s">
        <v>175</v>
      </c>
      <c r="E257" s="235" t="s">
        <v>1</v>
      </c>
      <c r="F257" s="236" t="s">
        <v>1574</v>
      </c>
      <c r="G257" s="233"/>
      <c r="H257" s="237">
        <v>132.20400000000001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175</v>
      </c>
      <c r="AU257" s="243" t="s">
        <v>21</v>
      </c>
      <c r="AV257" s="13" t="s">
        <v>21</v>
      </c>
      <c r="AW257" s="13" t="s">
        <v>40</v>
      </c>
      <c r="AX257" s="13" t="s">
        <v>84</v>
      </c>
      <c r="AY257" s="243" t="s">
        <v>167</v>
      </c>
    </row>
    <row r="258" s="15" customFormat="1">
      <c r="A258" s="15"/>
      <c r="B258" s="273"/>
      <c r="C258" s="274"/>
      <c r="D258" s="234" t="s">
        <v>175</v>
      </c>
      <c r="E258" s="275" t="s">
        <v>1</v>
      </c>
      <c r="F258" s="276" t="s">
        <v>1249</v>
      </c>
      <c r="G258" s="274"/>
      <c r="H258" s="277">
        <v>254.58699999999999</v>
      </c>
      <c r="I258" s="278"/>
      <c r="J258" s="274"/>
      <c r="K258" s="274"/>
      <c r="L258" s="279"/>
      <c r="M258" s="280"/>
      <c r="N258" s="281"/>
      <c r="O258" s="281"/>
      <c r="P258" s="281"/>
      <c r="Q258" s="281"/>
      <c r="R258" s="281"/>
      <c r="S258" s="281"/>
      <c r="T258" s="28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3" t="s">
        <v>175</v>
      </c>
      <c r="AU258" s="283" t="s">
        <v>21</v>
      </c>
      <c r="AV258" s="15" t="s">
        <v>180</v>
      </c>
      <c r="AW258" s="15" t="s">
        <v>40</v>
      </c>
      <c r="AX258" s="15" t="s">
        <v>84</v>
      </c>
      <c r="AY258" s="283" t="s">
        <v>167</v>
      </c>
    </row>
    <row r="259" s="14" customFormat="1">
      <c r="A259" s="14"/>
      <c r="B259" s="244"/>
      <c r="C259" s="245"/>
      <c r="D259" s="234" t="s">
        <v>175</v>
      </c>
      <c r="E259" s="246" t="s">
        <v>1</v>
      </c>
      <c r="F259" s="247" t="s">
        <v>177</v>
      </c>
      <c r="G259" s="245"/>
      <c r="H259" s="248">
        <v>541.55799999999999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175</v>
      </c>
      <c r="AU259" s="254" t="s">
        <v>21</v>
      </c>
      <c r="AV259" s="14" t="s">
        <v>174</v>
      </c>
      <c r="AW259" s="14" t="s">
        <v>40</v>
      </c>
      <c r="AX259" s="14" t="s">
        <v>92</v>
      </c>
      <c r="AY259" s="254" t="s">
        <v>167</v>
      </c>
    </row>
    <row r="260" s="2" customFormat="1" ht="24.15" customHeight="1">
      <c r="A260" s="39"/>
      <c r="B260" s="40"/>
      <c r="C260" s="219" t="s">
        <v>244</v>
      </c>
      <c r="D260" s="219" t="s">
        <v>169</v>
      </c>
      <c r="E260" s="220" t="s">
        <v>644</v>
      </c>
      <c r="F260" s="221" t="s">
        <v>645</v>
      </c>
      <c r="G260" s="222" t="s">
        <v>172</v>
      </c>
      <c r="H260" s="223">
        <v>1109.9110000000001</v>
      </c>
      <c r="I260" s="224"/>
      <c r="J260" s="225">
        <f>ROUND(I260*H260,2)</f>
        <v>0</v>
      </c>
      <c r="K260" s="221" t="s">
        <v>173</v>
      </c>
      <c r="L260" s="45"/>
      <c r="M260" s="226" t="s">
        <v>1</v>
      </c>
      <c r="N260" s="227" t="s">
        <v>51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174</v>
      </c>
      <c r="AT260" s="230" t="s">
        <v>169</v>
      </c>
      <c r="AU260" s="230" t="s">
        <v>21</v>
      </c>
      <c r="AY260" s="17" t="s">
        <v>167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174</v>
      </c>
      <c r="BK260" s="231">
        <f>ROUND(I260*H260,2)</f>
        <v>0</v>
      </c>
      <c r="BL260" s="17" t="s">
        <v>174</v>
      </c>
      <c r="BM260" s="230" t="s">
        <v>319</v>
      </c>
    </row>
    <row r="261" s="13" customFormat="1">
      <c r="A261" s="13"/>
      <c r="B261" s="232"/>
      <c r="C261" s="233"/>
      <c r="D261" s="234" t="s">
        <v>175</v>
      </c>
      <c r="E261" s="235" t="s">
        <v>1</v>
      </c>
      <c r="F261" s="236" t="s">
        <v>1570</v>
      </c>
      <c r="G261" s="233"/>
      <c r="H261" s="237">
        <v>1109.9110000000001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175</v>
      </c>
      <c r="AU261" s="243" t="s">
        <v>21</v>
      </c>
      <c r="AV261" s="13" t="s">
        <v>21</v>
      </c>
      <c r="AW261" s="13" t="s">
        <v>40</v>
      </c>
      <c r="AX261" s="13" t="s">
        <v>84</v>
      </c>
      <c r="AY261" s="243" t="s">
        <v>167</v>
      </c>
    </row>
    <row r="262" s="14" customFormat="1">
      <c r="A262" s="14"/>
      <c r="B262" s="244"/>
      <c r="C262" s="245"/>
      <c r="D262" s="234" t="s">
        <v>175</v>
      </c>
      <c r="E262" s="246" t="s">
        <v>1</v>
      </c>
      <c r="F262" s="247" t="s">
        <v>177</v>
      </c>
      <c r="G262" s="245"/>
      <c r="H262" s="248">
        <v>1109.9110000000001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175</v>
      </c>
      <c r="AU262" s="254" t="s">
        <v>21</v>
      </c>
      <c r="AV262" s="14" t="s">
        <v>174</v>
      </c>
      <c r="AW262" s="14" t="s">
        <v>40</v>
      </c>
      <c r="AX262" s="14" t="s">
        <v>92</v>
      </c>
      <c r="AY262" s="254" t="s">
        <v>167</v>
      </c>
    </row>
    <row r="263" s="2" customFormat="1" ht="24.15" customHeight="1">
      <c r="A263" s="39"/>
      <c r="B263" s="40"/>
      <c r="C263" s="219" t="s">
        <v>320</v>
      </c>
      <c r="D263" s="219" t="s">
        <v>169</v>
      </c>
      <c r="E263" s="220" t="s">
        <v>1304</v>
      </c>
      <c r="F263" s="221" t="s">
        <v>1305</v>
      </c>
      <c r="G263" s="222" t="s">
        <v>172</v>
      </c>
      <c r="H263" s="223">
        <v>1042.3510000000001</v>
      </c>
      <c r="I263" s="224"/>
      <c r="J263" s="225">
        <f>ROUND(I263*H263,2)</f>
        <v>0</v>
      </c>
      <c r="K263" s="221" t="s">
        <v>173</v>
      </c>
      <c r="L263" s="45"/>
      <c r="M263" s="226" t="s">
        <v>1</v>
      </c>
      <c r="N263" s="227" t="s">
        <v>51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174</v>
      </c>
      <c r="AT263" s="230" t="s">
        <v>169</v>
      </c>
      <c r="AU263" s="230" t="s">
        <v>21</v>
      </c>
      <c r="AY263" s="17" t="s">
        <v>167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7" t="s">
        <v>174</v>
      </c>
      <c r="BK263" s="231">
        <f>ROUND(I263*H263,2)</f>
        <v>0</v>
      </c>
      <c r="BL263" s="17" t="s">
        <v>174</v>
      </c>
      <c r="BM263" s="230" t="s">
        <v>323</v>
      </c>
    </row>
    <row r="264" s="13" customFormat="1">
      <c r="A264" s="13"/>
      <c r="B264" s="232"/>
      <c r="C264" s="233"/>
      <c r="D264" s="234" t="s">
        <v>175</v>
      </c>
      <c r="E264" s="235" t="s">
        <v>1</v>
      </c>
      <c r="F264" s="236" t="s">
        <v>1569</v>
      </c>
      <c r="G264" s="233"/>
      <c r="H264" s="237">
        <v>1042.3510000000001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175</v>
      </c>
      <c r="AU264" s="243" t="s">
        <v>21</v>
      </c>
      <c r="AV264" s="13" t="s">
        <v>21</v>
      </c>
      <c r="AW264" s="13" t="s">
        <v>40</v>
      </c>
      <c r="AX264" s="13" t="s">
        <v>84</v>
      </c>
      <c r="AY264" s="243" t="s">
        <v>167</v>
      </c>
    </row>
    <row r="265" s="14" customFormat="1">
      <c r="A265" s="14"/>
      <c r="B265" s="244"/>
      <c r="C265" s="245"/>
      <c r="D265" s="234" t="s">
        <v>175</v>
      </c>
      <c r="E265" s="246" t="s">
        <v>1</v>
      </c>
      <c r="F265" s="247" t="s">
        <v>177</v>
      </c>
      <c r="G265" s="245"/>
      <c r="H265" s="248">
        <v>1042.3510000000001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175</v>
      </c>
      <c r="AU265" s="254" t="s">
        <v>21</v>
      </c>
      <c r="AV265" s="14" t="s">
        <v>174</v>
      </c>
      <c r="AW265" s="14" t="s">
        <v>40</v>
      </c>
      <c r="AX265" s="14" t="s">
        <v>92</v>
      </c>
      <c r="AY265" s="254" t="s">
        <v>167</v>
      </c>
    </row>
    <row r="266" s="2" customFormat="1" ht="33" customHeight="1">
      <c r="A266" s="39"/>
      <c r="B266" s="40"/>
      <c r="C266" s="219" t="s">
        <v>248</v>
      </c>
      <c r="D266" s="219" t="s">
        <v>169</v>
      </c>
      <c r="E266" s="220" t="s">
        <v>1309</v>
      </c>
      <c r="F266" s="221" t="s">
        <v>1310</v>
      </c>
      <c r="G266" s="222" t="s">
        <v>172</v>
      </c>
      <c r="H266" s="223">
        <v>965.13999999999999</v>
      </c>
      <c r="I266" s="224"/>
      <c r="J266" s="225">
        <f>ROUND(I266*H266,2)</f>
        <v>0</v>
      </c>
      <c r="K266" s="221" t="s">
        <v>173</v>
      </c>
      <c r="L266" s="45"/>
      <c r="M266" s="226" t="s">
        <v>1</v>
      </c>
      <c r="N266" s="227" t="s">
        <v>51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174</v>
      </c>
      <c r="AT266" s="230" t="s">
        <v>169</v>
      </c>
      <c r="AU266" s="230" t="s">
        <v>21</v>
      </c>
      <c r="AY266" s="17" t="s">
        <v>167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174</v>
      </c>
      <c r="BK266" s="231">
        <f>ROUND(I266*H266,2)</f>
        <v>0</v>
      </c>
      <c r="BL266" s="17" t="s">
        <v>174</v>
      </c>
      <c r="BM266" s="230" t="s">
        <v>327</v>
      </c>
    </row>
    <row r="267" s="13" customFormat="1">
      <c r="A267" s="13"/>
      <c r="B267" s="232"/>
      <c r="C267" s="233"/>
      <c r="D267" s="234" t="s">
        <v>175</v>
      </c>
      <c r="E267" s="235" t="s">
        <v>1</v>
      </c>
      <c r="F267" s="236" t="s">
        <v>1575</v>
      </c>
      <c r="G267" s="233"/>
      <c r="H267" s="237">
        <v>965.13999999999999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175</v>
      </c>
      <c r="AU267" s="243" t="s">
        <v>21</v>
      </c>
      <c r="AV267" s="13" t="s">
        <v>21</v>
      </c>
      <c r="AW267" s="13" t="s">
        <v>40</v>
      </c>
      <c r="AX267" s="13" t="s">
        <v>84</v>
      </c>
      <c r="AY267" s="243" t="s">
        <v>167</v>
      </c>
    </row>
    <row r="268" s="14" customFormat="1">
      <c r="A268" s="14"/>
      <c r="B268" s="244"/>
      <c r="C268" s="245"/>
      <c r="D268" s="234" t="s">
        <v>175</v>
      </c>
      <c r="E268" s="246" t="s">
        <v>1</v>
      </c>
      <c r="F268" s="247" t="s">
        <v>177</v>
      </c>
      <c r="G268" s="245"/>
      <c r="H268" s="248">
        <v>965.13999999999999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175</v>
      </c>
      <c r="AU268" s="254" t="s">
        <v>21</v>
      </c>
      <c r="AV268" s="14" t="s">
        <v>174</v>
      </c>
      <c r="AW268" s="14" t="s">
        <v>40</v>
      </c>
      <c r="AX268" s="14" t="s">
        <v>92</v>
      </c>
      <c r="AY268" s="254" t="s">
        <v>167</v>
      </c>
    </row>
    <row r="269" s="2" customFormat="1" ht="24.15" customHeight="1">
      <c r="A269" s="39"/>
      <c r="B269" s="40"/>
      <c r="C269" s="219" t="s">
        <v>328</v>
      </c>
      <c r="D269" s="219" t="s">
        <v>169</v>
      </c>
      <c r="E269" s="220" t="s">
        <v>1312</v>
      </c>
      <c r="F269" s="221" t="s">
        <v>1313</v>
      </c>
      <c r="G269" s="222" t="s">
        <v>172</v>
      </c>
      <c r="H269" s="223">
        <v>456.61000000000001</v>
      </c>
      <c r="I269" s="224"/>
      <c r="J269" s="225">
        <f>ROUND(I269*H269,2)</f>
        <v>0</v>
      </c>
      <c r="K269" s="221" t="s">
        <v>173</v>
      </c>
      <c r="L269" s="45"/>
      <c r="M269" s="226" t="s">
        <v>1</v>
      </c>
      <c r="N269" s="227" t="s">
        <v>51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174</v>
      </c>
      <c r="AT269" s="230" t="s">
        <v>169</v>
      </c>
      <c r="AU269" s="230" t="s">
        <v>21</v>
      </c>
      <c r="AY269" s="17" t="s">
        <v>167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174</v>
      </c>
      <c r="BK269" s="231">
        <f>ROUND(I269*H269,2)</f>
        <v>0</v>
      </c>
      <c r="BL269" s="17" t="s">
        <v>174</v>
      </c>
      <c r="BM269" s="230" t="s">
        <v>331</v>
      </c>
    </row>
    <row r="270" s="13" customFormat="1">
      <c r="A270" s="13"/>
      <c r="B270" s="232"/>
      <c r="C270" s="233"/>
      <c r="D270" s="234" t="s">
        <v>175</v>
      </c>
      <c r="E270" s="235" t="s">
        <v>1</v>
      </c>
      <c r="F270" s="236" t="s">
        <v>1576</v>
      </c>
      <c r="G270" s="233"/>
      <c r="H270" s="237">
        <v>235.22999999999999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175</v>
      </c>
      <c r="AU270" s="243" t="s">
        <v>21</v>
      </c>
      <c r="AV270" s="13" t="s">
        <v>21</v>
      </c>
      <c r="AW270" s="13" t="s">
        <v>40</v>
      </c>
      <c r="AX270" s="13" t="s">
        <v>84</v>
      </c>
      <c r="AY270" s="243" t="s">
        <v>167</v>
      </c>
    </row>
    <row r="271" s="13" customFormat="1">
      <c r="A271" s="13"/>
      <c r="B271" s="232"/>
      <c r="C271" s="233"/>
      <c r="D271" s="234" t="s">
        <v>175</v>
      </c>
      <c r="E271" s="235" t="s">
        <v>1</v>
      </c>
      <c r="F271" s="236" t="s">
        <v>1577</v>
      </c>
      <c r="G271" s="233"/>
      <c r="H271" s="237">
        <v>221.38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175</v>
      </c>
      <c r="AU271" s="243" t="s">
        <v>21</v>
      </c>
      <c r="AV271" s="13" t="s">
        <v>21</v>
      </c>
      <c r="AW271" s="13" t="s">
        <v>40</v>
      </c>
      <c r="AX271" s="13" t="s">
        <v>84</v>
      </c>
      <c r="AY271" s="243" t="s">
        <v>167</v>
      </c>
    </row>
    <row r="272" s="14" customFormat="1">
      <c r="A272" s="14"/>
      <c r="B272" s="244"/>
      <c r="C272" s="245"/>
      <c r="D272" s="234" t="s">
        <v>175</v>
      </c>
      <c r="E272" s="246" t="s">
        <v>1</v>
      </c>
      <c r="F272" s="247" t="s">
        <v>177</v>
      </c>
      <c r="G272" s="245"/>
      <c r="H272" s="248">
        <v>456.61000000000001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175</v>
      </c>
      <c r="AU272" s="254" t="s">
        <v>21</v>
      </c>
      <c r="AV272" s="14" t="s">
        <v>174</v>
      </c>
      <c r="AW272" s="14" t="s">
        <v>40</v>
      </c>
      <c r="AX272" s="14" t="s">
        <v>92</v>
      </c>
      <c r="AY272" s="254" t="s">
        <v>167</v>
      </c>
    </row>
    <row r="273" s="2" customFormat="1" ht="16.5" customHeight="1">
      <c r="A273" s="39"/>
      <c r="B273" s="40"/>
      <c r="C273" s="259" t="s">
        <v>252</v>
      </c>
      <c r="D273" s="259" t="s">
        <v>238</v>
      </c>
      <c r="E273" s="260" t="s">
        <v>1321</v>
      </c>
      <c r="F273" s="261" t="s">
        <v>1322</v>
      </c>
      <c r="G273" s="262" t="s">
        <v>172</v>
      </c>
      <c r="H273" s="263">
        <v>442.78399999999999</v>
      </c>
      <c r="I273" s="264"/>
      <c r="J273" s="265">
        <f>ROUND(I273*H273,2)</f>
        <v>0</v>
      </c>
      <c r="K273" s="261" t="s">
        <v>173</v>
      </c>
      <c r="L273" s="266"/>
      <c r="M273" s="267" t="s">
        <v>1</v>
      </c>
      <c r="N273" s="268" t="s">
        <v>51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190</v>
      </c>
      <c r="AT273" s="230" t="s">
        <v>238</v>
      </c>
      <c r="AU273" s="230" t="s">
        <v>21</v>
      </c>
      <c r="AY273" s="17" t="s">
        <v>167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174</v>
      </c>
      <c r="BK273" s="231">
        <f>ROUND(I273*H273,2)</f>
        <v>0</v>
      </c>
      <c r="BL273" s="17" t="s">
        <v>174</v>
      </c>
      <c r="BM273" s="230" t="s">
        <v>335</v>
      </c>
    </row>
    <row r="274" s="13" customFormat="1">
      <c r="A274" s="13"/>
      <c r="B274" s="232"/>
      <c r="C274" s="233"/>
      <c r="D274" s="234" t="s">
        <v>175</v>
      </c>
      <c r="E274" s="235" t="s">
        <v>1</v>
      </c>
      <c r="F274" s="236" t="s">
        <v>1578</v>
      </c>
      <c r="G274" s="233"/>
      <c r="H274" s="237">
        <v>217.02000000000001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175</v>
      </c>
      <c r="AU274" s="243" t="s">
        <v>21</v>
      </c>
      <c r="AV274" s="13" t="s">
        <v>21</v>
      </c>
      <c r="AW274" s="13" t="s">
        <v>40</v>
      </c>
      <c r="AX274" s="13" t="s">
        <v>84</v>
      </c>
      <c r="AY274" s="243" t="s">
        <v>167</v>
      </c>
    </row>
    <row r="275" s="13" customFormat="1">
      <c r="A275" s="13"/>
      <c r="B275" s="232"/>
      <c r="C275" s="233"/>
      <c r="D275" s="234" t="s">
        <v>175</v>
      </c>
      <c r="E275" s="235" t="s">
        <v>1</v>
      </c>
      <c r="F275" s="236" t="s">
        <v>1577</v>
      </c>
      <c r="G275" s="233"/>
      <c r="H275" s="237">
        <v>221.38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175</v>
      </c>
      <c r="AU275" s="243" t="s">
        <v>21</v>
      </c>
      <c r="AV275" s="13" t="s">
        <v>21</v>
      </c>
      <c r="AW275" s="13" t="s">
        <v>40</v>
      </c>
      <c r="AX275" s="13" t="s">
        <v>84</v>
      </c>
      <c r="AY275" s="243" t="s">
        <v>167</v>
      </c>
    </row>
    <row r="276" s="14" customFormat="1">
      <c r="A276" s="14"/>
      <c r="B276" s="244"/>
      <c r="C276" s="245"/>
      <c r="D276" s="234" t="s">
        <v>175</v>
      </c>
      <c r="E276" s="246" t="s">
        <v>1</v>
      </c>
      <c r="F276" s="247" t="s">
        <v>177</v>
      </c>
      <c r="G276" s="245"/>
      <c r="H276" s="248">
        <v>438.39999999999998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175</v>
      </c>
      <c r="AU276" s="254" t="s">
        <v>21</v>
      </c>
      <c r="AV276" s="14" t="s">
        <v>174</v>
      </c>
      <c r="AW276" s="14" t="s">
        <v>40</v>
      </c>
      <c r="AX276" s="14" t="s">
        <v>84</v>
      </c>
      <c r="AY276" s="254" t="s">
        <v>167</v>
      </c>
    </row>
    <row r="277" s="13" customFormat="1">
      <c r="A277" s="13"/>
      <c r="B277" s="232"/>
      <c r="C277" s="233"/>
      <c r="D277" s="234" t="s">
        <v>175</v>
      </c>
      <c r="E277" s="235" t="s">
        <v>1</v>
      </c>
      <c r="F277" s="236" t="s">
        <v>1579</v>
      </c>
      <c r="G277" s="233"/>
      <c r="H277" s="237">
        <v>442.78399999999999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175</v>
      </c>
      <c r="AU277" s="243" t="s">
        <v>21</v>
      </c>
      <c r="AV277" s="13" t="s">
        <v>21</v>
      </c>
      <c r="AW277" s="13" t="s">
        <v>40</v>
      </c>
      <c r="AX277" s="13" t="s">
        <v>84</v>
      </c>
      <c r="AY277" s="243" t="s">
        <v>167</v>
      </c>
    </row>
    <row r="278" s="14" customFormat="1">
      <c r="A278" s="14"/>
      <c r="B278" s="244"/>
      <c r="C278" s="245"/>
      <c r="D278" s="234" t="s">
        <v>175</v>
      </c>
      <c r="E278" s="246" t="s">
        <v>1</v>
      </c>
      <c r="F278" s="247" t="s">
        <v>177</v>
      </c>
      <c r="G278" s="245"/>
      <c r="H278" s="248">
        <v>442.78399999999999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175</v>
      </c>
      <c r="AU278" s="254" t="s">
        <v>21</v>
      </c>
      <c r="AV278" s="14" t="s">
        <v>174</v>
      </c>
      <c r="AW278" s="14" t="s">
        <v>40</v>
      </c>
      <c r="AX278" s="14" t="s">
        <v>92</v>
      </c>
      <c r="AY278" s="254" t="s">
        <v>167</v>
      </c>
    </row>
    <row r="279" s="2" customFormat="1" ht="24.15" customHeight="1">
      <c r="A279" s="39"/>
      <c r="B279" s="40"/>
      <c r="C279" s="259" t="s">
        <v>338</v>
      </c>
      <c r="D279" s="259" t="s">
        <v>238</v>
      </c>
      <c r="E279" s="260" t="s">
        <v>1326</v>
      </c>
      <c r="F279" s="261" t="s">
        <v>1327</v>
      </c>
      <c r="G279" s="262" t="s">
        <v>172</v>
      </c>
      <c r="H279" s="263">
        <v>18.756</v>
      </c>
      <c r="I279" s="264"/>
      <c r="J279" s="265">
        <f>ROUND(I279*H279,2)</f>
        <v>0</v>
      </c>
      <c r="K279" s="261" t="s">
        <v>173</v>
      </c>
      <c r="L279" s="266"/>
      <c r="M279" s="267" t="s">
        <v>1</v>
      </c>
      <c r="N279" s="268" t="s">
        <v>51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190</v>
      </c>
      <c r="AT279" s="230" t="s">
        <v>238</v>
      </c>
      <c r="AU279" s="230" t="s">
        <v>21</v>
      </c>
      <c r="AY279" s="17" t="s">
        <v>167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7" t="s">
        <v>174</v>
      </c>
      <c r="BK279" s="231">
        <f>ROUND(I279*H279,2)</f>
        <v>0</v>
      </c>
      <c r="BL279" s="17" t="s">
        <v>174</v>
      </c>
      <c r="BM279" s="230" t="s">
        <v>341</v>
      </c>
    </row>
    <row r="280" s="2" customFormat="1" ht="24.15" customHeight="1">
      <c r="A280" s="39"/>
      <c r="B280" s="40"/>
      <c r="C280" s="219" t="s">
        <v>255</v>
      </c>
      <c r="D280" s="219" t="s">
        <v>169</v>
      </c>
      <c r="E280" s="220" t="s">
        <v>1328</v>
      </c>
      <c r="F280" s="221" t="s">
        <v>1329</v>
      </c>
      <c r="G280" s="222" t="s">
        <v>172</v>
      </c>
      <c r="H280" s="223">
        <v>112.18000000000001</v>
      </c>
      <c r="I280" s="224"/>
      <c r="J280" s="225">
        <f>ROUND(I280*H280,2)</f>
        <v>0</v>
      </c>
      <c r="K280" s="221" t="s">
        <v>173</v>
      </c>
      <c r="L280" s="45"/>
      <c r="M280" s="226" t="s">
        <v>1</v>
      </c>
      <c r="N280" s="227" t="s">
        <v>51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174</v>
      </c>
      <c r="AT280" s="230" t="s">
        <v>169</v>
      </c>
      <c r="AU280" s="230" t="s">
        <v>21</v>
      </c>
      <c r="AY280" s="17" t="s">
        <v>167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174</v>
      </c>
      <c r="BK280" s="231">
        <f>ROUND(I280*H280,2)</f>
        <v>0</v>
      </c>
      <c r="BL280" s="17" t="s">
        <v>174</v>
      </c>
      <c r="BM280" s="230" t="s">
        <v>347</v>
      </c>
    </row>
    <row r="281" s="13" customFormat="1">
      <c r="A281" s="13"/>
      <c r="B281" s="232"/>
      <c r="C281" s="233"/>
      <c r="D281" s="234" t="s">
        <v>175</v>
      </c>
      <c r="E281" s="235" t="s">
        <v>1</v>
      </c>
      <c r="F281" s="236" t="s">
        <v>1580</v>
      </c>
      <c r="G281" s="233"/>
      <c r="H281" s="237">
        <v>14.5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175</v>
      </c>
      <c r="AU281" s="243" t="s">
        <v>21</v>
      </c>
      <c r="AV281" s="13" t="s">
        <v>21</v>
      </c>
      <c r="AW281" s="13" t="s">
        <v>40</v>
      </c>
      <c r="AX281" s="13" t="s">
        <v>84</v>
      </c>
      <c r="AY281" s="243" t="s">
        <v>167</v>
      </c>
    </row>
    <row r="282" s="13" customFormat="1">
      <c r="A282" s="13"/>
      <c r="B282" s="232"/>
      <c r="C282" s="233"/>
      <c r="D282" s="234" t="s">
        <v>175</v>
      </c>
      <c r="E282" s="235" t="s">
        <v>1</v>
      </c>
      <c r="F282" s="236" t="s">
        <v>1581</v>
      </c>
      <c r="G282" s="233"/>
      <c r="H282" s="237">
        <v>82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175</v>
      </c>
      <c r="AU282" s="243" t="s">
        <v>21</v>
      </c>
      <c r="AV282" s="13" t="s">
        <v>21</v>
      </c>
      <c r="AW282" s="13" t="s">
        <v>40</v>
      </c>
      <c r="AX282" s="13" t="s">
        <v>84</v>
      </c>
      <c r="AY282" s="243" t="s">
        <v>167</v>
      </c>
    </row>
    <row r="283" s="13" customFormat="1">
      <c r="A283" s="13"/>
      <c r="B283" s="232"/>
      <c r="C283" s="233"/>
      <c r="D283" s="234" t="s">
        <v>175</v>
      </c>
      <c r="E283" s="235" t="s">
        <v>1</v>
      </c>
      <c r="F283" s="236" t="s">
        <v>1582</v>
      </c>
      <c r="G283" s="233"/>
      <c r="H283" s="237">
        <v>15.68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175</v>
      </c>
      <c r="AU283" s="243" t="s">
        <v>21</v>
      </c>
      <c r="AV283" s="13" t="s">
        <v>21</v>
      </c>
      <c r="AW283" s="13" t="s">
        <v>40</v>
      </c>
      <c r="AX283" s="13" t="s">
        <v>84</v>
      </c>
      <c r="AY283" s="243" t="s">
        <v>167</v>
      </c>
    </row>
    <row r="284" s="14" customFormat="1">
      <c r="A284" s="14"/>
      <c r="B284" s="244"/>
      <c r="C284" s="245"/>
      <c r="D284" s="234" t="s">
        <v>175</v>
      </c>
      <c r="E284" s="246" t="s">
        <v>1</v>
      </c>
      <c r="F284" s="247" t="s">
        <v>177</v>
      </c>
      <c r="G284" s="245"/>
      <c r="H284" s="248">
        <v>112.18000000000001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175</v>
      </c>
      <c r="AU284" s="254" t="s">
        <v>21</v>
      </c>
      <c r="AV284" s="14" t="s">
        <v>174</v>
      </c>
      <c r="AW284" s="14" t="s">
        <v>40</v>
      </c>
      <c r="AX284" s="14" t="s">
        <v>92</v>
      </c>
      <c r="AY284" s="254" t="s">
        <v>167</v>
      </c>
    </row>
    <row r="285" s="2" customFormat="1" ht="16.5" customHeight="1">
      <c r="A285" s="39"/>
      <c r="B285" s="40"/>
      <c r="C285" s="259" t="s">
        <v>349</v>
      </c>
      <c r="D285" s="259" t="s">
        <v>238</v>
      </c>
      <c r="E285" s="260" t="s">
        <v>1332</v>
      </c>
      <c r="F285" s="261" t="s">
        <v>1333</v>
      </c>
      <c r="G285" s="262" t="s">
        <v>172</v>
      </c>
      <c r="H285" s="263">
        <v>98.430000000000007</v>
      </c>
      <c r="I285" s="264"/>
      <c r="J285" s="265">
        <f>ROUND(I285*H285,2)</f>
        <v>0</v>
      </c>
      <c r="K285" s="261" t="s">
        <v>1</v>
      </c>
      <c r="L285" s="266"/>
      <c r="M285" s="267" t="s">
        <v>1</v>
      </c>
      <c r="N285" s="268" t="s">
        <v>51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190</v>
      </c>
      <c r="AT285" s="230" t="s">
        <v>238</v>
      </c>
      <c r="AU285" s="230" t="s">
        <v>21</v>
      </c>
      <c r="AY285" s="17" t="s">
        <v>167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174</v>
      </c>
      <c r="BK285" s="231">
        <f>ROUND(I285*H285,2)</f>
        <v>0</v>
      </c>
      <c r="BL285" s="17" t="s">
        <v>174</v>
      </c>
      <c r="BM285" s="230" t="s">
        <v>352</v>
      </c>
    </row>
    <row r="286" s="2" customFormat="1">
      <c r="A286" s="39"/>
      <c r="B286" s="40"/>
      <c r="C286" s="41"/>
      <c r="D286" s="234" t="s">
        <v>185</v>
      </c>
      <c r="E286" s="41"/>
      <c r="F286" s="255" t="s">
        <v>1334</v>
      </c>
      <c r="G286" s="41"/>
      <c r="H286" s="41"/>
      <c r="I286" s="256"/>
      <c r="J286" s="41"/>
      <c r="K286" s="41"/>
      <c r="L286" s="45"/>
      <c r="M286" s="257"/>
      <c r="N286" s="258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7" t="s">
        <v>185</v>
      </c>
      <c r="AU286" s="17" t="s">
        <v>21</v>
      </c>
    </row>
    <row r="287" s="13" customFormat="1">
      <c r="A287" s="13"/>
      <c r="B287" s="232"/>
      <c r="C287" s="233"/>
      <c r="D287" s="234" t="s">
        <v>175</v>
      </c>
      <c r="E287" s="235" t="s">
        <v>1</v>
      </c>
      <c r="F287" s="236" t="s">
        <v>1583</v>
      </c>
      <c r="G287" s="233"/>
      <c r="H287" s="237">
        <v>14.5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175</v>
      </c>
      <c r="AU287" s="243" t="s">
        <v>21</v>
      </c>
      <c r="AV287" s="13" t="s">
        <v>21</v>
      </c>
      <c r="AW287" s="13" t="s">
        <v>40</v>
      </c>
      <c r="AX287" s="13" t="s">
        <v>84</v>
      </c>
      <c r="AY287" s="243" t="s">
        <v>167</v>
      </c>
    </row>
    <row r="288" s="13" customFormat="1">
      <c r="A288" s="13"/>
      <c r="B288" s="232"/>
      <c r="C288" s="233"/>
      <c r="D288" s="234" t="s">
        <v>175</v>
      </c>
      <c r="E288" s="235" t="s">
        <v>1</v>
      </c>
      <c r="F288" s="236" t="s">
        <v>1584</v>
      </c>
      <c r="G288" s="233"/>
      <c r="H288" s="237">
        <v>82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175</v>
      </c>
      <c r="AU288" s="243" t="s">
        <v>21</v>
      </c>
      <c r="AV288" s="13" t="s">
        <v>21</v>
      </c>
      <c r="AW288" s="13" t="s">
        <v>40</v>
      </c>
      <c r="AX288" s="13" t="s">
        <v>84</v>
      </c>
      <c r="AY288" s="243" t="s">
        <v>167</v>
      </c>
    </row>
    <row r="289" s="14" customFormat="1">
      <c r="A289" s="14"/>
      <c r="B289" s="244"/>
      <c r="C289" s="245"/>
      <c r="D289" s="234" t="s">
        <v>175</v>
      </c>
      <c r="E289" s="246" t="s">
        <v>1</v>
      </c>
      <c r="F289" s="247" t="s">
        <v>177</v>
      </c>
      <c r="G289" s="245"/>
      <c r="H289" s="248">
        <v>96.5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175</v>
      </c>
      <c r="AU289" s="254" t="s">
        <v>21</v>
      </c>
      <c r="AV289" s="14" t="s">
        <v>174</v>
      </c>
      <c r="AW289" s="14" t="s">
        <v>40</v>
      </c>
      <c r="AX289" s="14" t="s">
        <v>84</v>
      </c>
      <c r="AY289" s="254" t="s">
        <v>167</v>
      </c>
    </row>
    <row r="290" s="13" customFormat="1">
      <c r="A290" s="13"/>
      <c r="B290" s="232"/>
      <c r="C290" s="233"/>
      <c r="D290" s="234" t="s">
        <v>175</v>
      </c>
      <c r="E290" s="235" t="s">
        <v>1</v>
      </c>
      <c r="F290" s="236" t="s">
        <v>1585</v>
      </c>
      <c r="G290" s="233"/>
      <c r="H290" s="237">
        <v>98.430000000000007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175</v>
      </c>
      <c r="AU290" s="243" t="s">
        <v>21</v>
      </c>
      <c r="AV290" s="13" t="s">
        <v>21</v>
      </c>
      <c r="AW290" s="13" t="s">
        <v>40</v>
      </c>
      <c r="AX290" s="13" t="s">
        <v>84</v>
      </c>
      <c r="AY290" s="243" t="s">
        <v>167</v>
      </c>
    </row>
    <row r="291" s="14" customFormat="1">
      <c r="A291" s="14"/>
      <c r="B291" s="244"/>
      <c r="C291" s="245"/>
      <c r="D291" s="234" t="s">
        <v>175</v>
      </c>
      <c r="E291" s="246" t="s">
        <v>1</v>
      </c>
      <c r="F291" s="247" t="s">
        <v>177</v>
      </c>
      <c r="G291" s="245"/>
      <c r="H291" s="248">
        <v>98.430000000000007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175</v>
      </c>
      <c r="AU291" s="254" t="s">
        <v>21</v>
      </c>
      <c r="AV291" s="14" t="s">
        <v>174</v>
      </c>
      <c r="AW291" s="14" t="s">
        <v>40</v>
      </c>
      <c r="AX291" s="14" t="s">
        <v>92</v>
      </c>
      <c r="AY291" s="254" t="s">
        <v>167</v>
      </c>
    </row>
    <row r="292" s="2" customFormat="1" ht="16.5" customHeight="1">
      <c r="A292" s="39"/>
      <c r="B292" s="40"/>
      <c r="C292" s="259" t="s">
        <v>259</v>
      </c>
      <c r="D292" s="259" t="s">
        <v>238</v>
      </c>
      <c r="E292" s="260" t="s">
        <v>1335</v>
      </c>
      <c r="F292" s="261" t="s">
        <v>1336</v>
      </c>
      <c r="G292" s="262" t="s">
        <v>172</v>
      </c>
      <c r="H292" s="263">
        <v>16.149999999999999</v>
      </c>
      <c r="I292" s="264"/>
      <c r="J292" s="265">
        <f>ROUND(I292*H292,2)</f>
        <v>0</v>
      </c>
      <c r="K292" s="261" t="s">
        <v>173</v>
      </c>
      <c r="L292" s="266"/>
      <c r="M292" s="267" t="s">
        <v>1</v>
      </c>
      <c r="N292" s="268" t="s">
        <v>51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190</v>
      </c>
      <c r="AT292" s="230" t="s">
        <v>238</v>
      </c>
      <c r="AU292" s="230" t="s">
        <v>21</v>
      </c>
      <c r="AY292" s="17" t="s">
        <v>167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174</v>
      </c>
      <c r="BK292" s="231">
        <f>ROUND(I292*H292,2)</f>
        <v>0</v>
      </c>
      <c r="BL292" s="17" t="s">
        <v>174</v>
      </c>
      <c r="BM292" s="230" t="s">
        <v>357</v>
      </c>
    </row>
    <row r="293" s="12" customFormat="1" ht="22.8" customHeight="1">
      <c r="A293" s="12"/>
      <c r="B293" s="203"/>
      <c r="C293" s="204"/>
      <c r="D293" s="205" t="s">
        <v>83</v>
      </c>
      <c r="E293" s="217" t="s">
        <v>213</v>
      </c>
      <c r="F293" s="217" t="s">
        <v>512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SUM(P294:P346)</f>
        <v>0</v>
      </c>
      <c r="Q293" s="211"/>
      <c r="R293" s="212">
        <f>SUM(R294:R346)</f>
        <v>0</v>
      </c>
      <c r="S293" s="211"/>
      <c r="T293" s="213">
        <f>SUM(T294:T346)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92</v>
      </c>
      <c r="AT293" s="215" t="s">
        <v>83</v>
      </c>
      <c r="AU293" s="215" t="s">
        <v>92</v>
      </c>
      <c r="AY293" s="214" t="s">
        <v>167</v>
      </c>
      <c r="BK293" s="216">
        <f>SUM(BK294:BK346)</f>
        <v>0</v>
      </c>
    </row>
    <row r="294" s="2" customFormat="1" ht="24.15" customHeight="1">
      <c r="A294" s="39"/>
      <c r="B294" s="40"/>
      <c r="C294" s="219" t="s">
        <v>359</v>
      </c>
      <c r="D294" s="219" t="s">
        <v>169</v>
      </c>
      <c r="E294" s="220" t="s">
        <v>1337</v>
      </c>
      <c r="F294" s="221" t="s">
        <v>1338</v>
      </c>
      <c r="G294" s="222" t="s">
        <v>247</v>
      </c>
      <c r="H294" s="223">
        <v>3</v>
      </c>
      <c r="I294" s="224"/>
      <c r="J294" s="225">
        <f>ROUND(I294*H294,2)</f>
        <v>0</v>
      </c>
      <c r="K294" s="221" t="s">
        <v>173</v>
      </c>
      <c r="L294" s="45"/>
      <c r="M294" s="226" t="s">
        <v>1</v>
      </c>
      <c r="N294" s="227" t="s">
        <v>51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174</v>
      </c>
      <c r="AT294" s="230" t="s">
        <v>169</v>
      </c>
      <c r="AU294" s="230" t="s">
        <v>21</v>
      </c>
      <c r="AY294" s="17" t="s">
        <v>167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7" t="s">
        <v>174</v>
      </c>
      <c r="BK294" s="231">
        <f>ROUND(I294*H294,2)</f>
        <v>0</v>
      </c>
      <c r="BL294" s="17" t="s">
        <v>174</v>
      </c>
      <c r="BM294" s="230" t="s">
        <v>362</v>
      </c>
    </row>
    <row r="295" s="13" customFormat="1">
      <c r="A295" s="13"/>
      <c r="B295" s="232"/>
      <c r="C295" s="233"/>
      <c r="D295" s="234" t="s">
        <v>175</v>
      </c>
      <c r="E295" s="235" t="s">
        <v>1</v>
      </c>
      <c r="F295" s="236" t="s">
        <v>1586</v>
      </c>
      <c r="G295" s="233"/>
      <c r="H295" s="237">
        <v>1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175</v>
      </c>
      <c r="AU295" s="243" t="s">
        <v>21</v>
      </c>
      <c r="AV295" s="13" t="s">
        <v>21</v>
      </c>
      <c r="AW295" s="13" t="s">
        <v>40</v>
      </c>
      <c r="AX295" s="13" t="s">
        <v>84</v>
      </c>
      <c r="AY295" s="243" t="s">
        <v>167</v>
      </c>
    </row>
    <row r="296" s="13" customFormat="1">
      <c r="A296" s="13"/>
      <c r="B296" s="232"/>
      <c r="C296" s="233"/>
      <c r="D296" s="234" t="s">
        <v>175</v>
      </c>
      <c r="E296" s="235" t="s">
        <v>1</v>
      </c>
      <c r="F296" s="236" t="s">
        <v>1587</v>
      </c>
      <c r="G296" s="233"/>
      <c r="H296" s="237">
        <v>1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175</v>
      </c>
      <c r="AU296" s="243" t="s">
        <v>21</v>
      </c>
      <c r="AV296" s="13" t="s">
        <v>21</v>
      </c>
      <c r="AW296" s="13" t="s">
        <v>40</v>
      </c>
      <c r="AX296" s="13" t="s">
        <v>84</v>
      </c>
      <c r="AY296" s="243" t="s">
        <v>167</v>
      </c>
    </row>
    <row r="297" s="13" customFormat="1">
      <c r="A297" s="13"/>
      <c r="B297" s="232"/>
      <c r="C297" s="233"/>
      <c r="D297" s="234" t="s">
        <v>175</v>
      </c>
      <c r="E297" s="235" t="s">
        <v>1</v>
      </c>
      <c r="F297" s="236" t="s">
        <v>1588</v>
      </c>
      <c r="G297" s="233"/>
      <c r="H297" s="237">
        <v>1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175</v>
      </c>
      <c r="AU297" s="243" t="s">
        <v>21</v>
      </c>
      <c r="AV297" s="13" t="s">
        <v>21</v>
      </c>
      <c r="AW297" s="13" t="s">
        <v>40</v>
      </c>
      <c r="AX297" s="13" t="s">
        <v>84</v>
      </c>
      <c r="AY297" s="243" t="s">
        <v>167</v>
      </c>
    </row>
    <row r="298" s="14" customFormat="1">
      <c r="A298" s="14"/>
      <c r="B298" s="244"/>
      <c r="C298" s="245"/>
      <c r="D298" s="234" t="s">
        <v>175</v>
      </c>
      <c r="E298" s="246" t="s">
        <v>1</v>
      </c>
      <c r="F298" s="247" t="s">
        <v>177</v>
      </c>
      <c r="G298" s="245"/>
      <c r="H298" s="248">
        <v>3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175</v>
      </c>
      <c r="AU298" s="254" t="s">
        <v>21</v>
      </c>
      <c r="AV298" s="14" t="s">
        <v>174</v>
      </c>
      <c r="AW298" s="14" t="s">
        <v>40</v>
      </c>
      <c r="AX298" s="14" t="s">
        <v>92</v>
      </c>
      <c r="AY298" s="254" t="s">
        <v>167</v>
      </c>
    </row>
    <row r="299" s="2" customFormat="1" ht="16.5" customHeight="1">
      <c r="A299" s="39"/>
      <c r="B299" s="40"/>
      <c r="C299" s="259" t="s">
        <v>266</v>
      </c>
      <c r="D299" s="259" t="s">
        <v>238</v>
      </c>
      <c r="E299" s="260" t="s">
        <v>1341</v>
      </c>
      <c r="F299" s="261" t="s">
        <v>1342</v>
      </c>
      <c r="G299" s="262" t="s">
        <v>247</v>
      </c>
      <c r="H299" s="263">
        <v>1</v>
      </c>
      <c r="I299" s="264"/>
      <c r="J299" s="265">
        <f>ROUND(I299*H299,2)</f>
        <v>0</v>
      </c>
      <c r="K299" s="261" t="s">
        <v>1</v>
      </c>
      <c r="L299" s="266"/>
      <c r="M299" s="267" t="s">
        <v>1</v>
      </c>
      <c r="N299" s="268" t="s">
        <v>51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190</v>
      </c>
      <c r="AT299" s="230" t="s">
        <v>238</v>
      </c>
      <c r="AU299" s="230" t="s">
        <v>21</v>
      </c>
      <c r="AY299" s="17" t="s">
        <v>167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174</v>
      </c>
      <c r="BK299" s="231">
        <f>ROUND(I299*H299,2)</f>
        <v>0</v>
      </c>
      <c r="BL299" s="17" t="s">
        <v>174</v>
      </c>
      <c r="BM299" s="230" t="s">
        <v>366</v>
      </c>
    </row>
    <row r="300" s="2" customFormat="1">
      <c r="A300" s="39"/>
      <c r="B300" s="40"/>
      <c r="C300" s="41"/>
      <c r="D300" s="234" t="s">
        <v>185</v>
      </c>
      <c r="E300" s="41"/>
      <c r="F300" s="255" t="s">
        <v>1589</v>
      </c>
      <c r="G300" s="41"/>
      <c r="H300" s="41"/>
      <c r="I300" s="256"/>
      <c r="J300" s="41"/>
      <c r="K300" s="41"/>
      <c r="L300" s="45"/>
      <c r="M300" s="257"/>
      <c r="N300" s="258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7" t="s">
        <v>185</v>
      </c>
      <c r="AU300" s="17" t="s">
        <v>21</v>
      </c>
    </row>
    <row r="301" s="2" customFormat="1" ht="24.15" customHeight="1">
      <c r="A301" s="39"/>
      <c r="B301" s="40"/>
      <c r="C301" s="259" t="s">
        <v>368</v>
      </c>
      <c r="D301" s="259" t="s">
        <v>238</v>
      </c>
      <c r="E301" s="260" t="s">
        <v>1590</v>
      </c>
      <c r="F301" s="261" t="s">
        <v>1591</v>
      </c>
      <c r="G301" s="262" t="s">
        <v>247</v>
      </c>
      <c r="H301" s="263">
        <v>1</v>
      </c>
      <c r="I301" s="264"/>
      <c r="J301" s="265">
        <f>ROUND(I301*H301,2)</f>
        <v>0</v>
      </c>
      <c r="K301" s="261" t="s">
        <v>173</v>
      </c>
      <c r="L301" s="266"/>
      <c r="M301" s="267" t="s">
        <v>1</v>
      </c>
      <c r="N301" s="268" t="s">
        <v>51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190</v>
      </c>
      <c r="AT301" s="230" t="s">
        <v>238</v>
      </c>
      <c r="AU301" s="230" t="s">
        <v>21</v>
      </c>
      <c r="AY301" s="17" t="s">
        <v>167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174</v>
      </c>
      <c r="BK301" s="231">
        <f>ROUND(I301*H301,2)</f>
        <v>0</v>
      </c>
      <c r="BL301" s="17" t="s">
        <v>174</v>
      </c>
      <c r="BM301" s="230" t="s">
        <v>371</v>
      </c>
    </row>
    <row r="302" s="2" customFormat="1" ht="24.15" customHeight="1">
      <c r="A302" s="39"/>
      <c r="B302" s="40"/>
      <c r="C302" s="259" t="s">
        <v>29</v>
      </c>
      <c r="D302" s="259" t="s">
        <v>238</v>
      </c>
      <c r="E302" s="260" t="s">
        <v>1495</v>
      </c>
      <c r="F302" s="261" t="s">
        <v>1496</v>
      </c>
      <c r="G302" s="262" t="s">
        <v>247</v>
      </c>
      <c r="H302" s="263">
        <v>1</v>
      </c>
      <c r="I302" s="264"/>
      <c r="J302" s="265">
        <f>ROUND(I302*H302,2)</f>
        <v>0</v>
      </c>
      <c r="K302" s="261" t="s">
        <v>173</v>
      </c>
      <c r="L302" s="266"/>
      <c r="M302" s="267" t="s">
        <v>1</v>
      </c>
      <c r="N302" s="268" t="s">
        <v>51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190</v>
      </c>
      <c r="AT302" s="230" t="s">
        <v>238</v>
      </c>
      <c r="AU302" s="230" t="s">
        <v>21</v>
      </c>
      <c r="AY302" s="17" t="s">
        <v>167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174</v>
      </c>
      <c r="BK302" s="231">
        <f>ROUND(I302*H302,2)</f>
        <v>0</v>
      </c>
      <c r="BL302" s="17" t="s">
        <v>174</v>
      </c>
      <c r="BM302" s="230" t="s">
        <v>375</v>
      </c>
    </row>
    <row r="303" s="2" customFormat="1" ht="24.15" customHeight="1">
      <c r="A303" s="39"/>
      <c r="B303" s="40"/>
      <c r="C303" s="219" t="s">
        <v>376</v>
      </c>
      <c r="D303" s="219" t="s">
        <v>169</v>
      </c>
      <c r="E303" s="220" t="s">
        <v>1592</v>
      </c>
      <c r="F303" s="221" t="s">
        <v>1593</v>
      </c>
      <c r="G303" s="222" t="s">
        <v>247</v>
      </c>
      <c r="H303" s="223">
        <v>1</v>
      </c>
      <c r="I303" s="224"/>
      <c r="J303" s="225">
        <f>ROUND(I303*H303,2)</f>
        <v>0</v>
      </c>
      <c r="K303" s="221" t="s">
        <v>173</v>
      </c>
      <c r="L303" s="45"/>
      <c r="M303" s="226" t="s">
        <v>1</v>
      </c>
      <c r="N303" s="227" t="s">
        <v>51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174</v>
      </c>
      <c r="AT303" s="230" t="s">
        <v>169</v>
      </c>
      <c r="AU303" s="230" t="s">
        <v>21</v>
      </c>
      <c r="AY303" s="17" t="s">
        <v>167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174</v>
      </c>
      <c r="BK303" s="231">
        <f>ROUND(I303*H303,2)</f>
        <v>0</v>
      </c>
      <c r="BL303" s="17" t="s">
        <v>174</v>
      </c>
      <c r="BM303" s="230" t="s">
        <v>379</v>
      </c>
    </row>
    <row r="304" s="2" customFormat="1" ht="16.5" customHeight="1">
      <c r="A304" s="39"/>
      <c r="B304" s="40"/>
      <c r="C304" s="259" t="s">
        <v>272</v>
      </c>
      <c r="D304" s="259" t="s">
        <v>238</v>
      </c>
      <c r="E304" s="260" t="s">
        <v>1594</v>
      </c>
      <c r="F304" s="261" t="s">
        <v>1595</v>
      </c>
      <c r="G304" s="262" t="s">
        <v>247</v>
      </c>
      <c r="H304" s="263">
        <v>1</v>
      </c>
      <c r="I304" s="264"/>
      <c r="J304" s="265">
        <f>ROUND(I304*H304,2)</f>
        <v>0</v>
      </c>
      <c r="K304" s="261" t="s">
        <v>173</v>
      </c>
      <c r="L304" s="266"/>
      <c r="M304" s="267" t="s">
        <v>1</v>
      </c>
      <c r="N304" s="268" t="s">
        <v>51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190</v>
      </c>
      <c r="AT304" s="230" t="s">
        <v>238</v>
      </c>
      <c r="AU304" s="230" t="s">
        <v>21</v>
      </c>
      <c r="AY304" s="17" t="s">
        <v>167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174</v>
      </c>
      <c r="BK304" s="231">
        <f>ROUND(I304*H304,2)</f>
        <v>0</v>
      </c>
      <c r="BL304" s="17" t="s">
        <v>174</v>
      </c>
      <c r="BM304" s="230" t="s">
        <v>384</v>
      </c>
    </row>
    <row r="305" s="2" customFormat="1" ht="24.15" customHeight="1">
      <c r="A305" s="39"/>
      <c r="B305" s="40"/>
      <c r="C305" s="219" t="s">
        <v>387</v>
      </c>
      <c r="D305" s="219" t="s">
        <v>169</v>
      </c>
      <c r="E305" s="220" t="s">
        <v>1343</v>
      </c>
      <c r="F305" s="221" t="s">
        <v>1344</v>
      </c>
      <c r="G305" s="222" t="s">
        <v>247</v>
      </c>
      <c r="H305" s="223">
        <v>4</v>
      </c>
      <c r="I305" s="224"/>
      <c r="J305" s="225">
        <f>ROUND(I305*H305,2)</f>
        <v>0</v>
      </c>
      <c r="K305" s="221" t="s">
        <v>173</v>
      </c>
      <c r="L305" s="45"/>
      <c r="M305" s="226" t="s">
        <v>1</v>
      </c>
      <c r="N305" s="227" t="s">
        <v>51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174</v>
      </c>
      <c r="AT305" s="230" t="s">
        <v>169</v>
      </c>
      <c r="AU305" s="230" t="s">
        <v>21</v>
      </c>
      <c r="AY305" s="17" t="s">
        <v>167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174</v>
      </c>
      <c r="BK305" s="231">
        <f>ROUND(I305*H305,2)</f>
        <v>0</v>
      </c>
      <c r="BL305" s="17" t="s">
        <v>174</v>
      </c>
      <c r="BM305" s="230" t="s">
        <v>390</v>
      </c>
    </row>
    <row r="306" s="2" customFormat="1" ht="21.75" customHeight="1">
      <c r="A306" s="39"/>
      <c r="B306" s="40"/>
      <c r="C306" s="259" t="s">
        <v>278</v>
      </c>
      <c r="D306" s="259" t="s">
        <v>238</v>
      </c>
      <c r="E306" s="260" t="s">
        <v>1345</v>
      </c>
      <c r="F306" s="261" t="s">
        <v>1346</v>
      </c>
      <c r="G306" s="262" t="s">
        <v>247</v>
      </c>
      <c r="H306" s="263">
        <v>4</v>
      </c>
      <c r="I306" s="264"/>
      <c r="J306" s="265">
        <f>ROUND(I306*H306,2)</f>
        <v>0</v>
      </c>
      <c r="K306" s="261" t="s">
        <v>173</v>
      </c>
      <c r="L306" s="266"/>
      <c r="M306" s="267" t="s">
        <v>1</v>
      </c>
      <c r="N306" s="268" t="s">
        <v>51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190</v>
      </c>
      <c r="AT306" s="230" t="s">
        <v>238</v>
      </c>
      <c r="AU306" s="230" t="s">
        <v>21</v>
      </c>
      <c r="AY306" s="17" t="s">
        <v>167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174</v>
      </c>
      <c r="BK306" s="231">
        <f>ROUND(I306*H306,2)</f>
        <v>0</v>
      </c>
      <c r="BL306" s="17" t="s">
        <v>174</v>
      </c>
      <c r="BM306" s="230" t="s">
        <v>393</v>
      </c>
    </row>
    <row r="307" s="2" customFormat="1" ht="16.5" customHeight="1">
      <c r="A307" s="39"/>
      <c r="B307" s="40"/>
      <c r="C307" s="259" t="s">
        <v>395</v>
      </c>
      <c r="D307" s="259" t="s">
        <v>238</v>
      </c>
      <c r="E307" s="260" t="s">
        <v>1347</v>
      </c>
      <c r="F307" s="261" t="s">
        <v>1348</v>
      </c>
      <c r="G307" s="262" t="s">
        <v>247</v>
      </c>
      <c r="H307" s="263">
        <v>4</v>
      </c>
      <c r="I307" s="264"/>
      <c r="J307" s="265">
        <f>ROUND(I307*H307,2)</f>
        <v>0</v>
      </c>
      <c r="K307" s="261" t="s">
        <v>173</v>
      </c>
      <c r="L307" s="266"/>
      <c r="M307" s="267" t="s">
        <v>1</v>
      </c>
      <c r="N307" s="268" t="s">
        <v>51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190</v>
      </c>
      <c r="AT307" s="230" t="s">
        <v>238</v>
      </c>
      <c r="AU307" s="230" t="s">
        <v>21</v>
      </c>
      <c r="AY307" s="17" t="s">
        <v>167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174</v>
      </c>
      <c r="BK307" s="231">
        <f>ROUND(I307*H307,2)</f>
        <v>0</v>
      </c>
      <c r="BL307" s="17" t="s">
        <v>174</v>
      </c>
      <c r="BM307" s="230" t="s">
        <v>398</v>
      </c>
    </row>
    <row r="308" s="2" customFormat="1" ht="24.15" customHeight="1">
      <c r="A308" s="39"/>
      <c r="B308" s="40"/>
      <c r="C308" s="219" t="s">
        <v>281</v>
      </c>
      <c r="D308" s="219" t="s">
        <v>169</v>
      </c>
      <c r="E308" s="220" t="s">
        <v>1349</v>
      </c>
      <c r="F308" s="221" t="s">
        <v>1350</v>
      </c>
      <c r="G308" s="222" t="s">
        <v>194</v>
      </c>
      <c r="H308" s="223">
        <v>26</v>
      </c>
      <c r="I308" s="224"/>
      <c r="J308" s="225">
        <f>ROUND(I308*H308,2)</f>
        <v>0</v>
      </c>
      <c r="K308" s="221" t="s">
        <v>173</v>
      </c>
      <c r="L308" s="45"/>
      <c r="M308" s="226" t="s">
        <v>1</v>
      </c>
      <c r="N308" s="227" t="s">
        <v>51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174</v>
      </c>
      <c r="AT308" s="230" t="s">
        <v>169</v>
      </c>
      <c r="AU308" s="230" t="s">
        <v>21</v>
      </c>
      <c r="AY308" s="17" t="s">
        <v>167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7" t="s">
        <v>174</v>
      </c>
      <c r="BK308" s="231">
        <f>ROUND(I308*H308,2)</f>
        <v>0</v>
      </c>
      <c r="BL308" s="17" t="s">
        <v>174</v>
      </c>
      <c r="BM308" s="230" t="s">
        <v>401</v>
      </c>
    </row>
    <row r="309" s="13" customFormat="1">
      <c r="A309" s="13"/>
      <c r="B309" s="232"/>
      <c r="C309" s="233"/>
      <c r="D309" s="234" t="s">
        <v>175</v>
      </c>
      <c r="E309" s="235" t="s">
        <v>1</v>
      </c>
      <c r="F309" s="236" t="s">
        <v>1596</v>
      </c>
      <c r="G309" s="233"/>
      <c r="H309" s="237">
        <v>26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175</v>
      </c>
      <c r="AU309" s="243" t="s">
        <v>21</v>
      </c>
      <c r="AV309" s="13" t="s">
        <v>21</v>
      </c>
      <c r="AW309" s="13" t="s">
        <v>40</v>
      </c>
      <c r="AX309" s="13" t="s">
        <v>84</v>
      </c>
      <c r="AY309" s="243" t="s">
        <v>167</v>
      </c>
    </row>
    <row r="310" s="14" customFormat="1">
      <c r="A310" s="14"/>
      <c r="B310" s="244"/>
      <c r="C310" s="245"/>
      <c r="D310" s="234" t="s">
        <v>175</v>
      </c>
      <c r="E310" s="246" t="s">
        <v>1</v>
      </c>
      <c r="F310" s="247" t="s">
        <v>177</v>
      </c>
      <c r="G310" s="245"/>
      <c r="H310" s="248">
        <v>26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175</v>
      </c>
      <c r="AU310" s="254" t="s">
        <v>21</v>
      </c>
      <c r="AV310" s="14" t="s">
        <v>174</v>
      </c>
      <c r="AW310" s="14" t="s">
        <v>40</v>
      </c>
      <c r="AX310" s="14" t="s">
        <v>92</v>
      </c>
      <c r="AY310" s="254" t="s">
        <v>167</v>
      </c>
    </row>
    <row r="311" s="2" customFormat="1" ht="33" customHeight="1">
      <c r="A311" s="39"/>
      <c r="B311" s="40"/>
      <c r="C311" s="219" t="s">
        <v>403</v>
      </c>
      <c r="D311" s="219" t="s">
        <v>169</v>
      </c>
      <c r="E311" s="220" t="s">
        <v>1014</v>
      </c>
      <c r="F311" s="221" t="s">
        <v>1015</v>
      </c>
      <c r="G311" s="222" t="s">
        <v>194</v>
      </c>
      <c r="H311" s="223">
        <v>609.35000000000002</v>
      </c>
      <c r="I311" s="224"/>
      <c r="J311" s="225">
        <f>ROUND(I311*H311,2)</f>
        <v>0</v>
      </c>
      <c r="K311" s="221" t="s">
        <v>173</v>
      </c>
      <c r="L311" s="45"/>
      <c r="M311" s="226" t="s">
        <v>1</v>
      </c>
      <c r="N311" s="227" t="s">
        <v>51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174</v>
      </c>
      <c r="AT311" s="230" t="s">
        <v>169</v>
      </c>
      <c r="AU311" s="230" t="s">
        <v>21</v>
      </c>
      <c r="AY311" s="17" t="s">
        <v>167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174</v>
      </c>
      <c r="BK311" s="231">
        <f>ROUND(I311*H311,2)</f>
        <v>0</v>
      </c>
      <c r="BL311" s="17" t="s">
        <v>174</v>
      </c>
      <c r="BM311" s="230" t="s">
        <v>406</v>
      </c>
    </row>
    <row r="312" s="13" customFormat="1">
      <c r="A312" s="13"/>
      <c r="B312" s="232"/>
      <c r="C312" s="233"/>
      <c r="D312" s="234" t="s">
        <v>175</v>
      </c>
      <c r="E312" s="235" t="s">
        <v>1</v>
      </c>
      <c r="F312" s="236" t="s">
        <v>1597</v>
      </c>
      <c r="G312" s="233"/>
      <c r="H312" s="237">
        <v>609.35000000000002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175</v>
      </c>
      <c r="AU312" s="243" t="s">
        <v>21</v>
      </c>
      <c r="AV312" s="13" t="s">
        <v>21</v>
      </c>
      <c r="AW312" s="13" t="s">
        <v>40</v>
      </c>
      <c r="AX312" s="13" t="s">
        <v>84</v>
      </c>
      <c r="AY312" s="243" t="s">
        <v>167</v>
      </c>
    </row>
    <row r="313" s="14" customFormat="1">
      <c r="A313" s="14"/>
      <c r="B313" s="244"/>
      <c r="C313" s="245"/>
      <c r="D313" s="234" t="s">
        <v>175</v>
      </c>
      <c r="E313" s="246" t="s">
        <v>1</v>
      </c>
      <c r="F313" s="247" t="s">
        <v>177</v>
      </c>
      <c r="G313" s="245"/>
      <c r="H313" s="248">
        <v>609.35000000000002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175</v>
      </c>
      <c r="AU313" s="254" t="s">
        <v>21</v>
      </c>
      <c r="AV313" s="14" t="s">
        <v>174</v>
      </c>
      <c r="AW313" s="14" t="s">
        <v>40</v>
      </c>
      <c r="AX313" s="14" t="s">
        <v>92</v>
      </c>
      <c r="AY313" s="254" t="s">
        <v>167</v>
      </c>
    </row>
    <row r="314" s="2" customFormat="1" ht="16.5" customHeight="1">
      <c r="A314" s="39"/>
      <c r="B314" s="40"/>
      <c r="C314" s="259" t="s">
        <v>295</v>
      </c>
      <c r="D314" s="259" t="s">
        <v>238</v>
      </c>
      <c r="E314" s="260" t="s">
        <v>1353</v>
      </c>
      <c r="F314" s="261" t="s">
        <v>1354</v>
      </c>
      <c r="G314" s="262" t="s">
        <v>194</v>
      </c>
      <c r="H314" s="263">
        <v>309.488</v>
      </c>
      <c r="I314" s="264"/>
      <c r="J314" s="265">
        <f>ROUND(I314*H314,2)</f>
        <v>0</v>
      </c>
      <c r="K314" s="261" t="s">
        <v>173</v>
      </c>
      <c r="L314" s="266"/>
      <c r="M314" s="267" t="s">
        <v>1</v>
      </c>
      <c r="N314" s="268" t="s">
        <v>51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190</v>
      </c>
      <c r="AT314" s="230" t="s">
        <v>238</v>
      </c>
      <c r="AU314" s="230" t="s">
        <v>21</v>
      </c>
      <c r="AY314" s="17" t="s">
        <v>167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174</v>
      </c>
      <c r="BK314" s="231">
        <f>ROUND(I314*H314,2)</f>
        <v>0</v>
      </c>
      <c r="BL314" s="17" t="s">
        <v>174</v>
      </c>
      <c r="BM314" s="230" t="s">
        <v>409</v>
      </c>
    </row>
    <row r="315" s="2" customFormat="1" ht="24.15" customHeight="1">
      <c r="A315" s="39"/>
      <c r="B315" s="40"/>
      <c r="C315" s="259" t="s">
        <v>411</v>
      </c>
      <c r="D315" s="259" t="s">
        <v>238</v>
      </c>
      <c r="E315" s="260" t="s">
        <v>1355</v>
      </c>
      <c r="F315" s="261" t="s">
        <v>1356</v>
      </c>
      <c r="G315" s="262" t="s">
        <v>194</v>
      </c>
      <c r="H315" s="263">
        <v>43.049999999999997</v>
      </c>
      <c r="I315" s="264"/>
      <c r="J315" s="265">
        <f>ROUND(I315*H315,2)</f>
        <v>0</v>
      </c>
      <c r="K315" s="261" t="s">
        <v>173</v>
      </c>
      <c r="L315" s="266"/>
      <c r="M315" s="267" t="s">
        <v>1</v>
      </c>
      <c r="N315" s="268" t="s">
        <v>51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190</v>
      </c>
      <c r="AT315" s="230" t="s">
        <v>238</v>
      </c>
      <c r="AU315" s="230" t="s">
        <v>21</v>
      </c>
      <c r="AY315" s="17" t="s">
        <v>167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174</v>
      </c>
      <c r="BK315" s="231">
        <f>ROUND(I315*H315,2)</f>
        <v>0</v>
      </c>
      <c r="BL315" s="17" t="s">
        <v>174</v>
      </c>
      <c r="BM315" s="230" t="s">
        <v>414</v>
      </c>
    </row>
    <row r="316" s="2" customFormat="1" ht="24.15" customHeight="1">
      <c r="A316" s="39"/>
      <c r="B316" s="40"/>
      <c r="C316" s="259" t="s">
        <v>301</v>
      </c>
      <c r="D316" s="259" t="s">
        <v>238</v>
      </c>
      <c r="E316" s="260" t="s">
        <v>1357</v>
      </c>
      <c r="F316" s="261" t="s">
        <v>1358</v>
      </c>
      <c r="G316" s="262" t="s">
        <v>194</v>
      </c>
      <c r="H316" s="263">
        <v>287.27999999999997</v>
      </c>
      <c r="I316" s="264"/>
      <c r="J316" s="265">
        <f>ROUND(I316*H316,2)</f>
        <v>0</v>
      </c>
      <c r="K316" s="261" t="s">
        <v>173</v>
      </c>
      <c r="L316" s="266"/>
      <c r="M316" s="267" t="s">
        <v>1</v>
      </c>
      <c r="N316" s="268" t="s">
        <v>51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190</v>
      </c>
      <c r="AT316" s="230" t="s">
        <v>238</v>
      </c>
      <c r="AU316" s="230" t="s">
        <v>21</v>
      </c>
      <c r="AY316" s="17" t="s">
        <v>167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174</v>
      </c>
      <c r="BK316" s="231">
        <f>ROUND(I316*H316,2)</f>
        <v>0</v>
      </c>
      <c r="BL316" s="17" t="s">
        <v>174</v>
      </c>
      <c r="BM316" s="230" t="s">
        <v>417</v>
      </c>
    </row>
    <row r="317" s="2" customFormat="1" ht="33" customHeight="1">
      <c r="A317" s="39"/>
      <c r="B317" s="40"/>
      <c r="C317" s="219" t="s">
        <v>418</v>
      </c>
      <c r="D317" s="219" t="s">
        <v>169</v>
      </c>
      <c r="E317" s="220" t="s">
        <v>1359</v>
      </c>
      <c r="F317" s="221" t="s">
        <v>1360</v>
      </c>
      <c r="G317" s="222" t="s">
        <v>194</v>
      </c>
      <c r="H317" s="223">
        <v>209.09999999999999</v>
      </c>
      <c r="I317" s="224"/>
      <c r="J317" s="225">
        <f>ROUND(I317*H317,2)</f>
        <v>0</v>
      </c>
      <c r="K317" s="221" t="s">
        <v>173</v>
      </c>
      <c r="L317" s="45"/>
      <c r="M317" s="226" t="s">
        <v>1</v>
      </c>
      <c r="N317" s="227" t="s">
        <v>51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174</v>
      </c>
      <c r="AT317" s="230" t="s">
        <v>169</v>
      </c>
      <c r="AU317" s="230" t="s">
        <v>21</v>
      </c>
      <c r="AY317" s="17" t="s">
        <v>167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174</v>
      </c>
      <c r="BK317" s="231">
        <f>ROUND(I317*H317,2)</f>
        <v>0</v>
      </c>
      <c r="BL317" s="17" t="s">
        <v>174</v>
      </c>
      <c r="BM317" s="230" t="s">
        <v>421</v>
      </c>
    </row>
    <row r="318" s="2" customFormat="1" ht="16.5" customHeight="1">
      <c r="A318" s="39"/>
      <c r="B318" s="40"/>
      <c r="C318" s="259" t="s">
        <v>306</v>
      </c>
      <c r="D318" s="259" t="s">
        <v>238</v>
      </c>
      <c r="E318" s="260" t="s">
        <v>1362</v>
      </c>
      <c r="F318" s="261" t="s">
        <v>1363</v>
      </c>
      <c r="G318" s="262" t="s">
        <v>194</v>
      </c>
      <c r="H318" s="263">
        <v>219.55500000000001</v>
      </c>
      <c r="I318" s="264"/>
      <c r="J318" s="265">
        <f>ROUND(I318*H318,2)</f>
        <v>0</v>
      </c>
      <c r="K318" s="261" t="s">
        <v>173</v>
      </c>
      <c r="L318" s="266"/>
      <c r="M318" s="267" t="s">
        <v>1</v>
      </c>
      <c r="N318" s="268" t="s">
        <v>51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190</v>
      </c>
      <c r="AT318" s="230" t="s">
        <v>238</v>
      </c>
      <c r="AU318" s="230" t="s">
        <v>21</v>
      </c>
      <c r="AY318" s="17" t="s">
        <v>167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174</v>
      </c>
      <c r="BK318" s="231">
        <f>ROUND(I318*H318,2)</f>
        <v>0</v>
      </c>
      <c r="BL318" s="17" t="s">
        <v>174</v>
      </c>
      <c r="BM318" s="230" t="s">
        <v>424</v>
      </c>
    </row>
    <row r="319" s="2" customFormat="1" ht="24.15" customHeight="1">
      <c r="A319" s="39"/>
      <c r="B319" s="40"/>
      <c r="C319" s="219" t="s">
        <v>425</v>
      </c>
      <c r="D319" s="219" t="s">
        <v>169</v>
      </c>
      <c r="E319" s="220" t="s">
        <v>1365</v>
      </c>
      <c r="F319" s="221" t="s">
        <v>1366</v>
      </c>
      <c r="G319" s="222" t="s">
        <v>172</v>
      </c>
      <c r="H319" s="223">
        <v>160.417</v>
      </c>
      <c r="I319" s="224"/>
      <c r="J319" s="225">
        <f>ROUND(I319*H319,2)</f>
        <v>0</v>
      </c>
      <c r="K319" s="221" t="s">
        <v>1</v>
      </c>
      <c r="L319" s="45"/>
      <c r="M319" s="226" t="s">
        <v>1</v>
      </c>
      <c r="N319" s="227" t="s">
        <v>51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174</v>
      </c>
      <c r="AT319" s="230" t="s">
        <v>169</v>
      </c>
      <c r="AU319" s="230" t="s">
        <v>21</v>
      </c>
      <c r="AY319" s="17" t="s">
        <v>167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7" t="s">
        <v>174</v>
      </c>
      <c r="BK319" s="231">
        <f>ROUND(I319*H319,2)</f>
        <v>0</v>
      </c>
      <c r="BL319" s="17" t="s">
        <v>174</v>
      </c>
      <c r="BM319" s="230" t="s">
        <v>428</v>
      </c>
    </row>
    <row r="320" s="13" customFormat="1">
      <c r="A320" s="13"/>
      <c r="B320" s="232"/>
      <c r="C320" s="233"/>
      <c r="D320" s="234" t="s">
        <v>175</v>
      </c>
      <c r="E320" s="235" t="s">
        <v>1</v>
      </c>
      <c r="F320" s="236" t="s">
        <v>1557</v>
      </c>
      <c r="G320" s="233"/>
      <c r="H320" s="237">
        <v>18.850000000000001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175</v>
      </c>
      <c r="AU320" s="243" t="s">
        <v>21</v>
      </c>
      <c r="AV320" s="13" t="s">
        <v>21</v>
      </c>
      <c r="AW320" s="13" t="s">
        <v>40</v>
      </c>
      <c r="AX320" s="13" t="s">
        <v>84</v>
      </c>
      <c r="AY320" s="243" t="s">
        <v>167</v>
      </c>
    </row>
    <row r="321" s="13" customFormat="1">
      <c r="A321" s="13"/>
      <c r="B321" s="232"/>
      <c r="C321" s="233"/>
      <c r="D321" s="234" t="s">
        <v>175</v>
      </c>
      <c r="E321" s="235" t="s">
        <v>1</v>
      </c>
      <c r="F321" s="236" t="s">
        <v>1558</v>
      </c>
      <c r="G321" s="233"/>
      <c r="H321" s="237">
        <v>106.59999999999999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175</v>
      </c>
      <c r="AU321" s="243" t="s">
        <v>21</v>
      </c>
      <c r="AV321" s="13" t="s">
        <v>21</v>
      </c>
      <c r="AW321" s="13" t="s">
        <v>40</v>
      </c>
      <c r="AX321" s="13" t="s">
        <v>84</v>
      </c>
      <c r="AY321" s="243" t="s">
        <v>167</v>
      </c>
    </row>
    <row r="322" s="13" customFormat="1">
      <c r="A322" s="13"/>
      <c r="B322" s="232"/>
      <c r="C322" s="233"/>
      <c r="D322" s="234" t="s">
        <v>175</v>
      </c>
      <c r="E322" s="235" t="s">
        <v>1</v>
      </c>
      <c r="F322" s="236" t="s">
        <v>1559</v>
      </c>
      <c r="G322" s="233"/>
      <c r="H322" s="237">
        <v>20.384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175</v>
      </c>
      <c r="AU322" s="243" t="s">
        <v>21</v>
      </c>
      <c r="AV322" s="13" t="s">
        <v>21</v>
      </c>
      <c r="AW322" s="13" t="s">
        <v>40</v>
      </c>
      <c r="AX322" s="13" t="s">
        <v>84</v>
      </c>
      <c r="AY322" s="243" t="s">
        <v>167</v>
      </c>
    </row>
    <row r="323" s="14" customFormat="1">
      <c r="A323" s="14"/>
      <c r="B323" s="244"/>
      <c r="C323" s="245"/>
      <c r="D323" s="234" t="s">
        <v>175</v>
      </c>
      <c r="E323" s="246" t="s">
        <v>1</v>
      </c>
      <c r="F323" s="247" t="s">
        <v>177</v>
      </c>
      <c r="G323" s="245"/>
      <c r="H323" s="248">
        <v>145.834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175</v>
      </c>
      <c r="AU323" s="254" t="s">
        <v>21</v>
      </c>
      <c r="AV323" s="14" t="s">
        <v>174</v>
      </c>
      <c r="AW323" s="14" t="s">
        <v>40</v>
      </c>
      <c r="AX323" s="14" t="s">
        <v>84</v>
      </c>
      <c r="AY323" s="254" t="s">
        <v>167</v>
      </c>
    </row>
    <row r="324" s="13" customFormat="1">
      <c r="A324" s="13"/>
      <c r="B324" s="232"/>
      <c r="C324" s="233"/>
      <c r="D324" s="234" t="s">
        <v>175</v>
      </c>
      <c r="E324" s="235" t="s">
        <v>1</v>
      </c>
      <c r="F324" s="236" t="s">
        <v>1598</v>
      </c>
      <c r="G324" s="233"/>
      <c r="H324" s="237">
        <v>160.417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175</v>
      </c>
      <c r="AU324" s="243" t="s">
        <v>21</v>
      </c>
      <c r="AV324" s="13" t="s">
        <v>21</v>
      </c>
      <c r="AW324" s="13" t="s">
        <v>40</v>
      </c>
      <c r="AX324" s="13" t="s">
        <v>84</v>
      </c>
      <c r="AY324" s="243" t="s">
        <v>167</v>
      </c>
    </row>
    <row r="325" s="14" customFormat="1">
      <c r="A325" s="14"/>
      <c r="B325" s="244"/>
      <c r="C325" s="245"/>
      <c r="D325" s="234" t="s">
        <v>175</v>
      </c>
      <c r="E325" s="246" t="s">
        <v>1</v>
      </c>
      <c r="F325" s="247" t="s">
        <v>177</v>
      </c>
      <c r="G325" s="245"/>
      <c r="H325" s="248">
        <v>160.417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175</v>
      </c>
      <c r="AU325" s="254" t="s">
        <v>21</v>
      </c>
      <c r="AV325" s="14" t="s">
        <v>174</v>
      </c>
      <c r="AW325" s="14" t="s">
        <v>40</v>
      </c>
      <c r="AX325" s="14" t="s">
        <v>92</v>
      </c>
      <c r="AY325" s="254" t="s">
        <v>167</v>
      </c>
    </row>
    <row r="326" s="2" customFormat="1" ht="24.15" customHeight="1">
      <c r="A326" s="39"/>
      <c r="B326" s="40"/>
      <c r="C326" s="219" t="s">
        <v>309</v>
      </c>
      <c r="D326" s="219" t="s">
        <v>169</v>
      </c>
      <c r="E326" s="220" t="s">
        <v>1370</v>
      </c>
      <c r="F326" s="221" t="s">
        <v>1371</v>
      </c>
      <c r="G326" s="222" t="s">
        <v>172</v>
      </c>
      <c r="H326" s="223">
        <v>2194.0349999999999</v>
      </c>
      <c r="I326" s="224"/>
      <c r="J326" s="225">
        <f>ROUND(I326*H326,2)</f>
        <v>0</v>
      </c>
      <c r="K326" s="221" t="s">
        <v>173</v>
      </c>
      <c r="L326" s="45"/>
      <c r="M326" s="226" t="s">
        <v>1</v>
      </c>
      <c r="N326" s="227" t="s">
        <v>51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174</v>
      </c>
      <c r="AT326" s="230" t="s">
        <v>169</v>
      </c>
      <c r="AU326" s="230" t="s">
        <v>21</v>
      </c>
      <c r="AY326" s="17" t="s">
        <v>167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7" t="s">
        <v>174</v>
      </c>
      <c r="BK326" s="231">
        <f>ROUND(I326*H326,2)</f>
        <v>0</v>
      </c>
      <c r="BL326" s="17" t="s">
        <v>174</v>
      </c>
      <c r="BM326" s="230" t="s">
        <v>431</v>
      </c>
    </row>
    <row r="327" s="13" customFormat="1">
      <c r="A327" s="13"/>
      <c r="B327" s="232"/>
      <c r="C327" s="233"/>
      <c r="D327" s="234" t="s">
        <v>175</v>
      </c>
      <c r="E327" s="235" t="s">
        <v>1</v>
      </c>
      <c r="F327" s="236" t="s">
        <v>1551</v>
      </c>
      <c r="G327" s="233"/>
      <c r="H327" s="237">
        <v>1254.682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175</v>
      </c>
      <c r="AU327" s="243" t="s">
        <v>21</v>
      </c>
      <c r="AV327" s="13" t="s">
        <v>21</v>
      </c>
      <c r="AW327" s="13" t="s">
        <v>40</v>
      </c>
      <c r="AX327" s="13" t="s">
        <v>84</v>
      </c>
      <c r="AY327" s="243" t="s">
        <v>167</v>
      </c>
    </row>
    <row r="328" s="15" customFormat="1">
      <c r="A328" s="15"/>
      <c r="B328" s="273"/>
      <c r="C328" s="274"/>
      <c r="D328" s="234" t="s">
        <v>175</v>
      </c>
      <c r="E328" s="275" t="s">
        <v>1</v>
      </c>
      <c r="F328" s="276" t="s">
        <v>1249</v>
      </c>
      <c r="G328" s="274"/>
      <c r="H328" s="277">
        <v>1254.682</v>
      </c>
      <c r="I328" s="278"/>
      <c r="J328" s="274"/>
      <c r="K328" s="274"/>
      <c r="L328" s="279"/>
      <c r="M328" s="280"/>
      <c r="N328" s="281"/>
      <c r="O328" s="281"/>
      <c r="P328" s="281"/>
      <c r="Q328" s="281"/>
      <c r="R328" s="281"/>
      <c r="S328" s="281"/>
      <c r="T328" s="282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3" t="s">
        <v>175</v>
      </c>
      <c r="AU328" s="283" t="s">
        <v>21</v>
      </c>
      <c r="AV328" s="15" t="s">
        <v>180</v>
      </c>
      <c r="AW328" s="15" t="s">
        <v>40</v>
      </c>
      <c r="AX328" s="15" t="s">
        <v>84</v>
      </c>
      <c r="AY328" s="283" t="s">
        <v>167</v>
      </c>
    </row>
    <row r="329" s="13" customFormat="1">
      <c r="A329" s="13"/>
      <c r="B329" s="232"/>
      <c r="C329" s="233"/>
      <c r="D329" s="234" t="s">
        <v>175</v>
      </c>
      <c r="E329" s="235" t="s">
        <v>1</v>
      </c>
      <c r="F329" s="236" t="s">
        <v>1552</v>
      </c>
      <c r="G329" s="233"/>
      <c r="H329" s="237">
        <v>161.72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175</v>
      </c>
      <c r="AU329" s="243" t="s">
        <v>21</v>
      </c>
      <c r="AV329" s="13" t="s">
        <v>21</v>
      </c>
      <c r="AW329" s="13" t="s">
        <v>40</v>
      </c>
      <c r="AX329" s="13" t="s">
        <v>84</v>
      </c>
      <c r="AY329" s="243" t="s">
        <v>167</v>
      </c>
    </row>
    <row r="330" s="13" customFormat="1">
      <c r="A330" s="13"/>
      <c r="B330" s="232"/>
      <c r="C330" s="233"/>
      <c r="D330" s="234" t="s">
        <v>175</v>
      </c>
      <c r="E330" s="235" t="s">
        <v>1</v>
      </c>
      <c r="F330" s="236" t="s">
        <v>1553</v>
      </c>
      <c r="G330" s="233"/>
      <c r="H330" s="237">
        <v>5.5119999999999996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175</v>
      </c>
      <c r="AU330" s="243" t="s">
        <v>21</v>
      </c>
      <c r="AV330" s="13" t="s">
        <v>21</v>
      </c>
      <c r="AW330" s="13" t="s">
        <v>40</v>
      </c>
      <c r="AX330" s="13" t="s">
        <v>84</v>
      </c>
      <c r="AY330" s="243" t="s">
        <v>167</v>
      </c>
    </row>
    <row r="331" s="13" customFormat="1">
      <c r="A331" s="13"/>
      <c r="B331" s="232"/>
      <c r="C331" s="233"/>
      <c r="D331" s="234" t="s">
        <v>175</v>
      </c>
      <c r="E331" s="235" t="s">
        <v>1</v>
      </c>
      <c r="F331" s="236" t="s">
        <v>1554</v>
      </c>
      <c r="G331" s="233"/>
      <c r="H331" s="237">
        <v>139.035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175</v>
      </c>
      <c r="AU331" s="243" t="s">
        <v>21</v>
      </c>
      <c r="AV331" s="13" t="s">
        <v>21</v>
      </c>
      <c r="AW331" s="13" t="s">
        <v>40</v>
      </c>
      <c r="AX331" s="13" t="s">
        <v>84</v>
      </c>
      <c r="AY331" s="243" t="s">
        <v>167</v>
      </c>
    </row>
    <row r="332" s="15" customFormat="1">
      <c r="A332" s="15"/>
      <c r="B332" s="273"/>
      <c r="C332" s="274"/>
      <c r="D332" s="234" t="s">
        <v>175</v>
      </c>
      <c r="E332" s="275" t="s">
        <v>1</v>
      </c>
      <c r="F332" s="276" t="s">
        <v>1249</v>
      </c>
      <c r="G332" s="274"/>
      <c r="H332" s="277">
        <v>306.267</v>
      </c>
      <c r="I332" s="278"/>
      <c r="J332" s="274"/>
      <c r="K332" s="274"/>
      <c r="L332" s="279"/>
      <c r="M332" s="280"/>
      <c r="N332" s="281"/>
      <c r="O332" s="281"/>
      <c r="P332" s="281"/>
      <c r="Q332" s="281"/>
      <c r="R332" s="281"/>
      <c r="S332" s="281"/>
      <c r="T332" s="282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3" t="s">
        <v>175</v>
      </c>
      <c r="AU332" s="283" t="s">
        <v>21</v>
      </c>
      <c r="AV332" s="15" t="s">
        <v>180</v>
      </c>
      <c r="AW332" s="15" t="s">
        <v>40</v>
      </c>
      <c r="AX332" s="15" t="s">
        <v>84</v>
      </c>
      <c r="AY332" s="283" t="s">
        <v>167</v>
      </c>
    </row>
    <row r="333" s="13" customFormat="1">
      <c r="A333" s="13"/>
      <c r="B333" s="232"/>
      <c r="C333" s="233"/>
      <c r="D333" s="234" t="s">
        <v>175</v>
      </c>
      <c r="E333" s="235" t="s">
        <v>1</v>
      </c>
      <c r="F333" s="236" t="s">
        <v>1555</v>
      </c>
      <c r="G333" s="233"/>
      <c r="H333" s="237">
        <v>138.346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175</v>
      </c>
      <c r="AU333" s="243" t="s">
        <v>21</v>
      </c>
      <c r="AV333" s="13" t="s">
        <v>21</v>
      </c>
      <c r="AW333" s="13" t="s">
        <v>40</v>
      </c>
      <c r="AX333" s="13" t="s">
        <v>84</v>
      </c>
      <c r="AY333" s="243" t="s">
        <v>167</v>
      </c>
    </row>
    <row r="334" s="13" customFormat="1">
      <c r="A334" s="13"/>
      <c r="B334" s="232"/>
      <c r="C334" s="233"/>
      <c r="D334" s="234" t="s">
        <v>175</v>
      </c>
      <c r="E334" s="235" t="s">
        <v>1</v>
      </c>
      <c r="F334" s="236" t="s">
        <v>1556</v>
      </c>
      <c r="G334" s="233"/>
      <c r="H334" s="237">
        <v>149.44800000000001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175</v>
      </c>
      <c r="AU334" s="243" t="s">
        <v>21</v>
      </c>
      <c r="AV334" s="13" t="s">
        <v>21</v>
      </c>
      <c r="AW334" s="13" t="s">
        <v>40</v>
      </c>
      <c r="AX334" s="13" t="s">
        <v>84</v>
      </c>
      <c r="AY334" s="243" t="s">
        <v>167</v>
      </c>
    </row>
    <row r="335" s="15" customFormat="1">
      <c r="A335" s="15"/>
      <c r="B335" s="273"/>
      <c r="C335" s="274"/>
      <c r="D335" s="234" t="s">
        <v>175</v>
      </c>
      <c r="E335" s="275" t="s">
        <v>1</v>
      </c>
      <c r="F335" s="276" t="s">
        <v>1249</v>
      </c>
      <c r="G335" s="274"/>
      <c r="H335" s="277">
        <v>287.79399999999998</v>
      </c>
      <c r="I335" s="278"/>
      <c r="J335" s="274"/>
      <c r="K335" s="274"/>
      <c r="L335" s="279"/>
      <c r="M335" s="280"/>
      <c r="N335" s="281"/>
      <c r="O335" s="281"/>
      <c r="P335" s="281"/>
      <c r="Q335" s="281"/>
      <c r="R335" s="281"/>
      <c r="S335" s="281"/>
      <c r="T335" s="282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3" t="s">
        <v>175</v>
      </c>
      <c r="AU335" s="283" t="s">
        <v>21</v>
      </c>
      <c r="AV335" s="15" t="s">
        <v>180</v>
      </c>
      <c r="AW335" s="15" t="s">
        <v>40</v>
      </c>
      <c r="AX335" s="15" t="s">
        <v>84</v>
      </c>
      <c r="AY335" s="283" t="s">
        <v>167</v>
      </c>
    </row>
    <row r="336" s="13" customFormat="1">
      <c r="A336" s="13"/>
      <c r="B336" s="232"/>
      <c r="C336" s="233"/>
      <c r="D336" s="234" t="s">
        <v>175</v>
      </c>
      <c r="E336" s="235" t="s">
        <v>1</v>
      </c>
      <c r="F336" s="236" t="s">
        <v>1557</v>
      </c>
      <c r="G336" s="233"/>
      <c r="H336" s="237">
        <v>18.850000000000001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175</v>
      </c>
      <c r="AU336" s="243" t="s">
        <v>21</v>
      </c>
      <c r="AV336" s="13" t="s">
        <v>21</v>
      </c>
      <c r="AW336" s="13" t="s">
        <v>40</v>
      </c>
      <c r="AX336" s="13" t="s">
        <v>84</v>
      </c>
      <c r="AY336" s="243" t="s">
        <v>167</v>
      </c>
    </row>
    <row r="337" s="13" customFormat="1">
      <c r="A337" s="13"/>
      <c r="B337" s="232"/>
      <c r="C337" s="233"/>
      <c r="D337" s="234" t="s">
        <v>175</v>
      </c>
      <c r="E337" s="235" t="s">
        <v>1</v>
      </c>
      <c r="F337" s="236" t="s">
        <v>1558</v>
      </c>
      <c r="G337" s="233"/>
      <c r="H337" s="237">
        <v>106.59999999999999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175</v>
      </c>
      <c r="AU337" s="243" t="s">
        <v>21</v>
      </c>
      <c r="AV337" s="13" t="s">
        <v>21</v>
      </c>
      <c r="AW337" s="13" t="s">
        <v>40</v>
      </c>
      <c r="AX337" s="13" t="s">
        <v>84</v>
      </c>
      <c r="AY337" s="243" t="s">
        <v>167</v>
      </c>
    </row>
    <row r="338" s="13" customFormat="1">
      <c r="A338" s="13"/>
      <c r="B338" s="232"/>
      <c r="C338" s="233"/>
      <c r="D338" s="234" t="s">
        <v>175</v>
      </c>
      <c r="E338" s="235" t="s">
        <v>1</v>
      </c>
      <c r="F338" s="236" t="s">
        <v>1559</v>
      </c>
      <c r="G338" s="233"/>
      <c r="H338" s="237">
        <v>20.384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175</v>
      </c>
      <c r="AU338" s="243" t="s">
        <v>21</v>
      </c>
      <c r="AV338" s="13" t="s">
        <v>21</v>
      </c>
      <c r="AW338" s="13" t="s">
        <v>40</v>
      </c>
      <c r="AX338" s="13" t="s">
        <v>84</v>
      </c>
      <c r="AY338" s="243" t="s">
        <v>167</v>
      </c>
    </row>
    <row r="339" s="15" customFormat="1">
      <c r="A339" s="15"/>
      <c r="B339" s="273"/>
      <c r="C339" s="274"/>
      <c r="D339" s="234" t="s">
        <v>175</v>
      </c>
      <c r="E339" s="275" t="s">
        <v>1</v>
      </c>
      <c r="F339" s="276" t="s">
        <v>1249</v>
      </c>
      <c r="G339" s="274"/>
      <c r="H339" s="277">
        <v>145.834</v>
      </c>
      <c r="I339" s="278"/>
      <c r="J339" s="274"/>
      <c r="K339" s="274"/>
      <c r="L339" s="279"/>
      <c r="M339" s="280"/>
      <c r="N339" s="281"/>
      <c r="O339" s="281"/>
      <c r="P339" s="281"/>
      <c r="Q339" s="281"/>
      <c r="R339" s="281"/>
      <c r="S339" s="281"/>
      <c r="T339" s="282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83" t="s">
        <v>175</v>
      </c>
      <c r="AU339" s="283" t="s">
        <v>21</v>
      </c>
      <c r="AV339" s="15" t="s">
        <v>180</v>
      </c>
      <c r="AW339" s="15" t="s">
        <v>40</v>
      </c>
      <c r="AX339" s="15" t="s">
        <v>84</v>
      </c>
      <c r="AY339" s="283" t="s">
        <v>167</v>
      </c>
    </row>
    <row r="340" s="14" customFormat="1">
      <c r="A340" s="14"/>
      <c r="B340" s="244"/>
      <c r="C340" s="245"/>
      <c r="D340" s="234" t="s">
        <v>175</v>
      </c>
      <c r="E340" s="246" t="s">
        <v>1</v>
      </c>
      <c r="F340" s="247" t="s">
        <v>177</v>
      </c>
      <c r="G340" s="245"/>
      <c r="H340" s="248">
        <v>1994.577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4" t="s">
        <v>175</v>
      </c>
      <c r="AU340" s="254" t="s">
        <v>21</v>
      </c>
      <c r="AV340" s="14" t="s">
        <v>174</v>
      </c>
      <c r="AW340" s="14" t="s">
        <v>40</v>
      </c>
      <c r="AX340" s="14" t="s">
        <v>84</v>
      </c>
      <c r="AY340" s="254" t="s">
        <v>167</v>
      </c>
    </row>
    <row r="341" s="13" customFormat="1">
      <c r="A341" s="13"/>
      <c r="B341" s="232"/>
      <c r="C341" s="233"/>
      <c r="D341" s="234" t="s">
        <v>175</v>
      </c>
      <c r="E341" s="235" t="s">
        <v>1</v>
      </c>
      <c r="F341" s="236" t="s">
        <v>1599</v>
      </c>
      <c r="G341" s="233"/>
      <c r="H341" s="237">
        <v>2194.0349999999999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175</v>
      </c>
      <c r="AU341" s="243" t="s">
        <v>21</v>
      </c>
      <c r="AV341" s="13" t="s">
        <v>21</v>
      </c>
      <c r="AW341" s="13" t="s">
        <v>40</v>
      </c>
      <c r="AX341" s="13" t="s">
        <v>84</v>
      </c>
      <c r="AY341" s="243" t="s">
        <v>167</v>
      </c>
    </row>
    <row r="342" s="14" customFormat="1">
      <c r="A342" s="14"/>
      <c r="B342" s="244"/>
      <c r="C342" s="245"/>
      <c r="D342" s="234" t="s">
        <v>175</v>
      </c>
      <c r="E342" s="246" t="s">
        <v>1</v>
      </c>
      <c r="F342" s="247" t="s">
        <v>177</v>
      </c>
      <c r="G342" s="245"/>
      <c r="H342" s="248">
        <v>2194.0349999999999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175</v>
      </c>
      <c r="AU342" s="254" t="s">
        <v>21</v>
      </c>
      <c r="AV342" s="14" t="s">
        <v>174</v>
      </c>
      <c r="AW342" s="14" t="s">
        <v>40</v>
      </c>
      <c r="AX342" s="14" t="s">
        <v>92</v>
      </c>
      <c r="AY342" s="254" t="s">
        <v>167</v>
      </c>
    </row>
    <row r="343" s="2" customFormat="1" ht="16.5" customHeight="1">
      <c r="A343" s="39"/>
      <c r="B343" s="40"/>
      <c r="C343" s="219" t="s">
        <v>432</v>
      </c>
      <c r="D343" s="219" t="s">
        <v>169</v>
      </c>
      <c r="E343" s="220" t="s">
        <v>1373</v>
      </c>
      <c r="F343" s="221" t="s">
        <v>1374</v>
      </c>
      <c r="G343" s="222" t="s">
        <v>206</v>
      </c>
      <c r="H343" s="223">
        <v>1</v>
      </c>
      <c r="I343" s="224"/>
      <c r="J343" s="225">
        <f>ROUND(I343*H343,2)</f>
        <v>0</v>
      </c>
      <c r="K343" s="221" t="s">
        <v>173</v>
      </c>
      <c r="L343" s="45"/>
      <c r="M343" s="226" t="s">
        <v>1</v>
      </c>
      <c r="N343" s="227" t="s">
        <v>51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174</v>
      </c>
      <c r="AT343" s="230" t="s">
        <v>169</v>
      </c>
      <c r="AU343" s="230" t="s">
        <v>21</v>
      </c>
      <c r="AY343" s="17" t="s">
        <v>167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7" t="s">
        <v>174</v>
      </c>
      <c r="BK343" s="231">
        <f>ROUND(I343*H343,2)</f>
        <v>0</v>
      </c>
      <c r="BL343" s="17" t="s">
        <v>174</v>
      </c>
      <c r="BM343" s="230" t="s">
        <v>435</v>
      </c>
    </row>
    <row r="344" s="2" customFormat="1">
      <c r="A344" s="39"/>
      <c r="B344" s="40"/>
      <c r="C344" s="41"/>
      <c r="D344" s="234" t="s">
        <v>185</v>
      </c>
      <c r="E344" s="41"/>
      <c r="F344" s="255" t="s">
        <v>1375</v>
      </c>
      <c r="G344" s="41"/>
      <c r="H344" s="41"/>
      <c r="I344" s="256"/>
      <c r="J344" s="41"/>
      <c r="K344" s="41"/>
      <c r="L344" s="45"/>
      <c r="M344" s="257"/>
      <c r="N344" s="258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7" t="s">
        <v>185</v>
      </c>
      <c r="AU344" s="17" t="s">
        <v>21</v>
      </c>
    </row>
    <row r="345" s="2" customFormat="1" ht="24.15" customHeight="1">
      <c r="A345" s="39"/>
      <c r="B345" s="40"/>
      <c r="C345" s="219" t="s">
        <v>314</v>
      </c>
      <c r="D345" s="219" t="s">
        <v>169</v>
      </c>
      <c r="E345" s="220" t="s">
        <v>1376</v>
      </c>
      <c r="F345" s="221" t="s">
        <v>1377</v>
      </c>
      <c r="G345" s="222" t="s">
        <v>247</v>
      </c>
      <c r="H345" s="223">
        <v>4</v>
      </c>
      <c r="I345" s="224"/>
      <c r="J345" s="225">
        <f>ROUND(I345*H345,2)</f>
        <v>0</v>
      </c>
      <c r="K345" s="221" t="s">
        <v>173</v>
      </c>
      <c r="L345" s="45"/>
      <c r="M345" s="226" t="s">
        <v>1</v>
      </c>
      <c r="N345" s="227" t="s">
        <v>51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174</v>
      </c>
      <c r="AT345" s="230" t="s">
        <v>169</v>
      </c>
      <c r="AU345" s="230" t="s">
        <v>21</v>
      </c>
      <c r="AY345" s="17" t="s">
        <v>167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174</v>
      </c>
      <c r="BK345" s="231">
        <f>ROUND(I345*H345,2)</f>
        <v>0</v>
      </c>
      <c r="BL345" s="17" t="s">
        <v>174</v>
      </c>
      <c r="BM345" s="230" t="s">
        <v>442</v>
      </c>
    </row>
    <row r="346" s="2" customFormat="1">
      <c r="A346" s="39"/>
      <c r="B346" s="40"/>
      <c r="C346" s="41"/>
      <c r="D346" s="234" t="s">
        <v>185</v>
      </c>
      <c r="E346" s="41"/>
      <c r="F346" s="255" t="s">
        <v>1600</v>
      </c>
      <c r="G346" s="41"/>
      <c r="H346" s="41"/>
      <c r="I346" s="256"/>
      <c r="J346" s="41"/>
      <c r="K346" s="41"/>
      <c r="L346" s="45"/>
      <c r="M346" s="257"/>
      <c r="N346" s="258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7" t="s">
        <v>185</v>
      </c>
      <c r="AU346" s="17" t="s">
        <v>21</v>
      </c>
    </row>
    <row r="347" s="12" customFormat="1" ht="22.8" customHeight="1">
      <c r="A347" s="12"/>
      <c r="B347" s="203"/>
      <c r="C347" s="204"/>
      <c r="D347" s="205" t="s">
        <v>83</v>
      </c>
      <c r="E347" s="217" t="s">
        <v>545</v>
      </c>
      <c r="F347" s="217" t="s">
        <v>546</v>
      </c>
      <c r="G347" s="204"/>
      <c r="H347" s="204"/>
      <c r="I347" s="207"/>
      <c r="J347" s="218">
        <f>BK347</f>
        <v>0</v>
      </c>
      <c r="K347" s="204"/>
      <c r="L347" s="209"/>
      <c r="M347" s="210"/>
      <c r="N347" s="211"/>
      <c r="O347" s="211"/>
      <c r="P347" s="212">
        <f>SUM(P348:P363)</f>
        <v>0</v>
      </c>
      <c r="Q347" s="211"/>
      <c r="R347" s="212">
        <f>SUM(R348:R363)</f>
        <v>0</v>
      </c>
      <c r="S347" s="211"/>
      <c r="T347" s="213">
        <f>SUM(T348:T363)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92</v>
      </c>
      <c r="AT347" s="215" t="s">
        <v>83</v>
      </c>
      <c r="AU347" s="215" t="s">
        <v>92</v>
      </c>
      <c r="AY347" s="214" t="s">
        <v>167</v>
      </c>
      <c r="BK347" s="216">
        <f>SUM(BK348:BK363)</f>
        <v>0</v>
      </c>
    </row>
    <row r="348" s="2" customFormat="1" ht="16.5" customHeight="1">
      <c r="A348" s="39"/>
      <c r="B348" s="40"/>
      <c r="C348" s="219" t="s">
        <v>443</v>
      </c>
      <c r="D348" s="219" t="s">
        <v>169</v>
      </c>
      <c r="E348" s="220" t="s">
        <v>1379</v>
      </c>
      <c r="F348" s="221" t="s">
        <v>1380</v>
      </c>
      <c r="G348" s="222" t="s">
        <v>277</v>
      </c>
      <c r="H348" s="223">
        <v>1022.289</v>
      </c>
      <c r="I348" s="224"/>
      <c r="J348" s="225">
        <f>ROUND(I348*H348,2)</f>
        <v>0</v>
      </c>
      <c r="K348" s="221" t="s">
        <v>173</v>
      </c>
      <c r="L348" s="45"/>
      <c r="M348" s="226" t="s">
        <v>1</v>
      </c>
      <c r="N348" s="227" t="s">
        <v>51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174</v>
      </c>
      <c r="AT348" s="230" t="s">
        <v>169</v>
      </c>
      <c r="AU348" s="230" t="s">
        <v>21</v>
      </c>
      <c r="AY348" s="17" t="s">
        <v>167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7" t="s">
        <v>174</v>
      </c>
      <c r="BK348" s="231">
        <f>ROUND(I348*H348,2)</f>
        <v>0</v>
      </c>
      <c r="BL348" s="17" t="s">
        <v>174</v>
      </c>
      <c r="BM348" s="230" t="s">
        <v>446</v>
      </c>
    </row>
    <row r="349" s="2" customFormat="1" ht="24.15" customHeight="1">
      <c r="A349" s="39"/>
      <c r="B349" s="40"/>
      <c r="C349" s="219" t="s">
        <v>319</v>
      </c>
      <c r="D349" s="219" t="s">
        <v>169</v>
      </c>
      <c r="E349" s="220" t="s">
        <v>1381</v>
      </c>
      <c r="F349" s="221" t="s">
        <v>1382</v>
      </c>
      <c r="G349" s="222" t="s">
        <v>277</v>
      </c>
      <c r="H349" s="223">
        <v>3066.8670000000002</v>
      </c>
      <c r="I349" s="224"/>
      <c r="J349" s="225">
        <f>ROUND(I349*H349,2)</f>
        <v>0</v>
      </c>
      <c r="K349" s="221" t="s">
        <v>173</v>
      </c>
      <c r="L349" s="45"/>
      <c r="M349" s="226" t="s">
        <v>1</v>
      </c>
      <c r="N349" s="227" t="s">
        <v>51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174</v>
      </c>
      <c r="AT349" s="230" t="s">
        <v>169</v>
      </c>
      <c r="AU349" s="230" t="s">
        <v>21</v>
      </c>
      <c r="AY349" s="17" t="s">
        <v>167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7" t="s">
        <v>174</v>
      </c>
      <c r="BK349" s="231">
        <f>ROUND(I349*H349,2)</f>
        <v>0</v>
      </c>
      <c r="BL349" s="17" t="s">
        <v>174</v>
      </c>
      <c r="BM349" s="230" t="s">
        <v>450</v>
      </c>
    </row>
    <row r="350" s="2" customFormat="1">
      <c r="A350" s="39"/>
      <c r="B350" s="40"/>
      <c r="C350" s="41"/>
      <c r="D350" s="234" t="s">
        <v>185</v>
      </c>
      <c r="E350" s="41"/>
      <c r="F350" s="255" t="s">
        <v>1383</v>
      </c>
      <c r="G350" s="41"/>
      <c r="H350" s="41"/>
      <c r="I350" s="256"/>
      <c r="J350" s="41"/>
      <c r="K350" s="41"/>
      <c r="L350" s="45"/>
      <c r="M350" s="257"/>
      <c r="N350" s="258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7" t="s">
        <v>185</v>
      </c>
      <c r="AU350" s="17" t="s">
        <v>21</v>
      </c>
    </row>
    <row r="351" s="13" customFormat="1">
      <c r="A351" s="13"/>
      <c r="B351" s="232"/>
      <c r="C351" s="233"/>
      <c r="D351" s="234" t="s">
        <v>175</v>
      </c>
      <c r="E351" s="235" t="s">
        <v>1</v>
      </c>
      <c r="F351" s="236" t="s">
        <v>1601</v>
      </c>
      <c r="G351" s="233"/>
      <c r="H351" s="237">
        <v>3066.8670000000002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175</v>
      </c>
      <c r="AU351" s="243" t="s">
        <v>21</v>
      </c>
      <c r="AV351" s="13" t="s">
        <v>21</v>
      </c>
      <c r="AW351" s="13" t="s">
        <v>40</v>
      </c>
      <c r="AX351" s="13" t="s">
        <v>84</v>
      </c>
      <c r="AY351" s="243" t="s">
        <v>167</v>
      </c>
    </row>
    <row r="352" s="14" customFormat="1">
      <c r="A352" s="14"/>
      <c r="B352" s="244"/>
      <c r="C352" s="245"/>
      <c r="D352" s="234" t="s">
        <v>175</v>
      </c>
      <c r="E352" s="246" t="s">
        <v>1</v>
      </c>
      <c r="F352" s="247" t="s">
        <v>177</v>
      </c>
      <c r="G352" s="245"/>
      <c r="H352" s="248">
        <v>3066.8670000000002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175</v>
      </c>
      <c r="AU352" s="254" t="s">
        <v>21</v>
      </c>
      <c r="AV352" s="14" t="s">
        <v>174</v>
      </c>
      <c r="AW352" s="14" t="s">
        <v>40</v>
      </c>
      <c r="AX352" s="14" t="s">
        <v>92</v>
      </c>
      <c r="AY352" s="254" t="s">
        <v>167</v>
      </c>
    </row>
    <row r="353" s="2" customFormat="1" ht="33" customHeight="1">
      <c r="A353" s="39"/>
      <c r="B353" s="40"/>
      <c r="C353" s="219" t="s">
        <v>451</v>
      </c>
      <c r="D353" s="219" t="s">
        <v>169</v>
      </c>
      <c r="E353" s="220" t="s">
        <v>562</v>
      </c>
      <c r="F353" s="221" t="s">
        <v>563</v>
      </c>
      <c r="G353" s="222" t="s">
        <v>277</v>
      </c>
      <c r="H353" s="223">
        <v>236.75899999999999</v>
      </c>
      <c r="I353" s="224"/>
      <c r="J353" s="225">
        <f>ROUND(I353*H353,2)</f>
        <v>0</v>
      </c>
      <c r="K353" s="221" t="s">
        <v>1</v>
      </c>
      <c r="L353" s="45"/>
      <c r="M353" s="226" t="s">
        <v>1</v>
      </c>
      <c r="N353" s="227" t="s">
        <v>51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174</v>
      </c>
      <c r="AT353" s="230" t="s">
        <v>169</v>
      </c>
      <c r="AU353" s="230" t="s">
        <v>21</v>
      </c>
      <c r="AY353" s="17" t="s">
        <v>167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7" t="s">
        <v>174</v>
      </c>
      <c r="BK353" s="231">
        <f>ROUND(I353*H353,2)</f>
        <v>0</v>
      </c>
      <c r="BL353" s="17" t="s">
        <v>174</v>
      </c>
      <c r="BM353" s="230" t="s">
        <v>454</v>
      </c>
    </row>
    <row r="354" s="13" customFormat="1">
      <c r="A354" s="13"/>
      <c r="B354" s="232"/>
      <c r="C354" s="233"/>
      <c r="D354" s="234" t="s">
        <v>175</v>
      </c>
      <c r="E354" s="235" t="s">
        <v>1</v>
      </c>
      <c r="F354" s="236" t="s">
        <v>1602</v>
      </c>
      <c r="G354" s="233"/>
      <c r="H354" s="237">
        <v>27.332000000000001</v>
      </c>
      <c r="I354" s="238"/>
      <c r="J354" s="233"/>
      <c r="K354" s="233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175</v>
      </c>
      <c r="AU354" s="243" t="s">
        <v>21</v>
      </c>
      <c r="AV354" s="13" t="s">
        <v>21</v>
      </c>
      <c r="AW354" s="13" t="s">
        <v>40</v>
      </c>
      <c r="AX354" s="13" t="s">
        <v>84</v>
      </c>
      <c r="AY354" s="243" t="s">
        <v>167</v>
      </c>
    </row>
    <row r="355" s="13" customFormat="1">
      <c r="A355" s="13"/>
      <c r="B355" s="232"/>
      <c r="C355" s="233"/>
      <c r="D355" s="234" t="s">
        <v>175</v>
      </c>
      <c r="E355" s="235" t="s">
        <v>1</v>
      </c>
      <c r="F355" s="236" t="s">
        <v>1603</v>
      </c>
      <c r="G355" s="233"/>
      <c r="H355" s="237">
        <v>205.64500000000001</v>
      </c>
      <c r="I355" s="238"/>
      <c r="J355" s="233"/>
      <c r="K355" s="233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175</v>
      </c>
      <c r="AU355" s="243" t="s">
        <v>21</v>
      </c>
      <c r="AV355" s="13" t="s">
        <v>21</v>
      </c>
      <c r="AW355" s="13" t="s">
        <v>40</v>
      </c>
      <c r="AX355" s="13" t="s">
        <v>84</v>
      </c>
      <c r="AY355" s="243" t="s">
        <v>167</v>
      </c>
    </row>
    <row r="356" s="13" customFormat="1">
      <c r="A356" s="13"/>
      <c r="B356" s="232"/>
      <c r="C356" s="233"/>
      <c r="D356" s="234" t="s">
        <v>175</v>
      </c>
      <c r="E356" s="235" t="s">
        <v>1</v>
      </c>
      <c r="F356" s="236" t="s">
        <v>1604</v>
      </c>
      <c r="G356" s="233"/>
      <c r="H356" s="237">
        <v>3.782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175</v>
      </c>
      <c r="AU356" s="243" t="s">
        <v>21</v>
      </c>
      <c r="AV356" s="13" t="s">
        <v>21</v>
      </c>
      <c r="AW356" s="13" t="s">
        <v>40</v>
      </c>
      <c r="AX356" s="13" t="s">
        <v>84</v>
      </c>
      <c r="AY356" s="243" t="s">
        <v>167</v>
      </c>
    </row>
    <row r="357" s="14" customFormat="1">
      <c r="A357" s="14"/>
      <c r="B357" s="244"/>
      <c r="C357" s="245"/>
      <c r="D357" s="234" t="s">
        <v>175</v>
      </c>
      <c r="E357" s="246" t="s">
        <v>1</v>
      </c>
      <c r="F357" s="247" t="s">
        <v>177</v>
      </c>
      <c r="G357" s="245"/>
      <c r="H357" s="248">
        <v>236.75900000000002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175</v>
      </c>
      <c r="AU357" s="254" t="s">
        <v>21</v>
      </c>
      <c r="AV357" s="14" t="s">
        <v>174</v>
      </c>
      <c r="AW357" s="14" t="s">
        <v>40</v>
      </c>
      <c r="AX357" s="14" t="s">
        <v>92</v>
      </c>
      <c r="AY357" s="254" t="s">
        <v>167</v>
      </c>
    </row>
    <row r="358" s="2" customFormat="1" ht="33" customHeight="1">
      <c r="A358" s="39"/>
      <c r="B358" s="40"/>
      <c r="C358" s="219" t="s">
        <v>323</v>
      </c>
      <c r="D358" s="219" t="s">
        <v>169</v>
      </c>
      <c r="E358" s="220" t="s">
        <v>1387</v>
      </c>
      <c r="F358" s="221" t="s">
        <v>1034</v>
      </c>
      <c r="G358" s="222" t="s">
        <v>277</v>
      </c>
      <c r="H358" s="223">
        <v>215.37000000000001</v>
      </c>
      <c r="I358" s="224"/>
      <c r="J358" s="225">
        <f>ROUND(I358*H358,2)</f>
        <v>0</v>
      </c>
      <c r="K358" s="221" t="s">
        <v>1</v>
      </c>
      <c r="L358" s="45"/>
      <c r="M358" s="226" t="s">
        <v>1</v>
      </c>
      <c r="N358" s="227" t="s">
        <v>51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174</v>
      </c>
      <c r="AT358" s="230" t="s">
        <v>169</v>
      </c>
      <c r="AU358" s="230" t="s">
        <v>21</v>
      </c>
      <c r="AY358" s="17" t="s">
        <v>167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7" t="s">
        <v>174</v>
      </c>
      <c r="BK358" s="231">
        <f>ROUND(I358*H358,2)</f>
        <v>0</v>
      </c>
      <c r="BL358" s="17" t="s">
        <v>174</v>
      </c>
      <c r="BM358" s="230" t="s">
        <v>457</v>
      </c>
    </row>
    <row r="359" s="13" customFormat="1">
      <c r="A359" s="13"/>
      <c r="B359" s="232"/>
      <c r="C359" s="233"/>
      <c r="D359" s="234" t="s">
        <v>175</v>
      </c>
      <c r="E359" s="235" t="s">
        <v>1</v>
      </c>
      <c r="F359" s="236" t="s">
        <v>1605</v>
      </c>
      <c r="G359" s="233"/>
      <c r="H359" s="237">
        <v>215.37000000000001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175</v>
      </c>
      <c r="AU359" s="243" t="s">
        <v>21</v>
      </c>
      <c r="AV359" s="13" t="s">
        <v>21</v>
      </c>
      <c r="AW359" s="13" t="s">
        <v>40</v>
      </c>
      <c r="AX359" s="13" t="s">
        <v>84</v>
      </c>
      <c r="AY359" s="243" t="s">
        <v>167</v>
      </c>
    </row>
    <row r="360" s="14" customFormat="1">
      <c r="A360" s="14"/>
      <c r="B360" s="244"/>
      <c r="C360" s="245"/>
      <c r="D360" s="234" t="s">
        <v>175</v>
      </c>
      <c r="E360" s="246" t="s">
        <v>1</v>
      </c>
      <c r="F360" s="247" t="s">
        <v>177</v>
      </c>
      <c r="G360" s="245"/>
      <c r="H360" s="248">
        <v>215.37000000000001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175</v>
      </c>
      <c r="AU360" s="254" t="s">
        <v>21</v>
      </c>
      <c r="AV360" s="14" t="s">
        <v>174</v>
      </c>
      <c r="AW360" s="14" t="s">
        <v>40</v>
      </c>
      <c r="AX360" s="14" t="s">
        <v>92</v>
      </c>
      <c r="AY360" s="254" t="s">
        <v>167</v>
      </c>
    </row>
    <row r="361" s="2" customFormat="1" ht="24.15" customHeight="1">
      <c r="A361" s="39"/>
      <c r="B361" s="40"/>
      <c r="C361" s="219" t="s">
        <v>459</v>
      </c>
      <c r="D361" s="219" t="s">
        <v>169</v>
      </c>
      <c r="E361" s="220" t="s">
        <v>1389</v>
      </c>
      <c r="F361" s="221" t="s">
        <v>276</v>
      </c>
      <c r="G361" s="222" t="s">
        <v>277</v>
      </c>
      <c r="H361" s="223">
        <v>567.58399999999995</v>
      </c>
      <c r="I361" s="224"/>
      <c r="J361" s="225">
        <f>ROUND(I361*H361,2)</f>
        <v>0</v>
      </c>
      <c r="K361" s="221" t="s">
        <v>1</v>
      </c>
      <c r="L361" s="45"/>
      <c r="M361" s="226" t="s">
        <v>1</v>
      </c>
      <c r="N361" s="227" t="s">
        <v>51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174</v>
      </c>
      <c r="AT361" s="230" t="s">
        <v>169</v>
      </c>
      <c r="AU361" s="230" t="s">
        <v>21</v>
      </c>
      <c r="AY361" s="17" t="s">
        <v>167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7" t="s">
        <v>174</v>
      </c>
      <c r="BK361" s="231">
        <f>ROUND(I361*H361,2)</f>
        <v>0</v>
      </c>
      <c r="BL361" s="17" t="s">
        <v>174</v>
      </c>
      <c r="BM361" s="230" t="s">
        <v>462</v>
      </c>
    </row>
    <row r="362" s="13" customFormat="1">
      <c r="A362" s="13"/>
      <c r="B362" s="232"/>
      <c r="C362" s="233"/>
      <c r="D362" s="234" t="s">
        <v>175</v>
      </c>
      <c r="E362" s="235" t="s">
        <v>1</v>
      </c>
      <c r="F362" s="236" t="s">
        <v>1606</v>
      </c>
      <c r="G362" s="233"/>
      <c r="H362" s="237">
        <v>567.58399999999995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175</v>
      </c>
      <c r="AU362" s="243" t="s">
        <v>21</v>
      </c>
      <c r="AV362" s="13" t="s">
        <v>21</v>
      </c>
      <c r="AW362" s="13" t="s">
        <v>40</v>
      </c>
      <c r="AX362" s="13" t="s">
        <v>84</v>
      </c>
      <c r="AY362" s="243" t="s">
        <v>167</v>
      </c>
    </row>
    <row r="363" s="14" customFormat="1">
      <c r="A363" s="14"/>
      <c r="B363" s="244"/>
      <c r="C363" s="245"/>
      <c r="D363" s="234" t="s">
        <v>175</v>
      </c>
      <c r="E363" s="246" t="s">
        <v>1</v>
      </c>
      <c r="F363" s="247" t="s">
        <v>177</v>
      </c>
      <c r="G363" s="245"/>
      <c r="H363" s="248">
        <v>567.58399999999995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175</v>
      </c>
      <c r="AU363" s="254" t="s">
        <v>21</v>
      </c>
      <c r="AV363" s="14" t="s">
        <v>174</v>
      </c>
      <c r="AW363" s="14" t="s">
        <v>40</v>
      </c>
      <c r="AX363" s="14" t="s">
        <v>92</v>
      </c>
      <c r="AY363" s="254" t="s">
        <v>167</v>
      </c>
    </row>
    <row r="364" s="12" customFormat="1" ht="22.8" customHeight="1">
      <c r="A364" s="12"/>
      <c r="B364" s="203"/>
      <c r="C364" s="204"/>
      <c r="D364" s="205" t="s">
        <v>83</v>
      </c>
      <c r="E364" s="217" t="s">
        <v>565</v>
      </c>
      <c r="F364" s="217" t="s">
        <v>566</v>
      </c>
      <c r="G364" s="204"/>
      <c r="H364" s="204"/>
      <c r="I364" s="207"/>
      <c r="J364" s="218">
        <f>BK364</f>
        <v>0</v>
      </c>
      <c r="K364" s="204"/>
      <c r="L364" s="209"/>
      <c r="M364" s="210"/>
      <c r="N364" s="211"/>
      <c r="O364" s="211"/>
      <c r="P364" s="212">
        <f>SUM(P365:P366)</f>
        <v>0</v>
      </c>
      <c r="Q364" s="211"/>
      <c r="R364" s="212">
        <f>SUM(R365:R366)</f>
        <v>0</v>
      </c>
      <c r="S364" s="211"/>
      <c r="T364" s="213">
        <f>SUM(T365:T366)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4" t="s">
        <v>92</v>
      </c>
      <c r="AT364" s="215" t="s">
        <v>83</v>
      </c>
      <c r="AU364" s="215" t="s">
        <v>92</v>
      </c>
      <c r="AY364" s="214" t="s">
        <v>167</v>
      </c>
      <c r="BK364" s="216">
        <f>SUM(BK365:BK366)</f>
        <v>0</v>
      </c>
    </row>
    <row r="365" s="2" customFormat="1" ht="33" customHeight="1">
      <c r="A365" s="39"/>
      <c r="B365" s="40"/>
      <c r="C365" s="219" t="s">
        <v>327</v>
      </c>
      <c r="D365" s="219" t="s">
        <v>169</v>
      </c>
      <c r="E365" s="220" t="s">
        <v>1391</v>
      </c>
      <c r="F365" s="221" t="s">
        <v>1392</v>
      </c>
      <c r="G365" s="222" t="s">
        <v>277</v>
      </c>
      <c r="H365" s="223">
        <v>4289.21</v>
      </c>
      <c r="I365" s="224"/>
      <c r="J365" s="225">
        <f>ROUND(I365*H365,2)</f>
        <v>0</v>
      </c>
      <c r="K365" s="221" t="s">
        <v>173</v>
      </c>
      <c r="L365" s="45"/>
      <c r="M365" s="226" t="s">
        <v>1</v>
      </c>
      <c r="N365" s="227" t="s">
        <v>51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174</v>
      </c>
      <c r="AT365" s="230" t="s">
        <v>169</v>
      </c>
      <c r="AU365" s="230" t="s">
        <v>21</v>
      </c>
      <c r="AY365" s="17" t="s">
        <v>167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7" t="s">
        <v>174</v>
      </c>
      <c r="BK365" s="231">
        <f>ROUND(I365*H365,2)</f>
        <v>0</v>
      </c>
      <c r="BL365" s="17" t="s">
        <v>174</v>
      </c>
      <c r="BM365" s="230" t="s">
        <v>466</v>
      </c>
    </row>
    <row r="366" s="2" customFormat="1" ht="33" customHeight="1">
      <c r="A366" s="39"/>
      <c r="B366" s="40"/>
      <c r="C366" s="219" t="s">
        <v>468</v>
      </c>
      <c r="D366" s="219" t="s">
        <v>169</v>
      </c>
      <c r="E366" s="220" t="s">
        <v>1393</v>
      </c>
      <c r="F366" s="221" t="s">
        <v>1394</v>
      </c>
      <c r="G366" s="222" t="s">
        <v>277</v>
      </c>
      <c r="H366" s="223">
        <v>4289.21</v>
      </c>
      <c r="I366" s="224"/>
      <c r="J366" s="225">
        <f>ROUND(I366*H366,2)</f>
        <v>0</v>
      </c>
      <c r="K366" s="221" t="s">
        <v>173</v>
      </c>
      <c r="L366" s="45"/>
      <c r="M366" s="284" t="s">
        <v>1</v>
      </c>
      <c r="N366" s="285" t="s">
        <v>51</v>
      </c>
      <c r="O366" s="271"/>
      <c r="P366" s="286">
        <f>O366*H366</f>
        <v>0</v>
      </c>
      <c r="Q366" s="286">
        <v>0</v>
      </c>
      <c r="R366" s="286">
        <f>Q366*H366</f>
        <v>0</v>
      </c>
      <c r="S366" s="286">
        <v>0</v>
      </c>
      <c r="T366" s="28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174</v>
      </c>
      <c r="AT366" s="230" t="s">
        <v>169</v>
      </c>
      <c r="AU366" s="230" t="s">
        <v>21</v>
      </c>
      <c r="AY366" s="17" t="s">
        <v>167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7" t="s">
        <v>174</v>
      </c>
      <c r="BK366" s="231">
        <f>ROUND(I366*H366,2)</f>
        <v>0</v>
      </c>
      <c r="BL366" s="17" t="s">
        <v>174</v>
      </c>
      <c r="BM366" s="230" t="s">
        <v>471</v>
      </c>
    </row>
    <row r="367" s="2" customFormat="1" ht="6.96" customHeight="1">
      <c r="A367" s="39"/>
      <c r="B367" s="67"/>
      <c r="C367" s="68"/>
      <c r="D367" s="68"/>
      <c r="E367" s="68"/>
      <c r="F367" s="68"/>
      <c r="G367" s="68"/>
      <c r="H367" s="68"/>
      <c r="I367" s="68"/>
      <c r="J367" s="68"/>
      <c r="K367" s="68"/>
      <c r="L367" s="45"/>
      <c r="M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</row>
  </sheetData>
  <sheetProtection sheet="1" autoFilter="0" formatColumns="0" formatRows="0" objects="1" scenarios="1" spinCount="100000" saltValue="OrOv/3XEgdmCVppxZ8MzXWnr2aNTGL67vic578KLZytXCBAJPDU0NlOE7OQzhRDQtu15loeQzxqdk6wlecEXXA==" hashValue="qjJwpw8/NK+WmQi860nGz5tlsDMBtJL1VeEDQSmveaqUsOH6HnzLblKvouDIZU6hGLJJcMFyNkBJX1G4UzRoqA==" algorithmName="SHA-512" password="CC35"/>
  <autoFilter ref="C122:K36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Sedláček Zdeněk</dc:creator>
  <cp:lastModifiedBy>Sedláček Zdeněk</cp:lastModifiedBy>
  <dcterms:created xsi:type="dcterms:W3CDTF">2021-10-27T10:09:47Z</dcterms:created>
  <dcterms:modified xsi:type="dcterms:W3CDTF">2021-10-27T10:10:07Z</dcterms:modified>
</cp:coreProperties>
</file>