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515" windowHeight="1231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'Položky'!$A$1:$G$93</definedName>
    <definedName name="_xlnm.Print_Area" localSheetId="1">'Rekapitulace'!$A$1:$I$21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<sst xmlns="http://schemas.openxmlformats.org/spreadsheetml/2006/main" count="324" uniqueCount="226">
  <si>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</si>
  <si>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</si>
  <si>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</si>
  <si>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</si>
  <si>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</si>
  <si>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</si>
  <si>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</si>
  <si>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</si>
  <si>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</si>
  <si>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</si>
  <si>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</si>
  <si>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</si>
  <si>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</si>
  <si>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</si>
  <si>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</si>
  <si>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</si>
  <si>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</si>
  <si>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</si>
  <si>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</si>
  <si>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</si>
  <si>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</si>
  <si>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</si>
  <si>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</si>
  <si>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</si>
  <si>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</si>
  <si>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</si>
  <si>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</si>
  <si>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</si>
  <si>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</si>
  <si>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</si>
  <si>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</si>
  <si>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</si>
  <si>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</si>
  <si>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</si>
  <si>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</si>
  <si>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</si>
  <si>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</si>
  <si>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</si>
  <si>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</si>
  <si>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</si>
  <si>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</si>
  <si>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</si>
  <si>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</si>
  <si>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</si>
  <si>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</si>
  <si>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</si>
  <si>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</si>
  <si>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</si>
  <si>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</si>
  <si>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</si>
  <si>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</si>
  <si>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</si>
  <si>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</si>
  <si>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</si>
  <si>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</si>
  <si>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</si>
  <si>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</si>
  <si>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</si>
  <si>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</si>
  <si>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</si>
  <si>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</si>
  <si>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</si>
  <si>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</si>
  <si>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</si>
  <si>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</si>
  <si>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</si>
  <si>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</si>
  <si>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</si>
  <si>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Oprava střechy včetně okapů, zateplení půdy</t>
  </si>
  <si>
    <t>97</t>
  </si>
  <si>
    <t>Prorážení otvorů</t>
  </si>
  <si>
    <t>979 01-1311.R00</t>
  </si>
  <si>
    <t xml:space="preserve">Svislá doprava suti a vybouraných hmot </t>
  </si>
  <si>
    <t>t</t>
  </si>
  <si>
    <t>99</t>
  </si>
  <si>
    <t>Staveništní přesun hmot</t>
  </si>
  <si>
    <t>998 76-4102.R00</t>
  </si>
  <si>
    <t xml:space="preserve">Přesun hmot pro klempířské konstr., výšky do 12 m </t>
  </si>
  <si>
    <t>998 71-3102.R00</t>
  </si>
  <si>
    <t xml:space="preserve">Přesun hmot pro izolace tepelné, výšky do 12 m </t>
  </si>
  <si>
    <t>998 76-2102.R00</t>
  </si>
  <si>
    <t xml:space="preserve">Přesun hmot pro tesařské konstrukce, výšky do 12 m </t>
  </si>
  <si>
    <t>998 76-5102.R00</t>
  </si>
  <si>
    <t xml:space="preserve">Přesun hmot pro krytiny tvrdé, výšky do 12 m </t>
  </si>
  <si>
    <t>979 08-2111.R00</t>
  </si>
  <si>
    <t>Vnitrostaveništní doprava suti do 10 m nakládka na kontejner</t>
  </si>
  <si>
    <t>979 08-1111.R00</t>
  </si>
  <si>
    <t xml:space="preserve">Odvoz suti a vybour. hmot na skládku do 1 km </t>
  </si>
  <si>
    <t>979 99-0102.R00</t>
  </si>
  <si>
    <t xml:space="preserve">Poplatek za skládku vybouraných hmot </t>
  </si>
  <si>
    <t>979 08-1121.R00</t>
  </si>
  <si>
    <t xml:space="preserve">Příplatek k odvozu za každý další 1 km </t>
  </si>
  <si>
    <t>Příplatek za další 3 km</t>
  </si>
  <si>
    <t>713</t>
  </si>
  <si>
    <t>Izolace tepelné</t>
  </si>
  <si>
    <t>713 10-0832.R00</t>
  </si>
  <si>
    <t xml:space="preserve">Odstr. tepelné izolace z min. desek tl. do 200 mm </t>
  </si>
  <si>
    <t>m2</t>
  </si>
  <si>
    <t>Odstranění sešlapané tepelné izolace</t>
  </si>
  <si>
    <t>631-40548</t>
  </si>
  <si>
    <t xml:space="preserve">Deska izolační minerální tl. 150 mm </t>
  </si>
  <si>
    <t>Celková plocha 540,3 m2, 125 m2 je složeno na půdě</t>
  </si>
  <si>
    <t>283-75703</t>
  </si>
  <si>
    <t>Deska izolační stabilizov. EPS 100S  1000 x 500 mm tl. 100 mm</t>
  </si>
  <si>
    <t>m3</t>
  </si>
  <si>
    <t>283-75704</t>
  </si>
  <si>
    <t>Deska izolační stabilizov. EPS 100S  1000 x 500 mm tl. 150 mm</t>
  </si>
  <si>
    <t>713 12-1111.RT1</t>
  </si>
  <si>
    <t>Montáž izolace tepelná podlah na sucho materiál ve specifikaci</t>
  </si>
  <si>
    <t>Minerální vlna nová, složená na půdě a EPS</t>
  </si>
  <si>
    <t>713 12-1111.RT2</t>
  </si>
  <si>
    <t xml:space="preserve">Přeložení izolace tepelné podlah na sucho </t>
  </si>
  <si>
    <t>Vyjmutí izolace z míst pro pochůznou část z EPS a doplnění po odstranění sešlapaných částí</t>
  </si>
  <si>
    <t>607-26012.A</t>
  </si>
  <si>
    <t xml:space="preserve">Deska dřevoštěpková OSB 3 N - 4PD tl. 15 mm </t>
  </si>
  <si>
    <t>762 51-2115.R00</t>
  </si>
  <si>
    <t xml:space="preserve">Položení desek OSB na pero a drážku </t>
  </si>
  <si>
    <t>762</t>
  </si>
  <si>
    <t>Konstrukce tesařské</t>
  </si>
  <si>
    <t>762 34-2812.R00</t>
  </si>
  <si>
    <t xml:space="preserve">Demontáž laťování střech, rozteč latí do 60 cm </t>
  </si>
  <si>
    <t>Laťování v rozteči cca 60 cm. 50% latí pro zpětné použití</t>
  </si>
  <si>
    <t>762 34-2203.RT4</t>
  </si>
  <si>
    <t>Montáž laťování střech, kontralatě + latě včetně dodávky řeziva, latě 4/6 cm</t>
  </si>
  <si>
    <t>Rozteč latí bude podle zvolené plechové střešní krytiny. Bude zpětně použito cca 50% původních latí.</t>
  </si>
  <si>
    <t>764</t>
  </si>
  <si>
    <t>Konstrukce klempířské</t>
  </si>
  <si>
    <t>764 35-2810.R00</t>
  </si>
  <si>
    <t>Demontáž žlabů půlkruh. rovných, rš 330 mm, do 30° vč. rohů vnějších, vnitřních a čel</t>
  </si>
  <si>
    <t>m</t>
  </si>
  <si>
    <t>764 35-9810.R00</t>
  </si>
  <si>
    <t xml:space="preserve">Demontáž kotlíku kónického, sklon do 30° </t>
  </si>
  <si>
    <t>kus</t>
  </si>
  <si>
    <t>764 35-1836.R00</t>
  </si>
  <si>
    <t xml:space="preserve">Demontáž háků, sklon do 30° </t>
  </si>
  <si>
    <t>764 45-4802.R00</t>
  </si>
  <si>
    <t>Demontáž odpadních trub kruhových,D 120 mm vč. trnů s objímkami</t>
  </si>
  <si>
    <t>764 45-4801.R00</t>
  </si>
  <si>
    <t>Demontáž odpadních trub kruhových,D 100 mm vč. trnů s objímkami</t>
  </si>
  <si>
    <t>764 45-6852.R00</t>
  </si>
  <si>
    <t>Demontáž kolen výtokových.kruhových D 100 a 120 mm</t>
  </si>
  <si>
    <t>764 36-1810.R00</t>
  </si>
  <si>
    <t xml:space="preserve">Demontáž střešního okna ve vlnité krytině, do 30° </t>
  </si>
  <si>
    <t>553-51251.A</t>
  </si>
  <si>
    <t xml:space="preserve">Pz PU pl. - Žlab podokapní rš 330 mm </t>
  </si>
  <si>
    <t>553-51296.A</t>
  </si>
  <si>
    <t xml:space="preserve">Pz PU pl. - Roh žlabový vnější 90° rš 330 mm </t>
  </si>
  <si>
    <t xml:space="preserve">Pz PU pl. - Roh žlabový vnitřní 90° rš 330 mm </t>
  </si>
  <si>
    <t>553-51298.A</t>
  </si>
  <si>
    <t>Pz PU pl. - Roh žlabový atypický úhel 45° a 135° rš 330 mm</t>
  </si>
  <si>
    <t>553-51319.A</t>
  </si>
  <si>
    <t xml:space="preserve">Pz PU pl. - Kotlík žlabový kónický 330/120 mm </t>
  </si>
  <si>
    <t xml:space="preserve">Pz PU pl. - Kotlík žlabový kónický 330/100 mm </t>
  </si>
  <si>
    <t>553-51315.6</t>
  </si>
  <si>
    <t xml:space="preserve">Pz PU pl. - Čelo žlabové rš 330 mm </t>
  </si>
  <si>
    <t>553-51257.A</t>
  </si>
  <si>
    <t xml:space="preserve">Pz PU pl. - Roura svodová D 120 mm </t>
  </si>
  <si>
    <t>553-51256.A</t>
  </si>
  <si>
    <t xml:space="preserve">Pz PU pl. - Roura svodová D 100 mm </t>
  </si>
  <si>
    <t>553-51292.A</t>
  </si>
  <si>
    <t xml:space="preserve">Pz PU pl. - Koleno svodové roury D 120 mm </t>
  </si>
  <si>
    <t>553-51291.A</t>
  </si>
  <si>
    <t xml:space="preserve">Pz PU pl. - Koleno svodové roury D 100 mm </t>
  </si>
  <si>
    <t>553-51289.A</t>
  </si>
  <si>
    <t xml:space="preserve">Pz PU pl. - Objímka svodové roury D 120 mm </t>
  </si>
  <si>
    <t>553-51286.1</t>
  </si>
  <si>
    <t xml:space="preserve">Pz PU pl. - Trn k objímce dl. 140 mm </t>
  </si>
  <si>
    <t>553-51271.A</t>
  </si>
  <si>
    <t xml:space="preserve">Pz PU pl. - Hák žlabový velikost 330 mm </t>
  </si>
  <si>
    <t>764 35-2292.R00</t>
  </si>
  <si>
    <t xml:space="preserve">Montáž háků Pz půlkruhových </t>
  </si>
  <si>
    <t>764 35-2291.R00</t>
  </si>
  <si>
    <t xml:space="preserve">Montáž žlabů Pz podokapních půlkruhových </t>
  </si>
  <si>
    <t>764 35-2293.R00</t>
  </si>
  <si>
    <t xml:space="preserve">Montáž rohů žlabů Pz půlkruhových </t>
  </si>
  <si>
    <t>764 35-2294.R00</t>
  </si>
  <si>
    <t xml:space="preserve">Montáž čel žlabů Pz půlkruhových </t>
  </si>
  <si>
    <t>764 35-9291.R00</t>
  </si>
  <si>
    <t xml:space="preserve">Montáž kotlíku Pz oválného </t>
  </si>
  <si>
    <t>764 45-4291.R00</t>
  </si>
  <si>
    <t xml:space="preserve">Montáž trub Pz odpadních kruhových </t>
  </si>
  <si>
    <t>764 45-4293.R00</t>
  </si>
  <si>
    <t xml:space="preserve">Montáž kolena Pz kruhového </t>
  </si>
  <si>
    <t>764 45-4294.R00</t>
  </si>
  <si>
    <t xml:space="preserve">Montáž objímek a trnů Pz kruhových </t>
  </si>
  <si>
    <t>764 90-3101.R00</t>
  </si>
  <si>
    <t>764 90-3302.R00</t>
  </si>
  <si>
    <t>Krytina - hřebenáč, střecha jednoduchá, do 30° nároží</t>
  </si>
  <si>
    <t>Krytina - hřebenáč, střecha jednoduchá, do 30° hřebeny</t>
  </si>
  <si>
    <t>764 90-3317.R00</t>
  </si>
  <si>
    <t>Krytina - pás větrací hřebene nároží a hřebeny</t>
  </si>
  <si>
    <t>764 90-3202.R00</t>
  </si>
  <si>
    <t>Krytina - úžlabní plech, tl. 0,5 mm, rš 600 mm molitanové těsnění</t>
  </si>
  <si>
    <t>764 90-3205.R00</t>
  </si>
  <si>
    <t xml:space="preserve">Krytina - okapový plech, tl. 0,5 mm, rš 150 mm </t>
  </si>
  <si>
    <t>764 90-3310.R00</t>
  </si>
  <si>
    <t xml:space="preserve">Krytina - komínek odvětrávací, DN do 300 mm </t>
  </si>
  <si>
    <t>764 90-3311.R00</t>
  </si>
  <si>
    <t xml:space="preserve">Krytina - střešní vikýř, rozměr 600 x 600 mm </t>
  </si>
  <si>
    <t>764 90-3318.R00</t>
  </si>
  <si>
    <t xml:space="preserve">Krytina - mřížka ochranná větrací okapní </t>
  </si>
  <si>
    <t>764 90-3316.R00</t>
  </si>
  <si>
    <t xml:space="preserve">Krytina - pás větrací okapní </t>
  </si>
  <si>
    <t>764 33-1230.R00</t>
  </si>
  <si>
    <t>Lemování z Pz PU plechu zdí, rš 330 mm oplechování komínů</t>
  </si>
  <si>
    <t>765</t>
  </si>
  <si>
    <t>Krytiny tvrdé</t>
  </si>
  <si>
    <t>765 36-1810.R00</t>
  </si>
  <si>
    <t>Demontáž střešní krytiny, do suti vlnité bitumenové desky</t>
  </si>
  <si>
    <t>283-25084.A</t>
  </si>
  <si>
    <t xml:space="preserve">Fólie podstřešní paropropustná 135 g/m2 </t>
  </si>
  <si>
    <t>765 79-9310.R00</t>
  </si>
  <si>
    <t xml:space="preserve">Montáž fólie na krokve přibitím kontralatěmi </t>
  </si>
  <si>
    <t>M21</t>
  </si>
  <si>
    <t>Elektromontáže</t>
  </si>
  <si>
    <t>210 29-3003.R01</t>
  </si>
  <si>
    <t>Demontáž jímací soustavy na střeše pro zpětnou montáž</t>
  </si>
  <si>
    <t>soubor</t>
  </si>
  <si>
    <t>210 29-3003.R02</t>
  </si>
  <si>
    <t xml:space="preserve">Zpětná montáž jímací soustavy na střeše </t>
  </si>
  <si>
    <t>210 29-3003.R03</t>
  </si>
  <si>
    <t xml:space="preserve">Revizní zpráva jímací soustavy </t>
  </si>
  <si>
    <t>Provizorní zakrytí odkryté části střechy plachtami</t>
  </si>
  <si>
    <t>Město Dačice</t>
  </si>
  <si>
    <t>Krytina z trapézového plechu, poplast. plech na dřevo, do 30°, spojovací materiál</t>
  </si>
  <si>
    <t xml:space="preserve">STŘEŠNÍ KRYTINA
---------------------------------
   - plechová - trapézový plech
   - tloušťka plechu min. 0,5 mm
   - povrchová úprava PE 25 mikronů
   - tabule nebo pásy pro sklon 20°
   - barevný odstín červený
   - nutné řešit zachycení sněhu na střeše
OKAPOVÝ SYSTÉM
---------------------------------
   - Pz plech s PU povrch. úpravou 50 mikronů
   - tloušťka plechu min. 0,6 mm
   - barevný odstín červený
ZATEPLENÍ  PŮDY
--------------------------------
   - minerální nebo kamenná vlna ( 0,040 W/m2K )
   - pochůzné pruhy šířky 625 mm z EPS tl. 250 mm ( 150 + 100 ) + OSB volně
   - 125 m2 z celkových 540,3 m2 minerální izolace je složeno na půdě
PŘESUN HMOT
---------------------------
   - odvoz suti na skládku platí pouze pro stávající krytinu
   - původní latě jsou určeny zčásti pro zpětné využití a zčásti jako palivo
   - plech bude odvezen do sběrných surovin, částka za prodej kompenzuje odvoz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</si>
</sst>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5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  <xf numFmtId="0" fontId="14" fillId="0" borderId="22" xfId="46" applyFont="1" applyFill="1" applyBorder="1" applyAlignment="1">
      <alignment horizontal="left" wrapText="1" indent="1"/>
      <protection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34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/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68</v>
      </c>
      <c r="D6" s="10"/>
      <c r="E6" s="10"/>
      <c r="F6" s="18"/>
      <c r="G6" s="12"/>
    </row>
    <row r="7" spans="1:9" ht="12.75">
      <c r="A7" s="13" t="s">
        <v>8</v>
      </c>
      <c r="B7" s="15"/>
      <c r="C7" s="177"/>
      <c r="D7" s="178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7" t="s">
        <v>223</v>
      </c>
      <c r="D8" s="178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9"/>
      <c r="F11" s="180"/>
      <c r="G11" s="181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Rekapitulace!A19</f>
        <v>Provizorní zakrytí odkryté části střechy plachtami</v>
      </c>
      <c r="E14" s="44"/>
      <c r="F14" s="45"/>
      <c r="G14" s="42">
        <f>Rekapitulace!I19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2" t="s">
        <v>225</v>
      </c>
      <c r="C37" s="182"/>
      <c r="D37" s="182"/>
      <c r="E37" s="182"/>
      <c r="F37" s="182"/>
      <c r="G37" s="182"/>
      <c r="H37" t="s">
        <v>4</v>
      </c>
    </row>
    <row r="38" spans="1:8" ht="12.75" customHeight="1">
      <c r="A38" s="68"/>
      <c r="B38" s="182"/>
      <c r="C38" s="182"/>
      <c r="D38" s="182"/>
      <c r="E38" s="182"/>
      <c r="F38" s="182"/>
      <c r="G38" s="182"/>
      <c r="H38" t="s">
        <v>4</v>
      </c>
    </row>
    <row r="39" spans="1:8" ht="12.75">
      <c r="A39" s="68"/>
      <c r="B39" s="182"/>
      <c r="C39" s="182"/>
      <c r="D39" s="182"/>
      <c r="E39" s="182"/>
      <c r="F39" s="182"/>
      <c r="G39" s="182"/>
      <c r="H39" t="s">
        <v>4</v>
      </c>
    </row>
    <row r="40" spans="1:8" ht="12.75">
      <c r="A40" s="68"/>
      <c r="B40" s="182"/>
      <c r="C40" s="182"/>
      <c r="D40" s="182"/>
      <c r="E40" s="182"/>
      <c r="F40" s="182"/>
      <c r="G40" s="182"/>
      <c r="H40" t="s">
        <v>4</v>
      </c>
    </row>
    <row r="41" spans="1:8" ht="12.75">
      <c r="A41" s="68"/>
      <c r="B41" s="182"/>
      <c r="C41" s="182"/>
      <c r="D41" s="182"/>
      <c r="E41" s="182"/>
      <c r="F41" s="182"/>
      <c r="G41" s="182"/>
      <c r="H41" t="s">
        <v>4</v>
      </c>
    </row>
    <row r="42" spans="1:8" ht="12.75">
      <c r="A42" s="68"/>
      <c r="B42" s="182"/>
      <c r="C42" s="182"/>
      <c r="D42" s="182"/>
      <c r="E42" s="182"/>
      <c r="F42" s="182"/>
      <c r="G42" s="182"/>
      <c r="H42" t="s">
        <v>4</v>
      </c>
    </row>
    <row r="43" spans="1:8" ht="12.75">
      <c r="A43" s="68"/>
      <c r="B43" s="182"/>
      <c r="C43" s="182"/>
      <c r="D43" s="182"/>
      <c r="E43" s="182"/>
      <c r="F43" s="182"/>
      <c r="G43" s="182"/>
      <c r="H43" t="s">
        <v>4</v>
      </c>
    </row>
    <row r="44" spans="1:8" ht="12.75">
      <c r="A44" s="68"/>
      <c r="B44" s="182"/>
      <c r="C44" s="182"/>
      <c r="D44" s="182"/>
      <c r="E44" s="182"/>
      <c r="F44" s="182"/>
      <c r="G44" s="182"/>
      <c r="H44" t="s">
        <v>4</v>
      </c>
    </row>
    <row r="45" spans="1:8" ht="270" customHeight="1">
      <c r="A45" s="68"/>
      <c r="B45" s="182"/>
      <c r="C45" s="182"/>
      <c r="D45" s="182"/>
      <c r="E45" s="182"/>
      <c r="F45" s="182"/>
      <c r="G45" s="182"/>
      <c r="H45" t="s">
        <v>4</v>
      </c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2.75">
      <c r="B54" s="183"/>
      <c r="C54" s="183"/>
      <c r="D54" s="183"/>
      <c r="E54" s="183"/>
      <c r="F54" s="183"/>
      <c r="G54" s="183"/>
    </row>
    <row r="55" spans="2:7" ht="12.75">
      <c r="B55" s="183"/>
      <c r="C55" s="183"/>
      <c r="D55" s="183"/>
      <c r="E55" s="183"/>
      <c r="F55" s="183"/>
      <c r="G55" s="183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1"/>
  <sheetViews>
    <sheetView zoomScalePageLayoutView="0" workbookViewId="0" topLeftCell="A1">
      <selection activeCell="H20" sqref="H20:I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69" t="str">
        <f>CONCATENATE(cislostavby," ",nazevstavby)</f>
        <v> Oprava střechy včetně okapů, zateplení půdy</v>
      </c>
      <c r="D1" s="70"/>
      <c r="E1" s="71"/>
      <c r="F1" s="70"/>
      <c r="G1" s="72"/>
      <c r="H1" s="73"/>
      <c r="I1" s="74"/>
    </row>
    <row r="2" spans="1:9" ht="13.5" thickBot="1">
      <c r="A2" s="186" t="s">
        <v>1</v>
      </c>
      <c r="B2" s="187"/>
      <c r="C2" s="75" t="str">
        <f>CONCATENATE(cisloobjektu," ",nazevobjektu)</f>
        <v> </v>
      </c>
      <c r="D2" s="76"/>
      <c r="E2" s="77"/>
      <c r="F2" s="76"/>
      <c r="G2" s="188"/>
      <c r="H2" s="188"/>
      <c r="I2" s="189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3" t="str">
        <f>Položky!B7</f>
        <v>97</v>
      </c>
      <c r="B7" s="86" t="str">
        <f>Položky!C7</f>
        <v>Prorážení otvorů</v>
      </c>
      <c r="C7" s="87"/>
      <c r="D7" s="88"/>
      <c r="E7" s="174">
        <f>Položky!BA9</f>
        <v>0</v>
      </c>
      <c r="F7" s="175">
        <f>Položky!BB9</f>
        <v>0</v>
      </c>
      <c r="G7" s="175">
        <f>Položky!BC9</f>
        <v>0</v>
      </c>
      <c r="H7" s="175">
        <f>Položky!BD9</f>
        <v>0</v>
      </c>
      <c r="I7" s="176">
        <f>Položky!BE9</f>
        <v>0</v>
      </c>
    </row>
    <row r="8" spans="1:9" s="11" customFormat="1" ht="12.75">
      <c r="A8" s="173" t="str">
        <f>Položky!B10</f>
        <v>99</v>
      </c>
      <c r="B8" s="86" t="str">
        <f>Položky!C10</f>
        <v>Staveništní přesun hmot</v>
      </c>
      <c r="C8" s="87"/>
      <c r="D8" s="88"/>
      <c r="E8" s="174">
        <f>Položky!BA20</f>
        <v>0</v>
      </c>
      <c r="F8" s="175">
        <f>Položky!BB20</f>
        <v>0</v>
      </c>
      <c r="G8" s="175">
        <f>Položky!BC20</f>
        <v>0</v>
      </c>
      <c r="H8" s="175">
        <f>Položky!BD20</f>
        <v>0</v>
      </c>
      <c r="I8" s="176">
        <f>Položky!BE20</f>
        <v>0</v>
      </c>
    </row>
    <row r="9" spans="1:9" s="11" customFormat="1" ht="12.75">
      <c r="A9" s="173" t="str">
        <f>Položky!B21</f>
        <v>713</v>
      </c>
      <c r="B9" s="86" t="str">
        <f>Položky!C21</f>
        <v>Izolace tepelné</v>
      </c>
      <c r="C9" s="87"/>
      <c r="D9" s="88"/>
      <c r="E9" s="174">
        <f>Položky!BA35</f>
        <v>0</v>
      </c>
      <c r="F9" s="175">
        <f>Položky!BB35</f>
        <v>0</v>
      </c>
      <c r="G9" s="175">
        <f>Položky!BC35</f>
        <v>0</v>
      </c>
      <c r="H9" s="175">
        <f>Položky!BD35</f>
        <v>0</v>
      </c>
      <c r="I9" s="176">
        <f>Položky!BE35</f>
        <v>0</v>
      </c>
    </row>
    <row r="10" spans="1:9" s="11" customFormat="1" ht="12.75">
      <c r="A10" s="173" t="str">
        <f>Položky!B36</f>
        <v>762</v>
      </c>
      <c r="B10" s="86" t="str">
        <f>Položky!C36</f>
        <v>Konstrukce tesařské</v>
      </c>
      <c r="C10" s="87"/>
      <c r="D10" s="88"/>
      <c r="E10" s="174">
        <f>Položky!BA41</f>
        <v>0</v>
      </c>
      <c r="F10" s="175">
        <f>Položky!BB41</f>
        <v>0</v>
      </c>
      <c r="G10" s="175">
        <f>Položky!BC41</f>
        <v>0</v>
      </c>
      <c r="H10" s="175">
        <f>Položky!BD41</f>
        <v>0</v>
      </c>
      <c r="I10" s="176">
        <f>Položky!BE41</f>
        <v>0</v>
      </c>
    </row>
    <row r="11" spans="1:9" s="11" customFormat="1" ht="12.75">
      <c r="A11" s="173" t="str">
        <f>Položky!B42</f>
        <v>764</v>
      </c>
      <c r="B11" s="86" t="str">
        <f>Položky!C42</f>
        <v>Konstrukce klempířské</v>
      </c>
      <c r="C11" s="87"/>
      <c r="D11" s="88"/>
      <c r="E11" s="174">
        <f>Položky!BA83</f>
        <v>0</v>
      </c>
      <c r="F11" s="175">
        <f>Položky!BB83</f>
        <v>0</v>
      </c>
      <c r="G11" s="175">
        <f>Položky!BC83</f>
        <v>0</v>
      </c>
      <c r="H11" s="175">
        <f>Položky!BD83</f>
        <v>0</v>
      </c>
      <c r="I11" s="176">
        <f>Položky!BE83</f>
        <v>0</v>
      </c>
    </row>
    <row r="12" spans="1:9" s="11" customFormat="1" ht="12.75">
      <c r="A12" s="173" t="str">
        <f>Položky!B84</f>
        <v>765</v>
      </c>
      <c r="B12" s="86" t="str">
        <f>Položky!C84</f>
        <v>Krytiny tvrdé</v>
      </c>
      <c r="C12" s="87"/>
      <c r="D12" s="88"/>
      <c r="E12" s="174">
        <f>Položky!BA88</f>
        <v>0</v>
      </c>
      <c r="F12" s="175">
        <f>Položky!BB88</f>
        <v>0</v>
      </c>
      <c r="G12" s="175">
        <f>Položky!BC88</f>
        <v>0</v>
      </c>
      <c r="H12" s="175">
        <f>Položky!BD88</f>
        <v>0</v>
      </c>
      <c r="I12" s="176">
        <f>Položky!BE88</f>
        <v>0</v>
      </c>
    </row>
    <row r="13" spans="1:9" s="11" customFormat="1" ht="13.5" thickBot="1">
      <c r="A13" s="173" t="str">
        <f>Položky!B89</f>
        <v>M21</v>
      </c>
      <c r="B13" s="86" t="str">
        <f>Položky!C89</f>
        <v>Elektromontáže</v>
      </c>
      <c r="C13" s="87"/>
      <c r="D13" s="88"/>
      <c r="E13" s="174">
        <f>Položky!BA93</f>
        <v>0</v>
      </c>
      <c r="F13" s="175">
        <f>Položky!BB93</f>
        <v>0</v>
      </c>
      <c r="G13" s="175">
        <f>Položky!BC93</f>
        <v>0</v>
      </c>
      <c r="H13" s="175">
        <f>Položky!BD93</f>
        <v>0</v>
      </c>
      <c r="I13" s="176">
        <f>Položky!BE93</f>
        <v>0</v>
      </c>
    </row>
    <row r="14" spans="1:9" s="94" customFormat="1" ht="13.5" thickBot="1">
      <c r="A14" s="89"/>
      <c r="B14" s="81" t="s">
        <v>50</v>
      </c>
      <c r="C14" s="81"/>
      <c r="D14" s="90"/>
      <c r="E14" s="91">
        <f>SUM(E7:E13)</f>
        <v>0</v>
      </c>
      <c r="F14" s="92">
        <f>SUM(F7:F13)</f>
        <v>0</v>
      </c>
      <c r="G14" s="92">
        <f>SUM(G7:G13)</f>
        <v>0</v>
      </c>
      <c r="H14" s="92">
        <f>SUM(H7:H13)</f>
        <v>0</v>
      </c>
      <c r="I14" s="93">
        <f>SUM(I7:I13)</f>
        <v>0</v>
      </c>
    </row>
    <row r="15" spans="1:9" ht="12.75">
      <c r="A15" s="87"/>
      <c r="B15" s="87"/>
      <c r="C15" s="87"/>
      <c r="D15" s="87"/>
      <c r="E15" s="87"/>
      <c r="F15" s="87"/>
      <c r="G15" s="87"/>
      <c r="H15" s="87"/>
      <c r="I15" s="87"/>
    </row>
    <row r="16" spans="1:57" ht="19.5" customHeight="1">
      <c r="A16" s="95" t="s">
        <v>51</v>
      </c>
      <c r="B16" s="95"/>
      <c r="C16" s="95"/>
      <c r="D16" s="95"/>
      <c r="E16" s="95"/>
      <c r="F16" s="95"/>
      <c r="G16" s="96"/>
      <c r="H16" s="95"/>
      <c r="I16" s="95"/>
      <c r="BA16" s="30"/>
      <c r="BB16" s="30"/>
      <c r="BC16" s="30"/>
      <c r="BD16" s="30"/>
      <c r="BE16" s="30"/>
    </row>
    <row r="17" spans="1:9" ht="13.5" thickBot="1">
      <c r="A17" s="97"/>
      <c r="B17" s="97"/>
      <c r="C17" s="97"/>
      <c r="D17" s="97"/>
      <c r="E17" s="97"/>
      <c r="F17" s="97"/>
      <c r="G17" s="97"/>
      <c r="H17" s="97"/>
      <c r="I17" s="97"/>
    </row>
    <row r="18" spans="1:9" ht="12.75">
      <c r="A18" s="98" t="s">
        <v>52</v>
      </c>
      <c r="B18" s="99"/>
      <c r="C18" s="99"/>
      <c r="D18" s="100"/>
      <c r="E18" s="101" t="s">
        <v>53</v>
      </c>
      <c r="F18" s="102" t="s">
        <v>54</v>
      </c>
      <c r="G18" s="103" t="s">
        <v>55</v>
      </c>
      <c r="H18" s="104"/>
      <c r="I18" s="105" t="s">
        <v>53</v>
      </c>
    </row>
    <row r="19" spans="1:53" ht="12.75">
      <c r="A19" s="106" t="s">
        <v>222</v>
      </c>
      <c r="B19" s="107"/>
      <c r="C19" s="107"/>
      <c r="D19" s="108"/>
      <c r="E19" s="109"/>
      <c r="F19" s="110">
        <v>0</v>
      </c>
      <c r="G19" s="111">
        <f>CHOOSE(BA19+1,HSV+PSV,HSV+PSV+Mont,HSV+PSV+Dodavka+Mont,HSV,PSV,Mont,Dodavka,Mont+Dodavka,0)</f>
        <v>0</v>
      </c>
      <c r="H19" s="112"/>
      <c r="I19" s="113">
        <f>E19+F19*G19/100</f>
        <v>0</v>
      </c>
      <c r="BA19">
        <v>0</v>
      </c>
    </row>
    <row r="20" spans="1:9" ht="13.5" thickBot="1">
      <c r="A20" s="114"/>
      <c r="B20" s="115" t="s">
        <v>56</v>
      </c>
      <c r="C20" s="116"/>
      <c r="D20" s="117"/>
      <c r="E20" s="118"/>
      <c r="F20" s="119"/>
      <c r="G20" s="119"/>
      <c r="H20" s="190">
        <f>SUM(I19:I19)</f>
        <v>0</v>
      </c>
      <c r="I20" s="191"/>
    </row>
    <row r="21" spans="1:9" ht="12.75">
      <c r="A21" s="97"/>
      <c r="B21" s="97"/>
      <c r="C21" s="97"/>
      <c r="D21" s="97"/>
      <c r="E21" s="97"/>
      <c r="F21" s="97"/>
      <c r="G21" s="97"/>
      <c r="H21" s="97"/>
      <c r="I21" s="97"/>
    </row>
    <row r="22" spans="2:9" ht="12.75">
      <c r="B22" s="94"/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</sheetData>
  <sheetProtection/>
  <mergeCells count="4">
    <mergeCell ref="A1:B1"/>
    <mergeCell ref="A2:B2"/>
    <mergeCell ref="G2:I2"/>
    <mergeCell ref="H20:I2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6"/>
  <sheetViews>
    <sheetView showGridLines="0" showZeros="0" zoomScalePageLayoutView="0" workbookViewId="0" topLeftCell="A70">
      <selection activeCell="C87" sqref="C87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7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2" t="s">
        <v>57</v>
      </c>
      <c r="B1" s="192"/>
      <c r="C1" s="192"/>
      <c r="D1" s="192"/>
      <c r="E1" s="192"/>
      <c r="F1" s="192"/>
      <c r="G1" s="192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3" t="s">
        <v>5</v>
      </c>
      <c r="B3" s="194"/>
      <c r="C3" s="128" t="str">
        <f>CONCATENATE(cislostavby," ",nazevstavby)</f>
        <v> Oprava střechy včetně okapů, zateplení půdy</v>
      </c>
      <c r="D3" s="129"/>
      <c r="E3" s="130"/>
      <c r="F3" s="131">
        <f>Rekapitulace!H1</f>
        <v>0</v>
      </c>
      <c r="G3" s="132"/>
    </row>
    <row r="4" spans="1:7" ht="13.5" thickBot="1">
      <c r="A4" s="195" t="s">
        <v>1</v>
      </c>
      <c r="B4" s="196"/>
      <c r="C4" s="133" t="str">
        <f>CONCATENATE(cisloobjektu," ",nazevobjektu)</f>
        <v> </v>
      </c>
      <c r="D4" s="134"/>
      <c r="E4" s="197"/>
      <c r="F4" s="197"/>
      <c r="G4" s="198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72</v>
      </c>
      <c r="D8" s="154" t="s">
        <v>73</v>
      </c>
      <c r="E8" s="155">
        <v>8.4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57" ht="12.75">
      <c r="A9" s="159"/>
      <c r="B9" s="160" t="s">
        <v>67</v>
      </c>
      <c r="C9" s="161" t="str">
        <f>CONCATENATE(B7," ",C7)</f>
        <v>97 Prorážení otvorů</v>
      </c>
      <c r="D9" s="159"/>
      <c r="E9" s="162"/>
      <c r="F9" s="162"/>
      <c r="G9" s="163">
        <f>SUM(G7:G8)</f>
        <v>0</v>
      </c>
      <c r="O9" s="150">
        <v>4</v>
      </c>
      <c r="BA9" s="164">
        <f>SUM(BA7:BA8)</f>
        <v>0</v>
      </c>
      <c r="BB9" s="164">
        <f>SUM(BB7:BB8)</f>
        <v>0</v>
      </c>
      <c r="BC9" s="164">
        <f>SUM(BC7:BC8)</f>
        <v>0</v>
      </c>
      <c r="BD9" s="164">
        <f>SUM(BD7:BD8)</f>
        <v>0</v>
      </c>
      <c r="BE9" s="164">
        <f>SUM(BE7:BE8)</f>
        <v>0</v>
      </c>
    </row>
    <row r="10" spans="1:15" ht="12.75">
      <c r="A10" s="143" t="s">
        <v>65</v>
      </c>
      <c r="B10" s="144" t="s">
        <v>74</v>
      </c>
      <c r="C10" s="145" t="s">
        <v>75</v>
      </c>
      <c r="D10" s="146"/>
      <c r="E10" s="147"/>
      <c r="F10" s="147"/>
      <c r="G10" s="148"/>
      <c r="H10" s="149"/>
      <c r="I10" s="149"/>
      <c r="O10" s="150">
        <v>1</v>
      </c>
    </row>
    <row r="11" spans="1:104" ht="12.75">
      <c r="A11" s="151">
        <v>2</v>
      </c>
      <c r="B11" s="152" t="s">
        <v>76</v>
      </c>
      <c r="C11" s="153" t="s">
        <v>77</v>
      </c>
      <c r="D11" s="154" t="s">
        <v>73</v>
      </c>
      <c r="E11" s="155">
        <v>5.81</v>
      </c>
      <c r="F11" s="155">
        <v>0</v>
      </c>
      <c r="G11" s="156">
        <f aca="true" t="shared" si="0" ref="G11:G18">E11*F11</f>
        <v>0</v>
      </c>
      <c r="O11" s="150">
        <v>2</v>
      </c>
      <c r="AA11" s="123">
        <v>12</v>
      </c>
      <c r="AB11" s="123">
        <v>0</v>
      </c>
      <c r="AC11" s="123">
        <v>2</v>
      </c>
      <c r="AZ11" s="123">
        <v>1</v>
      </c>
      <c r="BA11" s="123">
        <f aca="true" t="shared" si="1" ref="BA11:BA18">IF(AZ11=1,G11,0)</f>
        <v>0</v>
      </c>
      <c r="BB11" s="123">
        <f aca="true" t="shared" si="2" ref="BB11:BB18">IF(AZ11=2,G11,0)</f>
        <v>0</v>
      </c>
      <c r="BC11" s="123">
        <f aca="true" t="shared" si="3" ref="BC11:BC18">IF(AZ11=3,G11,0)</f>
        <v>0</v>
      </c>
      <c r="BD11" s="123">
        <f aca="true" t="shared" si="4" ref="BD11:BD18">IF(AZ11=4,G11,0)</f>
        <v>0</v>
      </c>
      <c r="BE11" s="123">
        <f aca="true" t="shared" si="5" ref="BE11:BE18">IF(AZ11=5,G11,0)</f>
        <v>0</v>
      </c>
      <c r="CZ11" s="123">
        <v>0</v>
      </c>
    </row>
    <row r="12" spans="1:104" ht="12.75">
      <c r="A12" s="151">
        <v>3</v>
      </c>
      <c r="B12" s="152" t="s">
        <v>78</v>
      </c>
      <c r="C12" s="153" t="s">
        <v>79</v>
      </c>
      <c r="D12" s="154" t="s">
        <v>73</v>
      </c>
      <c r="E12" s="155">
        <v>2.66</v>
      </c>
      <c r="F12" s="155">
        <v>0</v>
      </c>
      <c r="G12" s="156">
        <f t="shared" si="0"/>
        <v>0</v>
      </c>
      <c r="O12" s="150">
        <v>2</v>
      </c>
      <c r="AA12" s="123">
        <v>12</v>
      </c>
      <c r="AB12" s="123">
        <v>0</v>
      </c>
      <c r="AC12" s="123">
        <v>3</v>
      </c>
      <c r="AZ12" s="123">
        <v>1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0</v>
      </c>
    </row>
    <row r="13" spans="1:104" ht="12.75">
      <c r="A13" s="151">
        <v>4</v>
      </c>
      <c r="B13" s="152" t="s">
        <v>80</v>
      </c>
      <c r="C13" s="153" t="s">
        <v>81</v>
      </c>
      <c r="D13" s="154" t="s">
        <v>73</v>
      </c>
      <c r="E13" s="155">
        <v>3.32</v>
      </c>
      <c r="F13" s="155">
        <v>0</v>
      </c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4</v>
      </c>
      <c r="AZ13" s="123">
        <v>1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</v>
      </c>
    </row>
    <row r="14" spans="1:104" ht="12.75">
      <c r="A14" s="151">
        <v>5</v>
      </c>
      <c r="B14" s="152" t="s">
        <v>82</v>
      </c>
      <c r="C14" s="153" t="s">
        <v>83</v>
      </c>
      <c r="D14" s="154" t="s">
        <v>73</v>
      </c>
      <c r="E14" s="155">
        <v>0.12</v>
      </c>
      <c r="F14" s="155">
        <v>0</v>
      </c>
      <c r="G14" s="156">
        <f t="shared" si="0"/>
        <v>0</v>
      </c>
      <c r="O14" s="150">
        <v>2</v>
      </c>
      <c r="AA14" s="123">
        <v>12</v>
      </c>
      <c r="AB14" s="123">
        <v>0</v>
      </c>
      <c r="AC14" s="123">
        <v>5</v>
      </c>
      <c r="AZ14" s="123">
        <v>1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04" ht="22.5">
      <c r="A15" s="151">
        <v>6</v>
      </c>
      <c r="B15" s="152" t="s">
        <v>84</v>
      </c>
      <c r="C15" s="153" t="s">
        <v>85</v>
      </c>
      <c r="D15" s="154" t="s">
        <v>73</v>
      </c>
      <c r="E15" s="155">
        <v>8.4</v>
      </c>
      <c r="F15" s="155">
        <v>0</v>
      </c>
      <c r="G15" s="156">
        <f t="shared" si="0"/>
        <v>0</v>
      </c>
      <c r="O15" s="150">
        <v>2</v>
      </c>
      <c r="AA15" s="123">
        <v>12</v>
      </c>
      <c r="AB15" s="123">
        <v>0</v>
      </c>
      <c r="AC15" s="123">
        <v>6</v>
      </c>
      <c r="AZ15" s="123">
        <v>1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</v>
      </c>
    </row>
    <row r="16" spans="1:104" ht="12.75">
      <c r="A16" s="151">
        <v>7</v>
      </c>
      <c r="B16" s="152" t="s">
        <v>86</v>
      </c>
      <c r="C16" s="153" t="s">
        <v>87</v>
      </c>
      <c r="D16" s="154" t="s">
        <v>73</v>
      </c>
      <c r="E16" s="155">
        <v>2.78</v>
      </c>
      <c r="F16" s="155">
        <v>0</v>
      </c>
      <c r="G16" s="156">
        <f t="shared" si="0"/>
        <v>0</v>
      </c>
      <c r="O16" s="150">
        <v>2</v>
      </c>
      <c r="AA16" s="123">
        <v>12</v>
      </c>
      <c r="AB16" s="123">
        <v>0</v>
      </c>
      <c r="AC16" s="123">
        <v>7</v>
      </c>
      <c r="AZ16" s="123">
        <v>1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0</v>
      </c>
    </row>
    <row r="17" spans="1:104" ht="12.75">
      <c r="A17" s="151">
        <v>8</v>
      </c>
      <c r="B17" s="152" t="s">
        <v>88</v>
      </c>
      <c r="C17" s="153" t="s">
        <v>89</v>
      </c>
      <c r="D17" s="154" t="s">
        <v>73</v>
      </c>
      <c r="E17" s="155">
        <v>2.78</v>
      </c>
      <c r="F17" s="155">
        <v>0</v>
      </c>
      <c r="G17" s="156">
        <f t="shared" si="0"/>
        <v>0</v>
      </c>
      <c r="O17" s="150">
        <v>2</v>
      </c>
      <c r="AA17" s="123">
        <v>12</v>
      </c>
      <c r="AB17" s="123">
        <v>0</v>
      </c>
      <c r="AC17" s="123">
        <v>8</v>
      </c>
      <c r="AZ17" s="123">
        <v>1</v>
      </c>
      <c r="BA17" s="123">
        <f t="shared" si="1"/>
        <v>0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0</v>
      </c>
    </row>
    <row r="18" spans="1:104" ht="12.75">
      <c r="A18" s="151">
        <v>9</v>
      </c>
      <c r="B18" s="152" t="s">
        <v>90</v>
      </c>
      <c r="C18" s="153" t="s">
        <v>91</v>
      </c>
      <c r="D18" s="154" t="s">
        <v>73</v>
      </c>
      <c r="E18" s="155">
        <v>8.34</v>
      </c>
      <c r="F18" s="155">
        <v>0</v>
      </c>
      <c r="G18" s="156">
        <f t="shared" si="0"/>
        <v>0</v>
      </c>
      <c r="O18" s="150">
        <v>2</v>
      </c>
      <c r="AA18" s="123">
        <v>12</v>
      </c>
      <c r="AB18" s="123">
        <v>0</v>
      </c>
      <c r="AC18" s="123">
        <v>9</v>
      </c>
      <c r="AZ18" s="123">
        <v>1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</v>
      </c>
    </row>
    <row r="19" spans="1:15" ht="12.75">
      <c r="A19" s="157"/>
      <c r="B19" s="158"/>
      <c r="C19" s="199" t="s">
        <v>92</v>
      </c>
      <c r="D19" s="200"/>
      <c r="E19" s="200"/>
      <c r="F19" s="200"/>
      <c r="G19" s="201"/>
      <c r="O19" s="150">
        <v>3</v>
      </c>
    </row>
    <row r="20" spans="1:57" ht="12.75">
      <c r="A20" s="159"/>
      <c r="B20" s="160" t="s">
        <v>67</v>
      </c>
      <c r="C20" s="161" t="str">
        <f>CONCATENATE(B10," ",C10)</f>
        <v>99 Staveništní přesun hmot</v>
      </c>
      <c r="D20" s="159"/>
      <c r="E20" s="162"/>
      <c r="F20" s="162"/>
      <c r="G20" s="163">
        <f>SUM(G10:G19)</f>
        <v>0</v>
      </c>
      <c r="O20" s="150">
        <v>4</v>
      </c>
      <c r="BA20" s="164">
        <f>SUM(BA10:BA19)</f>
        <v>0</v>
      </c>
      <c r="BB20" s="164">
        <f>SUM(BB10:BB19)</f>
        <v>0</v>
      </c>
      <c r="BC20" s="164">
        <f>SUM(BC10:BC19)</f>
        <v>0</v>
      </c>
      <c r="BD20" s="164">
        <f>SUM(BD10:BD19)</f>
        <v>0</v>
      </c>
      <c r="BE20" s="164">
        <f>SUM(BE10:BE19)</f>
        <v>0</v>
      </c>
    </row>
    <row r="21" spans="1:15" ht="12.75">
      <c r="A21" s="143" t="s">
        <v>65</v>
      </c>
      <c r="B21" s="144" t="s">
        <v>93</v>
      </c>
      <c r="C21" s="145" t="s">
        <v>94</v>
      </c>
      <c r="D21" s="146"/>
      <c r="E21" s="147"/>
      <c r="F21" s="147"/>
      <c r="G21" s="148"/>
      <c r="H21" s="149"/>
      <c r="I21" s="149"/>
      <c r="O21" s="150">
        <v>1</v>
      </c>
    </row>
    <row r="22" spans="1:104" ht="12.75">
      <c r="A22" s="151">
        <v>10</v>
      </c>
      <c r="B22" s="152" t="s">
        <v>95</v>
      </c>
      <c r="C22" s="153" t="s">
        <v>96</v>
      </c>
      <c r="D22" s="154" t="s">
        <v>97</v>
      </c>
      <c r="E22" s="155">
        <v>50</v>
      </c>
      <c r="F22" s="155">
        <v>0</v>
      </c>
      <c r="G22" s="156">
        <f>E22*F22</f>
        <v>0</v>
      </c>
      <c r="O22" s="150">
        <v>2</v>
      </c>
      <c r="AA22" s="123">
        <v>12</v>
      </c>
      <c r="AB22" s="123">
        <v>0</v>
      </c>
      <c r="AC22" s="123">
        <v>10</v>
      </c>
      <c r="AZ22" s="123">
        <v>2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</v>
      </c>
    </row>
    <row r="23" spans="1:15" ht="12.75">
      <c r="A23" s="157"/>
      <c r="B23" s="158"/>
      <c r="C23" s="199" t="s">
        <v>98</v>
      </c>
      <c r="D23" s="200"/>
      <c r="E23" s="200"/>
      <c r="F23" s="200"/>
      <c r="G23" s="201"/>
      <c r="O23" s="150">
        <v>3</v>
      </c>
    </row>
    <row r="24" spans="1:15" ht="12.75">
      <c r="A24" s="157"/>
      <c r="B24" s="158"/>
      <c r="C24" s="199"/>
      <c r="D24" s="200"/>
      <c r="E24" s="200"/>
      <c r="F24" s="200"/>
      <c r="G24" s="201"/>
      <c r="O24" s="150">
        <v>3</v>
      </c>
    </row>
    <row r="25" spans="1:104" ht="12.75">
      <c r="A25" s="151">
        <v>11</v>
      </c>
      <c r="B25" s="152" t="s">
        <v>99</v>
      </c>
      <c r="C25" s="153" t="s">
        <v>100</v>
      </c>
      <c r="D25" s="154" t="s">
        <v>97</v>
      </c>
      <c r="E25" s="155">
        <v>415.3</v>
      </c>
      <c r="F25" s="155">
        <v>0</v>
      </c>
      <c r="G25" s="156">
        <f>E25*F25</f>
        <v>0</v>
      </c>
      <c r="O25" s="150">
        <v>2</v>
      </c>
      <c r="AA25" s="123">
        <v>12</v>
      </c>
      <c r="AB25" s="123">
        <v>1</v>
      </c>
      <c r="AC25" s="123">
        <v>11</v>
      </c>
      <c r="AZ25" s="123">
        <v>2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0.00465</v>
      </c>
    </row>
    <row r="26" spans="1:15" ht="12.75">
      <c r="A26" s="157"/>
      <c r="B26" s="158"/>
      <c r="C26" s="199" t="s">
        <v>101</v>
      </c>
      <c r="D26" s="200"/>
      <c r="E26" s="200"/>
      <c r="F26" s="200"/>
      <c r="G26" s="201"/>
      <c r="O26" s="150">
        <v>3</v>
      </c>
    </row>
    <row r="27" spans="1:104" ht="22.5">
      <c r="A27" s="151">
        <v>12</v>
      </c>
      <c r="B27" s="152" t="s">
        <v>102</v>
      </c>
      <c r="C27" s="153" t="s">
        <v>103</v>
      </c>
      <c r="D27" s="154" t="s">
        <v>104</v>
      </c>
      <c r="E27" s="155">
        <v>5</v>
      </c>
      <c r="F27" s="155">
        <v>0</v>
      </c>
      <c r="G27" s="156">
        <f>E27*F27</f>
        <v>0</v>
      </c>
      <c r="O27" s="150">
        <v>2</v>
      </c>
      <c r="AA27" s="123">
        <v>12</v>
      </c>
      <c r="AB27" s="123">
        <v>1</v>
      </c>
      <c r="AC27" s="123">
        <v>12</v>
      </c>
      <c r="AZ27" s="123">
        <v>2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0.02</v>
      </c>
    </row>
    <row r="28" spans="1:104" ht="22.5">
      <c r="A28" s="151">
        <v>13</v>
      </c>
      <c r="B28" s="152" t="s">
        <v>105</v>
      </c>
      <c r="C28" s="153" t="s">
        <v>106</v>
      </c>
      <c r="D28" s="154" t="s">
        <v>104</v>
      </c>
      <c r="E28" s="155">
        <v>7.5</v>
      </c>
      <c r="F28" s="155">
        <v>0</v>
      </c>
      <c r="G28" s="156">
        <f>E28*F28</f>
        <v>0</v>
      </c>
      <c r="O28" s="150">
        <v>2</v>
      </c>
      <c r="AA28" s="123">
        <v>12</v>
      </c>
      <c r="AB28" s="123">
        <v>1</v>
      </c>
      <c r="AC28" s="123">
        <v>13</v>
      </c>
      <c r="AZ28" s="123">
        <v>2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0.02</v>
      </c>
    </row>
    <row r="29" spans="1:104" ht="22.5">
      <c r="A29" s="151">
        <v>14</v>
      </c>
      <c r="B29" s="152" t="s">
        <v>107</v>
      </c>
      <c r="C29" s="153" t="s">
        <v>108</v>
      </c>
      <c r="D29" s="154" t="s">
        <v>97</v>
      </c>
      <c r="E29" s="155">
        <v>590.3</v>
      </c>
      <c r="F29" s="155">
        <v>0</v>
      </c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14</v>
      </c>
      <c r="AZ29" s="123">
        <v>2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</v>
      </c>
    </row>
    <row r="30" spans="1:15" ht="12.75">
      <c r="A30" s="157"/>
      <c r="B30" s="158"/>
      <c r="C30" s="199" t="s">
        <v>109</v>
      </c>
      <c r="D30" s="200"/>
      <c r="E30" s="200"/>
      <c r="F30" s="200"/>
      <c r="G30" s="201"/>
      <c r="O30" s="150">
        <v>3</v>
      </c>
    </row>
    <row r="31" spans="1:104" ht="12.75">
      <c r="A31" s="151">
        <v>15</v>
      </c>
      <c r="B31" s="152" t="s">
        <v>110</v>
      </c>
      <c r="C31" s="153" t="s">
        <v>111</v>
      </c>
      <c r="D31" s="154" t="s">
        <v>97</v>
      </c>
      <c r="E31" s="155">
        <v>25</v>
      </c>
      <c r="F31" s="155">
        <v>0</v>
      </c>
      <c r="G31" s="156">
        <f>E31*F31</f>
        <v>0</v>
      </c>
      <c r="O31" s="150">
        <v>2</v>
      </c>
      <c r="AA31" s="123">
        <v>12</v>
      </c>
      <c r="AB31" s="123">
        <v>0</v>
      </c>
      <c r="AC31" s="123">
        <v>15</v>
      </c>
      <c r="AZ31" s="123">
        <v>2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</v>
      </c>
    </row>
    <row r="32" spans="1:15" ht="12.75">
      <c r="A32" s="157"/>
      <c r="B32" s="158"/>
      <c r="C32" s="199" t="s">
        <v>112</v>
      </c>
      <c r="D32" s="200"/>
      <c r="E32" s="200"/>
      <c r="F32" s="200"/>
      <c r="G32" s="201"/>
      <c r="O32" s="150">
        <v>3</v>
      </c>
    </row>
    <row r="33" spans="1:104" ht="12.75">
      <c r="A33" s="151">
        <v>16</v>
      </c>
      <c r="B33" s="152" t="s">
        <v>113</v>
      </c>
      <c r="C33" s="153" t="s">
        <v>114</v>
      </c>
      <c r="D33" s="154" t="s">
        <v>97</v>
      </c>
      <c r="E33" s="155">
        <v>50</v>
      </c>
      <c r="F33" s="155">
        <v>0</v>
      </c>
      <c r="G33" s="156">
        <f>E33*F33</f>
        <v>0</v>
      </c>
      <c r="O33" s="150">
        <v>2</v>
      </c>
      <c r="AA33" s="123">
        <v>12</v>
      </c>
      <c r="AB33" s="123">
        <v>1</v>
      </c>
      <c r="AC33" s="123">
        <v>16</v>
      </c>
      <c r="AZ33" s="123">
        <v>2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0.0095</v>
      </c>
    </row>
    <row r="34" spans="1:104" ht="12.75">
      <c r="A34" s="151">
        <v>17</v>
      </c>
      <c r="B34" s="152" t="s">
        <v>115</v>
      </c>
      <c r="C34" s="153" t="s">
        <v>116</v>
      </c>
      <c r="D34" s="154" t="s">
        <v>97</v>
      </c>
      <c r="E34" s="155">
        <v>50</v>
      </c>
      <c r="F34" s="155">
        <v>0</v>
      </c>
      <c r="G34" s="156">
        <f>E34*F34</f>
        <v>0</v>
      </c>
      <c r="O34" s="150">
        <v>2</v>
      </c>
      <c r="AA34" s="123">
        <v>12</v>
      </c>
      <c r="AB34" s="123">
        <v>0</v>
      </c>
      <c r="AC34" s="123">
        <v>17</v>
      </c>
      <c r="AZ34" s="123">
        <v>2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1E-05</v>
      </c>
    </row>
    <row r="35" spans="1:57" ht="12.75">
      <c r="A35" s="159"/>
      <c r="B35" s="160" t="s">
        <v>67</v>
      </c>
      <c r="C35" s="161" t="str">
        <f>CONCATENATE(B21," ",C21)</f>
        <v>713 Izolace tepelné</v>
      </c>
      <c r="D35" s="159"/>
      <c r="E35" s="162"/>
      <c r="F35" s="162"/>
      <c r="G35" s="163">
        <f>SUM(G21:G34)</f>
        <v>0</v>
      </c>
      <c r="O35" s="150">
        <v>4</v>
      </c>
      <c r="BA35" s="164">
        <f>SUM(BA21:BA34)</f>
        <v>0</v>
      </c>
      <c r="BB35" s="164">
        <f>SUM(BB21:BB34)</f>
        <v>0</v>
      </c>
      <c r="BC35" s="164">
        <f>SUM(BC21:BC34)</f>
        <v>0</v>
      </c>
      <c r="BD35" s="164">
        <f>SUM(BD21:BD34)</f>
        <v>0</v>
      </c>
      <c r="BE35" s="164">
        <f>SUM(BE21:BE34)</f>
        <v>0</v>
      </c>
    </row>
    <row r="36" spans="1:15" ht="12.75">
      <c r="A36" s="143" t="s">
        <v>65</v>
      </c>
      <c r="B36" s="144" t="s">
        <v>117</v>
      </c>
      <c r="C36" s="145" t="s">
        <v>118</v>
      </c>
      <c r="D36" s="146"/>
      <c r="E36" s="147"/>
      <c r="F36" s="147"/>
      <c r="G36" s="148"/>
      <c r="H36" s="149"/>
      <c r="I36" s="149"/>
      <c r="O36" s="150">
        <v>1</v>
      </c>
    </row>
    <row r="37" spans="1:104" ht="12.75">
      <c r="A37" s="151">
        <v>18</v>
      </c>
      <c r="B37" s="152" t="s">
        <v>119</v>
      </c>
      <c r="C37" s="153" t="s">
        <v>120</v>
      </c>
      <c r="D37" s="154" t="s">
        <v>97</v>
      </c>
      <c r="E37" s="155">
        <v>824</v>
      </c>
      <c r="F37" s="155">
        <v>0</v>
      </c>
      <c r="G37" s="156">
        <f>E37*F37</f>
        <v>0</v>
      </c>
      <c r="O37" s="150">
        <v>2</v>
      </c>
      <c r="AA37" s="123">
        <v>12</v>
      </c>
      <c r="AB37" s="123">
        <v>0</v>
      </c>
      <c r="AC37" s="123">
        <v>18</v>
      </c>
      <c r="AZ37" s="123">
        <v>2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0</v>
      </c>
    </row>
    <row r="38" spans="1:15" ht="12.75">
      <c r="A38" s="157"/>
      <c r="B38" s="158"/>
      <c r="C38" s="199" t="s">
        <v>121</v>
      </c>
      <c r="D38" s="200"/>
      <c r="E38" s="200"/>
      <c r="F38" s="200"/>
      <c r="G38" s="201"/>
      <c r="O38" s="150">
        <v>3</v>
      </c>
    </row>
    <row r="39" spans="1:104" ht="22.5">
      <c r="A39" s="151">
        <v>19</v>
      </c>
      <c r="B39" s="152" t="s">
        <v>122</v>
      </c>
      <c r="C39" s="153" t="s">
        <v>123</v>
      </c>
      <c r="D39" s="154" t="s">
        <v>97</v>
      </c>
      <c r="E39" s="155">
        <v>824</v>
      </c>
      <c r="F39" s="155">
        <v>0</v>
      </c>
      <c r="G39" s="156">
        <f>E39*F39</f>
        <v>0</v>
      </c>
      <c r="O39" s="150">
        <v>2</v>
      </c>
      <c r="AA39" s="123">
        <v>12</v>
      </c>
      <c r="AB39" s="123">
        <v>0</v>
      </c>
      <c r="AC39" s="123">
        <v>19</v>
      </c>
      <c r="AZ39" s="123">
        <v>2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0.00403</v>
      </c>
    </row>
    <row r="40" spans="1:15" ht="12.75">
      <c r="A40" s="157"/>
      <c r="B40" s="158"/>
      <c r="C40" s="199" t="s">
        <v>124</v>
      </c>
      <c r="D40" s="200"/>
      <c r="E40" s="200"/>
      <c r="F40" s="200"/>
      <c r="G40" s="201"/>
      <c r="O40" s="150">
        <v>3</v>
      </c>
    </row>
    <row r="41" spans="1:57" ht="12.75">
      <c r="A41" s="159"/>
      <c r="B41" s="160" t="s">
        <v>67</v>
      </c>
      <c r="C41" s="161" t="str">
        <f>CONCATENATE(B36," ",C36)</f>
        <v>762 Konstrukce tesařské</v>
      </c>
      <c r="D41" s="159"/>
      <c r="E41" s="162"/>
      <c r="F41" s="162"/>
      <c r="G41" s="163">
        <f>SUM(G36:G40)</f>
        <v>0</v>
      </c>
      <c r="O41" s="150">
        <v>4</v>
      </c>
      <c r="BA41" s="164">
        <f>SUM(BA36:BA40)</f>
        <v>0</v>
      </c>
      <c r="BB41" s="164">
        <f>SUM(BB36:BB40)</f>
        <v>0</v>
      </c>
      <c r="BC41" s="164">
        <f>SUM(BC36:BC40)</f>
        <v>0</v>
      </c>
      <c r="BD41" s="164">
        <f>SUM(BD36:BD40)</f>
        <v>0</v>
      </c>
      <c r="BE41" s="164">
        <f>SUM(BE36:BE40)</f>
        <v>0</v>
      </c>
    </row>
    <row r="42" spans="1:15" ht="12.75">
      <c r="A42" s="143" t="s">
        <v>65</v>
      </c>
      <c r="B42" s="144" t="s">
        <v>125</v>
      </c>
      <c r="C42" s="145" t="s">
        <v>126</v>
      </c>
      <c r="D42" s="146"/>
      <c r="E42" s="147"/>
      <c r="F42" s="147"/>
      <c r="G42" s="148"/>
      <c r="H42" s="149"/>
      <c r="I42" s="149"/>
      <c r="O42" s="150">
        <v>1</v>
      </c>
    </row>
    <row r="43" spans="1:104" ht="22.5">
      <c r="A43" s="151">
        <v>20</v>
      </c>
      <c r="B43" s="152" t="s">
        <v>127</v>
      </c>
      <c r="C43" s="153" t="s">
        <v>128</v>
      </c>
      <c r="D43" s="154" t="s">
        <v>129</v>
      </c>
      <c r="E43" s="155">
        <v>148</v>
      </c>
      <c r="F43" s="155">
        <v>0</v>
      </c>
      <c r="G43" s="156">
        <f aca="true" t="shared" si="6" ref="G43:G82">E43*F43</f>
        <v>0</v>
      </c>
      <c r="O43" s="150">
        <v>2</v>
      </c>
      <c r="AA43" s="123">
        <v>12</v>
      </c>
      <c r="AB43" s="123">
        <v>0</v>
      </c>
      <c r="AC43" s="123">
        <v>20</v>
      </c>
      <c r="AZ43" s="123">
        <v>2</v>
      </c>
      <c r="BA43" s="123">
        <f aca="true" t="shared" si="7" ref="BA43:BA82">IF(AZ43=1,G43,0)</f>
        <v>0</v>
      </c>
      <c r="BB43" s="123">
        <f aca="true" t="shared" si="8" ref="BB43:BB82">IF(AZ43=2,G43,0)</f>
        <v>0</v>
      </c>
      <c r="BC43" s="123">
        <f aca="true" t="shared" si="9" ref="BC43:BC82">IF(AZ43=3,G43,0)</f>
        <v>0</v>
      </c>
      <c r="BD43" s="123">
        <f aca="true" t="shared" si="10" ref="BD43:BD82">IF(AZ43=4,G43,0)</f>
        <v>0</v>
      </c>
      <c r="BE43" s="123">
        <f aca="true" t="shared" si="11" ref="BE43:BE82">IF(AZ43=5,G43,0)</f>
        <v>0</v>
      </c>
      <c r="CZ43" s="123">
        <v>0</v>
      </c>
    </row>
    <row r="44" spans="1:104" ht="12.75">
      <c r="A44" s="151">
        <v>21</v>
      </c>
      <c r="B44" s="152" t="s">
        <v>130</v>
      </c>
      <c r="C44" s="153" t="s">
        <v>131</v>
      </c>
      <c r="D44" s="154" t="s">
        <v>132</v>
      </c>
      <c r="E44" s="155">
        <v>12</v>
      </c>
      <c r="F44" s="155">
        <v>0</v>
      </c>
      <c r="G44" s="156">
        <f t="shared" si="6"/>
        <v>0</v>
      </c>
      <c r="O44" s="150">
        <v>2</v>
      </c>
      <c r="AA44" s="123">
        <v>12</v>
      </c>
      <c r="AB44" s="123">
        <v>0</v>
      </c>
      <c r="AC44" s="123">
        <v>21</v>
      </c>
      <c r="AZ44" s="123">
        <v>2</v>
      </c>
      <c r="BA44" s="123">
        <f t="shared" si="7"/>
        <v>0</v>
      </c>
      <c r="BB44" s="123">
        <f t="shared" si="8"/>
        <v>0</v>
      </c>
      <c r="BC44" s="123">
        <f t="shared" si="9"/>
        <v>0</v>
      </c>
      <c r="BD44" s="123">
        <f t="shared" si="10"/>
        <v>0</v>
      </c>
      <c r="BE44" s="123">
        <f t="shared" si="11"/>
        <v>0</v>
      </c>
      <c r="CZ44" s="123">
        <v>0</v>
      </c>
    </row>
    <row r="45" spans="1:104" ht="12.75">
      <c r="A45" s="151">
        <v>22</v>
      </c>
      <c r="B45" s="152" t="s">
        <v>133</v>
      </c>
      <c r="C45" s="153" t="s">
        <v>134</v>
      </c>
      <c r="D45" s="154" t="s">
        <v>132</v>
      </c>
      <c r="E45" s="155">
        <v>160</v>
      </c>
      <c r="F45" s="155">
        <v>0</v>
      </c>
      <c r="G45" s="156">
        <f t="shared" si="6"/>
        <v>0</v>
      </c>
      <c r="O45" s="150">
        <v>2</v>
      </c>
      <c r="AA45" s="123">
        <v>12</v>
      </c>
      <c r="AB45" s="123">
        <v>0</v>
      </c>
      <c r="AC45" s="123">
        <v>22</v>
      </c>
      <c r="AZ45" s="123">
        <v>2</v>
      </c>
      <c r="BA45" s="123">
        <f t="shared" si="7"/>
        <v>0</v>
      </c>
      <c r="BB45" s="123">
        <f t="shared" si="8"/>
        <v>0</v>
      </c>
      <c r="BC45" s="123">
        <f t="shared" si="9"/>
        <v>0</v>
      </c>
      <c r="BD45" s="123">
        <f t="shared" si="10"/>
        <v>0</v>
      </c>
      <c r="BE45" s="123">
        <f t="shared" si="11"/>
        <v>0</v>
      </c>
      <c r="CZ45" s="123">
        <v>0</v>
      </c>
    </row>
    <row r="46" spans="1:104" ht="22.5">
      <c r="A46" s="151">
        <v>23</v>
      </c>
      <c r="B46" s="152" t="s">
        <v>135</v>
      </c>
      <c r="C46" s="153" t="s">
        <v>136</v>
      </c>
      <c r="D46" s="154" t="s">
        <v>129</v>
      </c>
      <c r="E46" s="155">
        <v>108</v>
      </c>
      <c r="F46" s="155">
        <v>0</v>
      </c>
      <c r="G46" s="156">
        <f t="shared" si="6"/>
        <v>0</v>
      </c>
      <c r="O46" s="150">
        <v>2</v>
      </c>
      <c r="AA46" s="123">
        <v>12</v>
      </c>
      <c r="AB46" s="123">
        <v>0</v>
      </c>
      <c r="AC46" s="123">
        <v>23</v>
      </c>
      <c r="AZ46" s="123">
        <v>2</v>
      </c>
      <c r="BA46" s="123">
        <f t="shared" si="7"/>
        <v>0</v>
      </c>
      <c r="BB46" s="123">
        <f t="shared" si="8"/>
        <v>0</v>
      </c>
      <c r="BC46" s="123">
        <f t="shared" si="9"/>
        <v>0</v>
      </c>
      <c r="BD46" s="123">
        <f t="shared" si="10"/>
        <v>0</v>
      </c>
      <c r="BE46" s="123">
        <f t="shared" si="11"/>
        <v>0</v>
      </c>
      <c r="CZ46" s="123">
        <v>0</v>
      </c>
    </row>
    <row r="47" spans="1:104" ht="22.5">
      <c r="A47" s="151">
        <v>24</v>
      </c>
      <c r="B47" s="152" t="s">
        <v>137</v>
      </c>
      <c r="C47" s="153" t="s">
        <v>138</v>
      </c>
      <c r="D47" s="154" t="s">
        <v>129</v>
      </c>
      <c r="E47" s="155">
        <v>4</v>
      </c>
      <c r="F47" s="155">
        <v>0</v>
      </c>
      <c r="G47" s="156">
        <f t="shared" si="6"/>
        <v>0</v>
      </c>
      <c r="O47" s="150">
        <v>2</v>
      </c>
      <c r="AA47" s="123">
        <v>12</v>
      </c>
      <c r="AB47" s="123">
        <v>0</v>
      </c>
      <c r="AC47" s="123">
        <v>24</v>
      </c>
      <c r="AZ47" s="123">
        <v>2</v>
      </c>
      <c r="BA47" s="123">
        <f t="shared" si="7"/>
        <v>0</v>
      </c>
      <c r="BB47" s="123">
        <f t="shared" si="8"/>
        <v>0</v>
      </c>
      <c r="BC47" s="123">
        <f t="shared" si="9"/>
        <v>0</v>
      </c>
      <c r="BD47" s="123">
        <f t="shared" si="10"/>
        <v>0</v>
      </c>
      <c r="BE47" s="123">
        <f t="shared" si="11"/>
        <v>0</v>
      </c>
      <c r="CZ47" s="123">
        <v>0</v>
      </c>
    </row>
    <row r="48" spans="1:104" ht="12.75">
      <c r="A48" s="151">
        <v>25</v>
      </c>
      <c r="B48" s="152" t="s">
        <v>139</v>
      </c>
      <c r="C48" s="153" t="s">
        <v>140</v>
      </c>
      <c r="D48" s="154" t="s">
        <v>132</v>
      </c>
      <c r="E48" s="155">
        <v>24</v>
      </c>
      <c r="F48" s="155">
        <v>0</v>
      </c>
      <c r="G48" s="156">
        <f t="shared" si="6"/>
        <v>0</v>
      </c>
      <c r="O48" s="150">
        <v>2</v>
      </c>
      <c r="AA48" s="123">
        <v>12</v>
      </c>
      <c r="AB48" s="123">
        <v>0</v>
      </c>
      <c r="AC48" s="123">
        <v>25</v>
      </c>
      <c r="AZ48" s="123">
        <v>2</v>
      </c>
      <c r="BA48" s="123">
        <f t="shared" si="7"/>
        <v>0</v>
      </c>
      <c r="BB48" s="123">
        <f t="shared" si="8"/>
        <v>0</v>
      </c>
      <c r="BC48" s="123">
        <f t="shared" si="9"/>
        <v>0</v>
      </c>
      <c r="BD48" s="123">
        <f t="shared" si="10"/>
        <v>0</v>
      </c>
      <c r="BE48" s="123">
        <f t="shared" si="11"/>
        <v>0</v>
      </c>
      <c r="CZ48" s="123">
        <v>0</v>
      </c>
    </row>
    <row r="49" spans="1:104" ht="12.75">
      <c r="A49" s="151">
        <v>26</v>
      </c>
      <c r="B49" s="152" t="s">
        <v>141</v>
      </c>
      <c r="C49" s="153" t="s">
        <v>142</v>
      </c>
      <c r="D49" s="154" t="s">
        <v>132</v>
      </c>
      <c r="E49" s="155">
        <v>10</v>
      </c>
      <c r="F49" s="155">
        <v>0</v>
      </c>
      <c r="G49" s="156">
        <f t="shared" si="6"/>
        <v>0</v>
      </c>
      <c r="O49" s="150">
        <v>2</v>
      </c>
      <c r="AA49" s="123">
        <v>12</v>
      </c>
      <c r="AB49" s="123">
        <v>0</v>
      </c>
      <c r="AC49" s="123">
        <v>26</v>
      </c>
      <c r="AZ49" s="123">
        <v>2</v>
      </c>
      <c r="BA49" s="123">
        <f t="shared" si="7"/>
        <v>0</v>
      </c>
      <c r="BB49" s="123">
        <f t="shared" si="8"/>
        <v>0</v>
      </c>
      <c r="BC49" s="123">
        <f t="shared" si="9"/>
        <v>0</v>
      </c>
      <c r="BD49" s="123">
        <f t="shared" si="10"/>
        <v>0</v>
      </c>
      <c r="BE49" s="123">
        <f t="shared" si="11"/>
        <v>0</v>
      </c>
      <c r="CZ49" s="123">
        <v>0</v>
      </c>
    </row>
    <row r="50" spans="1:104" ht="12.75">
      <c r="A50" s="151">
        <v>27</v>
      </c>
      <c r="B50" s="152" t="s">
        <v>143</v>
      </c>
      <c r="C50" s="153" t="s">
        <v>144</v>
      </c>
      <c r="D50" s="154" t="s">
        <v>129</v>
      </c>
      <c r="E50" s="155">
        <v>148</v>
      </c>
      <c r="F50" s="155">
        <v>0</v>
      </c>
      <c r="G50" s="156">
        <f t="shared" si="6"/>
        <v>0</v>
      </c>
      <c r="O50" s="150">
        <v>2</v>
      </c>
      <c r="AA50" s="123">
        <v>12</v>
      </c>
      <c r="AB50" s="123">
        <v>1</v>
      </c>
      <c r="AC50" s="123">
        <v>27</v>
      </c>
      <c r="AZ50" s="123">
        <v>2</v>
      </c>
      <c r="BA50" s="123">
        <f t="shared" si="7"/>
        <v>0</v>
      </c>
      <c r="BB50" s="123">
        <f t="shared" si="8"/>
        <v>0</v>
      </c>
      <c r="BC50" s="123">
        <f t="shared" si="9"/>
        <v>0</v>
      </c>
      <c r="BD50" s="123">
        <f t="shared" si="10"/>
        <v>0</v>
      </c>
      <c r="BE50" s="123">
        <f t="shared" si="11"/>
        <v>0</v>
      </c>
      <c r="CZ50" s="123">
        <v>0.00118</v>
      </c>
    </row>
    <row r="51" spans="1:104" ht="12.75">
      <c r="A51" s="151">
        <v>28</v>
      </c>
      <c r="B51" s="152" t="s">
        <v>145</v>
      </c>
      <c r="C51" s="153" t="s">
        <v>146</v>
      </c>
      <c r="D51" s="154" t="s">
        <v>132</v>
      </c>
      <c r="E51" s="155">
        <v>4</v>
      </c>
      <c r="F51" s="155">
        <v>0</v>
      </c>
      <c r="G51" s="156">
        <f t="shared" si="6"/>
        <v>0</v>
      </c>
      <c r="O51" s="150">
        <v>2</v>
      </c>
      <c r="AA51" s="123">
        <v>12</v>
      </c>
      <c r="AB51" s="123">
        <v>1</v>
      </c>
      <c r="AC51" s="123">
        <v>28</v>
      </c>
      <c r="AZ51" s="123">
        <v>2</v>
      </c>
      <c r="BA51" s="123">
        <f t="shared" si="7"/>
        <v>0</v>
      </c>
      <c r="BB51" s="123">
        <f t="shared" si="8"/>
        <v>0</v>
      </c>
      <c r="BC51" s="123">
        <f t="shared" si="9"/>
        <v>0</v>
      </c>
      <c r="BD51" s="123">
        <f t="shared" si="10"/>
        <v>0</v>
      </c>
      <c r="BE51" s="123">
        <f t="shared" si="11"/>
        <v>0</v>
      </c>
      <c r="CZ51" s="123">
        <v>0.00049</v>
      </c>
    </row>
    <row r="52" spans="1:104" ht="12.75">
      <c r="A52" s="151">
        <v>29</v>
      </c>
      <c r="B52" s="152" t="s">
        <v>145</v>
      </c>
      <c r="C52" s="153" t="s">
        <v>147</v>
      </c>
      <c r="D52" s="154" t="s">
        <v>132</v>
      </c>
      <c r="E52" s="155">
        <v>4</v>
      </c>
      <c r="F52" s="155">
        <v>0</v>
      </c>
      <c r="G52" s="156">
        <f t="shared" si="6"/>
        <v>0</v>
      </c>
      <c r="O52" s="150">
        <v>2</v>
      </c>
      <c r="AA52" s="123">
        <v>12</v>
      </c>
      <c r="AB52" s="123">
        <v>1</v>
      </c>
      <c r="AC52" s="123">
        <v>29</v>
      </c>
      <c r="AZ52" s="123">
        <v>2</v>
      </c>
      <c r="BA52" s="123">
        <f t="shared" si="7"/>
        <v>0</v>
      </c>
      <c r="BB52" s="123">
        <f t="shared" si="8"/>
        <v>0</v>
      </c>
      <c r="BC52" s="123">
        <f t="shared" si="9"/>
        <v>0</v>
      </c>
      <c r="BD52" s="123">
        <f t="shared" si="10"/>
        <v>0</v>
      </c>
      <c r="BE52" s="123">
        <f t="shared" si="11"/>
        <v>0</v>
      </c>
      <c r="CZ52" s="123">
        <v>0.00049</v>
      </c>
    </row>
    <row r="53" spans="1:104" ht="22.5">
      <c r="A53" s="151">
        <v>30</v>
      </c>
      <c r="B53" s="152" t="s">
        <v>148</v>
      </c>
      <c r="C53" s="153" t="s">
        <v>149</v>
      </c>
      <c r="D53" s="154" t="s">
        <v>132</v>
      </c>
      <c r="E53" s="155">
        <v>20</v>
      </c>
      <c r="F53" s="155">
        <v>0</v>
      </c>
      <c r="G53" s="156">
        <f t="shared" si="6"/>
        <v>0</v>
      </c>
      <c r="O53" s="150">
        <v>2</v>
      </c>
      <c r="AA53" s="123">
        <v>12</v>
      </c>
      <c r="AB53" s="123">
        <v>1</v>
      </c>
      <c r="AC53" s="123">
        <v>30</v>
      </c>
      <c r="AZ53" s="123">
        <v>2</v>
      </c>
      <c r="BA53" s="123">
        <f t="shared" si="7"/>
        <v>0</v>
      </c>
      <c r="BB53" s="123">
        <f t="shared" si="8"/>
        <v>0</v>
      </c>
      <c r="BC53" s="123">
        <f t="shared" si="9"/>
        <v>0</v>
      </c>
      <c r="BD53" s="123">
        <f t="shared" si="10"/>
        <v>0</v>
      </c>
      <c r="BE53" s="123">
        <f t="shared" si="11"/>
        <v>0</v>
      </c>
      <c r="CZ53" s="123">
        <v>0.00049</v>
      </c>
    </row>
    <row r="54" spans="1:104" ht="12.75">
      <c r="A54" s="151">
        <v>31</v>
      </c>
      <c r="B54" s="152" t="s">
        <v>150</v>
      </c>
      <c r="C54" s="153" t="s">
        <v>151</v>
      </c>
      <c r="D54" s="154" t="s">
        <v>132</v>
      </c>
      <c r="E54" s="155">
        <v>10</v>
      </c>
      <c r="F54" s="155">
        <v>0</v>
      </c>
      <c r="G54" s="156">
        <f t="shared" si="6"/>
        <v>0</v>
      </c>
      <c r="O54" s="150">
        <v>2</v>
      </c>
      <c r="AA54" s="123">
        <v>12</v>
      </c>
      <c r="AB54" s="123">
        <v>1</v>
      </c>
      <c r="AC54" s="123">
        <v>31</v>
      </c>
      <c r="AZ54" s="123">
        <v>2</v>
      </c>
      <c r="BA54" s="123">
        <f t="shared" si="7"/>
        <v>0</v>
      </c>
      <c r="BB54" s="123">
        <f t="shared" si="8"/>
        <v>0</v>
      </c>
      <c r="BC54" s="123">
        <f t="shared" si="9"/>
        <v>0</v>
      </c>
      <c r="BD54" s="123">
        <f t="shared" si="10"/>
        <v>0</v>
      </c>
      <c r="BE54" s="123">
        <f t="shared" si="11"/>
        <v>0</v>
      </c>
      <c r="CZ54" s="123">
        <v>0.00039</v>
      </c>
    </row>
    <row r="55" spans="1:104" ht="12.75">
      <c r="A55" s="151">
        <v>32</v>
      </c>
      <c r="B55" s="152" t="s">
        <v>150</v>
      </c>
      <c r="C55" s="153" t="s">
        <v>152</v>
      </c>
      <c r="D55" s="154" t="s">
        <v>132</v>
      </c>
      <c r="E55" s="155">
        <v>2</v>
      </c>
      <c r="F55" s="155">
        <v>0</v>
      </c>
      <c r="G55" s="156">
        <f t="shared" si="6"/>
        <v>0</v>
      </c>
      <c r="O55" s="150">
        <v>2</v>
      </c>
      <c r="AA55" s="123">
        <v>12</v>
      </c>
      <c r="AB55" s="123">
        <v>1</v>
      </c>
      <c r="AC55" s="123">
        <v>32</v>
      </c>
      <c r="AZ55" s="123">
        <v>2</v>
      </c>
      <c r="BA55" s="123">
        <f t="shared" si="7"/>
        <v>0</v>
      </c>
      <c r="BB55" s="123">
        <f t="shared" si="8"/>
        <v>0</v>
      </c>
      <c r="BC55" s="123">
        <f t="shared" si="9"/>
        <v>0</v>
      </c>
      <c r="BD55" s="123">
        <f t="shared" si="10"/>
        <v>0</v>
      </c>
      <c r="BE55" s="123">
        <f t="shared" si="11"/>
        <v>0</v>
      </c>
      <c r="CZ55" s="123">
        <v>0.00039</v>
      </c>
    </row>
    <row r="56" spans="1:104" ht="12.75">
      <c r="A56" s="151">
        <v>33</v>
      </c>
      <c r="B56" s="152" t="s">
        <v>153</v>
      </c>
      <c r="C56" s="153" t="s">
        <v>154</v>
      </c>
      <c r="D56" s="154" t="s">
        <v>132</v>
      </c>
      <c r="E56" s="155">
        <v>4</v>
      </c>
      <c r="F56" s="155">
        <v>0</v>
      </c>
      <c r="G56" s="156">
        <f t="shared" si="6"/>
        <v>0</v>
      </c>
      <c r="O56" s="150">
        <v>2</v>
      </c>
      <c r="AA56" s="123">
        <v>12</v>
      </c>
      <c r="AB56" s="123">
        <v>1</v>
      </c>
      <c r="AC56" s="123">
        <v>33</v>
      </c>
      <c r="AZ56" s="123">
        <v>2</v>
      </c>
      <c r="BA56" s="123">
        <f t="shared" si="7"/>
        <v>0</v>
      </c>
      <c r="BB56" s="123">
        <f t="shared" si="8"/>
        <v>0</v>
      </c>
      <c r="BC56" s="123">
        <f t="shared" si="9"/>
        <v>0</v>
      </c>
      <c r="BD56" s="123">
        <f t="shared" si="10"/>
        <v>0</v>
      </c>
      <c r="BE56" s="123">
        <f t="shared" si="11"/>
        <v>0</v>
      </c>
      <c r="CZ56" s="123">
        <v>7E-05</v>
      </c>
    </row>
    <row r="57" spans="1:104" ht="12.75">
      <c r="A57" s="151">
        <v>34</v>
      </c>
      <c r="B57" s="152" t="s">
        <v>155</v>
      </c>
      <c r="C57" s="153" t="s">
        <v>156</v>
      </c>
      <c r="D57" s="154" t="s">
        <v>129</v>
      </c>
      <c r="E57" s="155">
        <v>108</v>
      </c>
      <c r="F57" s="155">
        <v>0</v>
      </c>
      <c r="G57" s="156">
        <f t="shared" si="6"/>
        <v>0</v>
      </c>
      <c r="O57" s="150">
        <v>2</v>
      </c>
      <c r="AA57" s="123">
        <v>12</v>
      </c>
      <c r="AB57" s="123">
        <v>1</v>
      </c>
      <c r="AC57" s="123">
        <v>34</v>
      </c>
      <c r="AZ57" s="123">
        <v>2</v>
      </c>
      <c r="BA57" s="123">
        <f t="shared" si="7"/>
        <v>0</v>
      </c>
      <c r="BB57" s="123">
        <f t="shared" si="8"/>
        <v>0</v>
      </c>
      <c r="BC57" s="123">
        <f t="shared" si="9"/>
        <v>0</v>
      </c>
      <c r="BD57" s="123">
        <f t="shared" si="10"/>
        <v>0</v>
      </c>
      <c r="BE57" s="123">
        <f t="shared" si="11"/>
        <v>0</v>
      </c>
      <c r="CZ57" s="123">
        <v>0.00188</v>
      </c>
    </row>
    <row r="58" spans="1:104" ht="12.75">
      <c r="A58" s="151">
        <v>35</v>
      </c>
      <c r="B58" s="152" t="s">
        <v>157</v>
      </c>
      <c r="C58" s="153" t="s">
        <v>158</v>
      </c>
      <c r="D58" s="154" t="s">
        <v>129</v>
      </c>
      <c r="E58" s="155">
        <v>4</v>
      </c>
      <c r="F58" s="155">
        <v>0</v>
      </c>
      <c r="G58" s="156">
        <f t="shared" si="6"/>
        <v>0</v>
      </c>
      <c r="O58" s="150">
        <v>2</v>
      </c>
      <c r="AA58" s="123">
        <v>12</v>
      </c>
      <c r="AB58" s="123">
        <v>1</v>
      </c>
      <c r="AC58" s="123">
        <v>35</v>
      </c>
      <c r="AZ58" s="123">
        <v>2</v>
      </c>
      <c r="BA58" s="123">
        <f t="shared" si="7"/>
        <v>0</v>
      </c>
      <c r="BB58" s="123">
        <f t="shared" si="8"/>
        <v>0</v>
      </c>
      <c r="BC58" s="123">
        <f t="shared" si="9"/>
        <v>0</v>
      </c>
      <c r="BD58" s="123">
        <f t="shared" si="10"/>
        <v>0</v>
      </c>
      <c r="BE58" s="123">
        <f t="shared" si="11"/>
        <v>0</v>
      </c>
      <c r="CZ58" s="123">
        <v>0.00157</v>
      </c>
    </row>
    <row r="59" spans="1:104" ht="12.75">
      <c r="A59" s="151">
        <v>36</v>
      </c>
      <c r="B59" s="152" t="s">
        <v>159</v>
      </c>
      <c r="C59" s="153" t="s">
        <v>160</v>
      </c>
      <c r="D59" s="154" t="s">
        <v>132</v>
      </c>
      <c r="E59" s="155">
        <v>20</v>
      </c>
      <c r="F59" s="155">
        <v>0</v>
      </c>
      <c r="G59" s="156">
        <f t="shared" si="6"/>
        <v>0</v>
      </c>
      <c r="O59" s="150">
        <v>2</v>
      </c>
      <c r="AA59" s="123">
        <v>12</v>
      </c>
      <c r="AB59" s="123">
        <v>1</v>
      </c>
      <c r="AC59" s="123">
        <v>36</v>
      </c>
      <c r="AZ59" s="123">
        <v>2</v>
      </c>
      <c r="BA59" s="123">
        <f t="shared" si="7"/>
        <v>0</v>
      </c>
      <c r="BB59" s="123">
        <f t="shared" si="8"/>
        <v>0</v>
      </c>
      <c r="BC59" s="123">
        <f t="shared" si="9"/>
        <v>0</v>
      </c>
      <c r="BD59" s="123">
        <f t="shared" si="10"/>
        <v>0</v>
      </c>
      <c r="BE59" s="123">
        <f t="shared" si="11"/>
        <v>0</v>
      </c>
      <c r="CZ59" s="123">
        <v>0.00047</v>
      </c>
    </row>
    <row r="60" spans="1:104" ht="12.75">
      <c r="A60" s="151">
        <v>37</v>
      </c>
      <c r="B60" s="152" t="s">
        <v>161</v>
      </c>
      <c r="C60" s="153" t="s">
        <v>162</v>
      </c>
      <c r="D60" s="154" t="s">
        <v>132</v>
      </c>
      <c r="E60" s="155">
        <v>4</v>
      </c>
      <c r="F60" s="155">
        <v>0</v>
      </c>
      <c r="G60" s="156">
        <f t="shared" si="6"/>
        <v>0</v>
      </c>
      <c r="O60" s="150">
        <v>2</v>
      </c>
      <c r="AA60" s="123">
        <v>12</v>
      </c>
      <c r="AB60" s="123">
        <v>1</v>
      </c>
      <c r="AC60" s="123">
        <v>37</v>
      </c>
      <c r="AZ60" s="123">
        <v>2</v>
      </c>
      <c r="BA60" s="123">
        <f t="shared" si="7"/>
        <v>0</v>
      </c>
      <c r="BB60" s="123">
        <f t="shared" si="8"/>
        <v>0</v>
      </c>
      <c r="BC60" s="123">
        <f t="shared" si="9"/>
        <v>0</v>
      </c>
      <c r="BD60" s="123">
        <f t="shared" si="10"/>
        <v>0</v>
      </c>
      <c r="BE60" s="123">
        <f t="shared" si="11"/>
        <v>0</v>
      </c>
      <c r="CZ60" s="123">
        <v>0.00039</v>
      </c>
    </row>
    <row r="61" spans="1:104" ht="12.75">
      <c r="A61" s="151">
        <v>38</v>
      </c>
      <c r="B61" s="152" t="s">
        <v>163</v>
      </c>
      <c r="C61" s="153" t="s">
        <v>164</v>
      </c>
      <c r="D61" s="154" t="s">
        <v>132</v>
      </c>
      <c r="E61" s="155">
        <v>50</v>
      </c>
      <c r="F61" s="155">
        <v>0</v>
      </c>
      <c r="G61" s="156">
        <f t="shared" si="6"/>
        <v>0</v>
      </c>
      <c r="O61" s="150">
        <v>2</v>
      </c>
      <c r="AA61" s="123">
        <v>12</v>
      </c>
      <c r="AB61" s="123">
        <v>1</v>
      </c>
      <c r="AC61" s="123">
        <v>38</v>
      </c>
      <c r="AZ61" s="123">
        <v>2</v>
      </c>
      <c r="BA61" s="123">
        <f t="shared" si="7"/>
        <v>0</v>
      </c>
      <c r="BB61" s="123">
        <f t="shared" si="8"/>
        <v>0</v>
      </c>
      <c r="BC61" s="123">
        <f t="shared" si="9"/>
        <v>0</v>
      </c>
      <c r="BD61" s="123">
        <f t="shared" si="10"/>
        <v>0</v>
      </c>
      <c r="BE61" s="123">
        <f t="shared" si="11"/>
        <v>0</v>
      </c>
      <c r="CZ61" s="123">
        <v>0</v>
      </c>
    </row>
    <row r="62" spans="1:104" ht="12.75">
      <c r="A62" s="151">
        <v>39</v>
      </c>
      <c r="B62" s="152" t="s">
        <v>165</v>
      </c>
      <c r="C62" s="153" t="s">
        <v>166</v>
      </c>
      <c r="D62" s="154" t="s">
        <v>132</v>
      </c>
      <c r="E62" s="155">
        <v>50</v>
      </c>
      <c r="F62" s="155">
        <v>0</v>
      </c>
      <c r="G62" s="156">
        <f t="shared" si="6"/>
        <v>0</v>
      </c>
      <c r="O62" s="150">
        <v>2</v>
      </c>
      <c r="AA62" s="123">
        <v>12</v>
      </c>
      <c r="AB62" s="123">
        <v>1</v>
      </c>
      <c r="AC62" s="123">
        <v>39</v>
      </c>
      <c r="AZ62" s="123">
        <v>2</v>
      </c>
      <c r="BA62" s="123">
        <f t="shared" si="7"/>
        <v>0</v>
      </c>
      <c r="BB62" s="123">
        <f t="shared" si="8"/>
        <v>0</v>
      </c>
      <c r="BC62" s="123">
        <f t="shared" si="9"/>
        <v>0</v>
      </c>
      <c r="BD62" s="123">
        <f t="shared" si="10"/>
        <v>0</v>
      </c>
      <c r="BE62" s="123">
        <f t="shared" si="11"/>
        <v>0</v>
      </c>
      <c r="CZ62" s="123">
        <v>0</v>
      </c>
    </row>
    <row r="63" spans="1:104" ht="12.75">
      <c r="A63" s="151">
        <v>40</v>
      </c>
      <c r="B63" s="152" t="s">
        <v>167</v>
      </c>
      <c r="C63" s="153" t="s">
        <v>168</v>
      </c>
      <c r="D63" s="154" t="s">
        <v>132</v>
      </c>
      <c r="E63" s="155">
        <v>160</v>
      </c>
      <c r="F63" s="155">
        <v>0</v>
      </c>
      <c r="G63" s="156">
        <f t="shared" si="6"/>
        <v>0</v>
      </c>
      <c r="O63" s="150">
        <v>2</v>
      </c>
      <c r="AA63" s="123">
        <v>12</v>
      </c>
      <c r="AB63" s="123">
        <v>1</v>
      </c>
      <c r="AC63" s="123">
        <v>40</v>
      </c>
      <c r="AZ63" s="123">
        <v>2</v>
      </c>
      <c r="BA63" s="123">
        <f t="shared" si="7"/>
        <v>0</v>
      </c>
      <c r="BB63" s="123">
        <f t="shared" si="8"/>
        <v>0</v>
      </c>
      <c r="BC63" s="123">
        <f t="shared" si="9"/>
        <v>0</v>
      </c>
      <c r="BD63" s="123">
        <f t="shared" si="10"/>
        <v>0</v>
      </c>
      <c r="BE63" s="123">
        <f t="shared" si="11"/>
        <v>0</v>
      </c>
      <c r="CZ63" s="123">
        <v>0.001</v>
      </c>
    </row>
    <row r="64" spans="1:104" ht="12.75">
      <c r="A64" s="151">
        <v>41</v>
      </c>
      <c r="B64" s="152" t="s">
        <v>169</v>
      </c>
      <c r="C64" s="153" t="s">
        <v>170</v>
      </c>
      <c r="D64" s="154" t="s">
        <v>132</v>
      </c>
      <c r="E64" s="155">
        <v>160</v>
      </c>
      <c r="F64" s="155">
        <v>0</v>
      </c>
      <c r="G64" s="156">
        <f t="shared" si="6"/>
        <v>0</v>
      </c>
      <c r="O64" s="150">
        <v>2</v>
      </c>
      <c r="AA64" s="123">
        <v>12</v>
      </c>
      <c r="AB64" s="123">
        <v>0</v>
      </c>
      <c r="AC64" s="123">
        <v>41</v>
      </c>
      <c r="AZ64" s="123">
        <v>2</v>
      </c>
      <c r="BA64" s="123">
        <f t="shared" si="7"/>
        <v>0</v>
      </c>
      <c r="BB64" s="123">
        <f t="shared" si="8"/>
        <v>0</v>
      </c>
      <c r="BC64" s="123">
        <f t="shared" si="9"/>
        <v>0</v>
      </c>
      <c r="BD64" s="123">
        <f t="shared" si="10"/>
        <v>0</v>
      </c>
      <c r="BE64" s="123">
        <f t="shared" si="11"/>
        <v>0</v>
      </c>
      <c r="CZ64" s="123">
        <v>5E-05</v>
      </c>
    </row>
    <row r="65" spans="1:104" ht="12.75">
      <c r="A65" s="151">
        <v>42</v>
      </c>
      <c r="B65" s="152" t="s">
        <v>171</v>
      </c>
      <c r="C65" s="153" t="s">
        <v>172</v>
      </c>
      <c r="D65" s="154" t="s">
        <v>129</v>
      </c>
      <c r="E65" s="155">
        <v>148</v>
      </c>
      <c r="F65" s="155">
        <v>0</v>
      </c>
      <c r="G65" s="156">
        <f t="shared" si="6"/>
        <v>0</v>
      </c>
      <c r="O65" s="150">
        <v>2</v>
      </c>
      <c r="AA65" s="123">
        <v>12</v>
      </c>
      <c r="AB65" s="123">
        <v>0</v>
      </c>
      <c r="AC65" s="123">
        <v>42</v>
      </c>
      <c r="AZ65" s="123">
        <v>2</v>
      </c>
      <c r="BA65" s="123">
        <f t="shared" si="7"/>
        <v>0</v>
      </c>
      <c r="BB65" s="123">
        <f t="shared" si="8"/>
        <v>0</v>
      </c>
      <c r="BC65" s="123">
        <f t="shared" si="9"/>
        <v>0</v>
      </c>
      <c r="BD65" s="123">
        <f t="shared" si="10"/>
        <v>0</v>
      </c>
      <c r="BE65" s="123">
        <f t="shared" si="11"/>
        <v>0</v>
      </c>
      <c r="CZ65" s="123">
        <v>4E-05</v>
      </c>
    </row>
    <row r="66" spans="1:104" ht="12.75">
      <c r="A66" s="151">
        <v>43</v>
      </c>
      <c r="B66" s="152" t="s">
        <v>173</v>
      </c>
      <c r="C66" s="153" t="s">
        <v>174</v>
      </c>
      <c r="D66" s="154" t="s">
        <v>132</v>
      </c>
      <c r="E66" s="155">
        <v>28</v>
      </c>
      <c r="F66" s="155">
        <v>0</v>
      </c>
      <c r="G66" s="156">
        <f t="shared" si="6"/>
        <v>0</v>
      </c>
      <c r="O66" s="150">
        <v>2</v>
      </c>
      <c r="AA66" s="123">
        <v>12</v>
      </c>
      <c r="AB66" s="123">
        <v>0</v>
      </c>
      <c r="AC66" s="123">
        <v>43</v>
      </c>
      <c r="AZ66" s="123">
        <v>2</v>
      </c>
      <c r="BA66" s="123">
        <f t="shared" si="7"/>
        <v>0</v>
      </c>
      <c r="BB66" s="123">
        <f t="shared" si="8"/>
        <v>0</v>
      </c>
      <c r="BC66" s="123">
        <f t="shared" si="9"/>
        <v>0</v>
      </c>
      <c r="BD66" s="123">
        <f t="shared" si="10"/>
        <v>0</v>
      </c>
      <c r="BE66" s="123">
        <f t="shared" si="11"/>
        <v>0</v>
      </c>
      <c r="CZ66" s="123">
        <v>4E-05</v>
      </c>
    </row>
    <row r="67" spans="1:104" ht="12.75">
      <c r="A67" s="151">
        <v>44</v>
      </c>
      <c r="B67" s="152" t="s">
        <v>175</v>
      </c>
      <c r="C67" s="153" t="s">
        <v>176</v>
      </c>
      <c r="D67" s="154" t="s">
        <v>132</v>
      </c>
      <c r="E67" s="155">
        <v>4</v>
      </c>
      <c r="F67" s="155">
        <v>0</v>
      </c>
      <c r="G67" s="156">
        <f t="shared" si="6"/>
        <v>0</v>
      </c>
      <c r="O67" s="150">
        <v>2</v>
      </c>
      <c r="AA67" s="123">
        <v>12</v>
      </c>
      <c r="AB67" s="123">
        <v>0</v>
      </c>
      <c r="AC67" s="123">
        <v>44</v>
      </c>
      <c r="AZ67" s="123">
        <v>2</v>
      </c>
      <c r="BA67" s="123">
        <f t="shared" si="7"/>
        <v>0</v>
      </c>
      <c r="BB67" s="123">
        <f t="shared" si="8"/>
        <v>0</v>
      </c>
      <c r="BC67" s="123">
        <f t="shared" si="9"/>
        <v>0</v>
      </c>
      <c r="BD67" s="123">
        <f t="shared" si="10"/>
        <v>0</v>
      </c>
      <c r="BE67" s="123">
        <f t="shared" si="11"/>
        <v>0</v>
      </c>
      <c r="CZ67" s="123">
        <v>2E-05</v>
      </c>
    </row>
    <row r="68" spans="1:104" ht="12.75">
      <c r="A68" s="151">
        <v>45</v>
      </c>
      <c r="B68" s="152" t="s">
        <v>177</v>
      </c>
      <c r="C68" s="153" t="s">
        <v>178</v>
      </c>
      <c r="D68" s="154" t="s">
        <v>132</v>
      </c>
      <c r="E68" s="155">
        <v>12</v>
      </c>
      <c r="F68" s="155">
        <v>0</v>
      </c>
      <c r="G68" s="156">
        <f t="shared" si="6"/>
        <v>0</v>
      </c>
      <c r="O68" s="150">
        <v>2</v>
      </c>
      <c r="AA68" s="123">
        <v>12</v>
      </c>
      <c r="AB68" s="123">
        <v>0</v>
      </c>
      <c r="AC68" s="123">
        <v>45</v>
      </c>
      <c r="AZ68" s="123">
        <v>2</v>
      </c>
      <c r="BA68" s="123">
        <f t="shared" si="7"/>
        <v>0</v>
      </c>
      <c r="BB68" s="123">
        <f t="shared" si="8"/>
        <v>0</v>
      </c>
      <c r="BC68" s="123">
        <f t="shared" si="9"/>
        <v>0</v>
      </c>
      <c r="BD68" s="123">
        <f t="shared" si="10"/>
        <v>0</v>
      </c>
      <c r="BE68" s="123">
        <f t="shared" si="11"/>
        <v>0</v>
      </c>
      <c r="CZ68" s="123">
        <v>0.00011</v>
      </c>
    </row>
    <row r="69" spans="1:104" ht="12.75">
      <c r="A69" s="151">
        <v>46</v>
      </c>
      <c r="B69" s="152" t="s">
        <v>179</v>
      </c>
      <c r="C69" s="153" t="s">
        <v>180</v>
      </c>
      <c r="D69" s="154" t="s">
        <v>129</v>
      </c>
      <c r="E69" s="155">
        <v>112</v>
      </c>
      <c r="F69" s="155">
        <v>0</v>
      </c>
      <c r="G69" s="156">
        <f t="shared" si="6"/>
        <v>0</v>
      </c>
      <c r="O69" s="150">
        <v>2</v>
      </c>
      <c r="AA69" s="123">
        <v>12</v>
      </c>
      <c r="AB69" s="123">
        <v>0</v>
      </c>
      <c r="AC69" s="123">
        <v>46</v>
      </c>
      <c r="AZ69" s="123">
        <v>2</v>
      </c>
      <c r="BA69" s="123">
        <f t="shared" si="7"/>
        <v>0</v>
      </c>
      <c r="BB69" s="123">
        <f t="shared" si="8"/>
        <v>0</v>
      </c>
      <c r="BC69" s="123">
        <f t="shared" si="9"/>
        <v>0</v>
      </c>
      <c r="BD69" s="123">
        <f t="shared" si="10"/>
        <v>0</v>
      </c>
      <c r="BE69" s="123">
        <f t="shared" si="11"/>
        <v>0</v>
      </c>
      <c r="CZ69" s="123">
        <v>6E-05</v>
      </c>
    </row>
    <row r="70" spans="1:104" ht="12.75">
      <c r="A70" s="151">
        <v>47</v>
      </c>
      <c r="B70" s="152" t="s">
        <v>181</v>
      </c>
      <c r="C70" s="153" t="s">
        <v>182</v>
      </c>
      <c r="D70" s="154" t="s">
        <v>132</v>
      </c>
      <c r="E70" s="155">
        <v>24</v>
      </c>
      <c r="F70" s="155">
        <v>0</v>
      </c>
      <c r="G70" s="156">
        <f t="shared" si="6"/>
        <v>0</v>
      </c>
      <c r="O70" s="150">
        <v>2</v>
      </c>
      <c r="AA70" s="123">
        <v>12</v>
      </c>
      <c r="AB70" s="123">
        <v>0</v>
      </c>
      <c r="AC70" s="123">
        <v>47</v>
      </c>
      <c r="AZ70" s="123">
        <v>2</v>
      </c>
      <c r="BA70" s="123">
        <f t="shared" si="7"/>
        <v>0</v>
      </c>
      <c r="BB70" s="123">
        <f t="shared" si="8"/>
        <v>0</v>
      </c>
      <c r="BC70" s="123">
        <f t="shared" si="9"/>
        <v>0</v>
      </c>
      <c r="BD70" s="123">
        <f t="shared" si="10"/>
        <v>0</v>
      </c>
      <c r="BE70" s="123">
        <f t="shared" si="11"/>
        <v>0</v>
      </c>
      <c r="CZ70" s="123">
        <v>0.0001</v>
      </c>
    </row>
    <row r="71" spans="1:104" ht="12.75">
      <c r="A71" s="151">
        <v>48</v>
      </c>
      <c r="B71" s="152" t="s">
        <v>183</v>
      </c>
      <c r="C71" s="153" t="s">
        <v>184</v>
      </c>
      <c r="D71" s="154" t="s">
        <v>132</v>
      </c>
      <c r="E71" s="155">
        <v>50</v>
      </c>
      <c r="F71" s="155">
        <v>0</v>
      </c>
      <c r="G71" s="156">
        <f t="shared" si="6"/>
        <v>0</v>
      </c>
      <c r="O71" s="150">
        <v>2</v>
      </c>
      <c r="AA71" s="123">
        <v>12</v>
      </c>
      <c r="AB71" s="123">
        <v>0</v>
      </c>
      <c r="AC71" s="123">
        <v>48</v>
      </c>
      <c r="AZ71" s="123">
        <v>2</v>
      </c>
      <c r="BA71" s="123">
        <f t="shared" si="7"/>
        <v>0</v>
      </c>
      <c r="BB71" s="123">
        <f t="shared" si="8"/>
        <v>0</v>
      </c>
      <c r="BC71" s="123">
        <f t="shared" si="9"/>
        <v>0</v>
      </c>
      <c r="BD71" s="123">
        <f t="shared" si="10"/>
        <v>0</v>
      </c>
      <c r="BE71" s="123">
        <f t="shared" si="11"/>
        <v>0</v>
      </c>
      <c r="CZ71" s="123">
        <v>0.0001</v>
      </c>
    </row>
    <row r="72" spans="1:104" ht="22.5">
      <c r="A72" s="151">
        <v>49</v>
      </c>
      <c r="B72" s="152" t="s">
        <v>185</v>
      </c>
      <c r="C72" s="153" t="s">
        <v>224</v>
      </c>
      <c r="D72" s="154" t="s">
        <v>97</v>
      </c>
      <c r="E72" s="155">
        <v>824</v>
      </c>
      <c r="F72" s="155">
        <v>0</v>
      </c>
      <c r="G72" s="156">
        <f t="shared" si="6"/>
        <v>0</v>
      </c>
      <c r="O72" s="150">
        <v>2</v>
      </c>
      <c r="AA72" s="123">
        <v>12</v>
      </c>
      <c r="AB72" s="123">
        <v>0</v>
      </c>
      <c r="AC72" s="123">
        <v>49</v>
      </c>
      <c r="AZ72" s="123">
        <v>2</v>
      </c>
      <c r="BA72" s="123">
        <f t="shared" si="7"/>
        <v>0</v>
      </c>
      <c r="BB72" s="123">
        <f t="shared" si="8"/>
        <v>0</v>
      </c>
      <c r="BC72" s="123">
        <f t="shared" si="9"/>
        <v>0</v>
      </c>
      <c r="BD72" s="123">
        <f t="shared" si="10"/>
        <v>0</v>
      </c>
      <c r="BE72" s="123">
        <f t="shared" si="11"/>
        <v>0</v>
      </c>
      <c r="CZ72" s="123">
        <v>0.00548</v>
      </c>
    </row>
    <row r="73" spans="1:104" ht="12.75">
      <c r="A73" s="151">
        <v>50</v>
      </c>
      <c r="B73" s="152" t="s">
        <v>186</v>
      </c>
      <c r="C73" s="153" t="s">
        <v>187</v>
      </c>
      <c r="D73" s="154" t="s">
        <v>129</v>
      </c>
      <c r="E73" s="155">
        <v>112.8</v>
      </c>
      <c r="F73" s="155">
        <v>0</v>
      </c>
      <c r="G73" s="156">
        <f t="shared" si="6"/>
        <v>0</v>
      </c>
      <c r="O73" s="150">
        <v>2</v>
      </c>
      <c r="AA73" s="123">
        <v>12</v>
      </c>
      <c r="AB73" s="123">
        <v>0</v>
      </c>
      <c r="AC73" s="123">
        <v>50</v>
      </c>
      <c r="AZ73" s="123">
        <v>2</v>
      </c>
      <c r="BA73" s="123">
        <f t="shared" si="7"/>
        <v>0</v>
      </c>
      <c r="BB73" s="123">
        <f t="shared" si="8"/>
        <v>0</v>
      </c>
      <c r="BC73" s="123">
        <f t="shared" si="9"/>
        <v>0</v>
      </c>
      <c r="BD73" s="123">
        <f t="shared" si="10"/>
        <v>0</v>
      </c>
      <c r="BE73" s="123">
        <f t="shared" si="11"/>
        <v>0</v>
      </c>
      <c r="CZ73" s="123">
        <v>0.00246</v>
      </c>
    </row>
    <row r="74" spans="1:104" ht="22.5">
      <c r="A74" s="151">
        <v>51</v>
      </c>
      <c r="B74" s="152" t="s">
        <v>186</v>
      </c>
      <c r="C74" s="153" t="s">
        <v>188</v>
      </c>
      <c r="D74" s="154" t="s">
        <v>129</v>
      </c>
      <c r="E74" s="155">
        <v>35.6</v>
      </c>
      <c r="F74" s="155">
        <v>0</v>
      </c>
      <c r="G74" s="156">
        <f t="shared" si="6"/>
        <v>0</v>
      </c>
      <c r="O74" s="150">
        <v>2</v>
      </c>
      <c r="AA74" s="123">
        <v>12</v>
      </c>
      <c r="AB74" s="123">
        <v>0</v>
      </c>
      <c r="AC74" s="123">
        <v>51</v>
      </c>
      <c r="AZ74" s="123">
        <v>2</v>
      </c>
      <c r="BA74" s="123">
        <f t="shared" si="7"/>
        <v>0</v>
      </c>
      <c r="BB74" s="123">
        <f t="shared" si="8"/>
        <v>0</v>
      </c>
      <c r="BC74" s="123">
        <f t="shared" si="9"/>
        <v>0</v>
      </c>
      <c r="BD74" s="123">
        <f t="shared" si="10"/>
        <v>0</v>
      </c>
      <c r="BE74" s="123">
        <f t="shared" si="11"/>
        <v>0</v>
      </c>
      <c r="CZ74" s="123">
        <v>0.00246</v>
      </c>
    </row>
    <row r="75" spans="1:104" ht="12.75">
      <c r="A75" s="151">
        <v>52</v>
      </c>
      <c r="B75" s="152" t="s">
        <v>189</v>
      </c>
      <c r="C75" s="153" t="s">
        <v>190</v>
      </c>
      <c r="D75" s="154" t="s">
        <v>129</v>
      </c>
      <c r="E75" s="155">
        <v>148.4</v>
      </c>
      <c r="F75" s="155">
        <v>0</v>
      </c>
      <c r="G75" s="156">
        <f t="shared" si="6"/>
        <v>0</v>
      </c>
      <c r="O75" s="150">
        <v>2</v>
      </c>
      <c r="AA75" s="123">
        <v>12</v>
      </c>
      <c r="AB75" s="123">
        <v>0</v>
      </c>
      <c r="AC75" s="123">
        <v>52</v>
      </c>
      <c r="AZ75" s="123">
        <v>2</v>
      </c>
      <c r="BA75" s="123">
        <f t="shared" si="7"/>
        <v>0</v>
      </c>
      <c r="BB75" s="123">
        <f t="shared" si="8"/>
        <v>0</v>
      </c>
      <c r="BC75" s="123">
        <f t="shared" si="9"/>
        <v>0</v>
      </c>
      <c r="BD75" s="123">
        <f t="shared" si="10"/>
        <v>0</v>
      </c>
      <c r="BE75" s="123">
        <f t="shared" si="11"/>
        <v>0</v>
      </c>
      <c r="CZ75" s="123">
        <v>0</v>
      </c>
    </row>
    <row r="76" spans="1:104" ht="22.5">
      <c r="A76" s="151">
        <v>53</v>
      </c>
      <c r="B76" s="152" t="s">
        <v>191</v>
      </c>
      <c r="C76" s="153" t="s">
        <v>192</v>
      </c>
      <c r="D76" s="154" t="s">
        <v>129</v>
      </c>
      <c r="E76" s="155">
        <v>34.8</v>
      </c>
      <c r="F76" s="155">
        <v>0</v>
      </c>
      <c r="G76" s="156">
        <f t="shared" si="6"/>
        <v>0</v>
      </c>
      <c r="O76" s="150">
        <v>2</v>
      </c>
      <c r="AA76" s="123">
        <v>12</v>
      </c>
      <c r="AB76" s="123">
        <v>0</v>
      </c>
      <c r="AC76" s="123">
        <v>53</v>
      </c>
      <c r="AZ76" s="123">
        <v>2</v>
      </c>
      <c r="BA76" s="123">
        <f t="shared" si="7"/>
        <v>0</v>
      </c>
      <c r="BB76" s="123">
        <f t="shared" si="8"/>
        <v>0</v>
      </c>
      <c r="BC76" s="123">
        <f t="shared" si="9"/>
        <v>0</v>
      </c>
      <c r="BD76" s="123">
        <f t="shared" si="10"/>
        <v>0</v>
      </c>
      <c r="BE76" s="123">
        <f t="shared" si="11"/>
        <v>0</v>
      </c>
      <c r="CZ76" s="123">
        <v>0.00216</v>
      </c>
    </row>
    <row r="77" spans="1:104" ht="12.75">
      <c r="A77" s="151">
        <v>54</v>
      </c>
      <c r="B77" s="152" t="s">
        <v>193</v>
      </c>
      <c r="C77" s="153" t="s">
        <v>194</v>
      </c>
      <c r="D77" s="154" t="s">
        <v>129</v>
      </c>
      <c r="E77" s="155">
        <v>148</v>
      </c>
      <c r="F77" s="155">
        <v>0</v>
      </c>
      <c r="G77" s="156">
        <f t="shared" si="6"/>
        <v>0</v>
      </c>
      <c r="O77" s="150">
        <v>2</v>
      </c>
      <c r="AA77" s="123">
        <v>12</v>
      </c>
      <c r="AB77" s="123">
        <v>0</v>
      </c>
      <c r="AC77" s="123">
        <v>54</v>
      </c>
      <c r="AZ77" s="123">
        <v>2</v>
      </c>
      <c r="BA77" s="123">
        <f t="shared" si="7"/>
        <v>0</v>
      </c>
      <c r="BB77" s="123">
        <f t="shared" si="8"/>
        <v>0</v>
      </c>
      <c r="BC77" s="123">
        <f t="shared" si="9"/>
        <v>0</v>
      </c>
      <c r="BD77" s="123">
        <f t="shared" si="10"/>
        <v>0</v>
      </c>
      <c r="BE77" s="123">
        <f t="shared" si="11"/>
        <v>0</v>
      </c>
      <c r="CZ77" s="123">
        <v>0.00085</v>
      </c>
    </row>
    <row r="78" spans="1:104" ht="12.75">
      <c r="A78" s="151">
        <v>55</v>
      </c>
      <c r="B78" s="152" t="s">
        <v>195</v>
      </c>
      <c r="C78" s="153" t="s">
        <v>196</v>
      </c>
      <c r="D78" s="154" t="s">
        <v>66</v>
      </c>
      <c r="E78" s="155">
        <v>2</v>
      </c>
      <c r="F78" s="155">
        <v>0</v>
      </c>
      <c r="G78" s="156">
        <f t="shared" si="6"/>
        <v>0</v>
      </c>
      <c r="O78" s="150">
        <v>2</v>
      </c>
      <c r="AA78" s="123">
        <v>12</v>
      </c>
      <c r="AB78" s="123">
        <v>0</v>
      </c>
      <c r="AC78" s="123">
        <v>55</v>
      </c>
      <c r="AZ78" s="123">
        <v>2</v>
      </c>
      <c r="BA78" s="123">
        <f t="shared" si="7"/>
        <v>0</v>
      </c>
      <c r="BB78" s="123">
        <f t="shared" si="8"/>
        <v>0</v>
      </c>
      <c r="BC78" s="123">
        <f t="shared" si="9"/>
        <v>0</v>
      </c>
      <c r="BD78" s="123">
        <f t="shared" si="10"/>
        <v>0</v>
      </c>
      <c r="BE78" s="123">
        <f t="shared" si="11"/>
        <v>0</v>
      </c>
      <c r="CZ78" s="123">
        <v>0</v>
      </c>
    </row>
    <row r="79" spans="1:104" ht="12.75">
      <c r="A79" s="151">
        <v>56</v>
      </c>
      <c r="B79" s="152" t="s">
        <v>197</v>
      </c>
      <c r="C79" s="153" t="s">
        <v>198</v>
      </c>
      <c r="D79" s="154" t="s">
        <v>66</v>
      </c>
      <c r="E79" s="155">
        <v>10</v>
      </c>
      <c r="F79" s="155">
        <v>0</v>
      </c>
      <c r="G79" s="156">
        <f t="shared" si="6"/>
        <v>0</v>
      </c>
      <c r="O79" s="150">
        <v>2</v>
      </c>
      <c r="AA79" s="123">
        <v>12</v>
      </c>
      <c r="AB79" s="123">
        <v>0</v>
      </c>
      <c r="AC79" s="123">
        <v>56</v>
      </c>
      <c r="AZ79" s="123">
        <v>2</v>
      </c>
      <c r="BA79" s="123">
        <f t="shared" si="7"/>
        <v>0</v>
      </c>
      <c r="BB79" s="123">
        <f t="shared" si="8"/>
        <v>0</v>
      </c>
      <c r="BC79" s="123">
        <f t="shared" si="9"/>
        <v>0</v>
      </c>
      <c r="BD79" s="123">
        <f t="shared" si="10"/>
        <v>0</v>
      </c>
      <c r="BE79" s="123">
        <f t="shared" si="11"/>
        <v>0</v>
      </c>
      <c r="CZ79" s="123">
        <v>0.01051</v>
      </c>
    </row>
    <row r="80" spans="1:104" ht="12.75">
      <c r="A80" s="151">
        <v>57</v>
      </c>
      <c r="B80" s="152" t="s">
        <v>199</v>
      </c>
      <c r="C80" s="153" t="s">
        <v>200</v>
      </c>
      <c r="D80" s="154" t="s">
        <v>129</v>
      </c>
      <c r="E80" s="155">
        <v>148</v>
      </c>
      <c r="F80" s="155">
        <v>0</v>
      </c>
      <c r="G80" s="156">
        <f t="shared" si="6"/>
        <v>0</v>
      </c>
      <c r="O80" s="150">
        <v>2</v>
      </c>
      <c r="AA80" s="123">
        <v>12</v>
      </c>
      <c r="AB80" s="123">
        <v>0</v>
      </c>
      <c r="AC80" s="123">
        <v>57</v>
      </c>
      <c r="AZ80" s="123">
        <v>2</v>
      </c>
      <c r="BA80" s="123">
        <f t="shared" si="7"/>
        <v>0</v>
      </c>
      <c r="BB80" s="123">
        <f t="shared" si="8"/>
        <v>0</v>
      </c>
      <c r="BC80" s="123">
        <f t="shared" si="9"/>
        <v>0</v>
      </c>
      <c r="BD80" s="123">
        <f t="shared" si="10"/>
        <v>0</v>
      </c>
      <c r="BE80" s="123">
        <f t="shared" si="11"/>
        <v>0</v>
      </c>
      <c r="CZ80" s="123">
        <v>0</v>
      </c>
    </row>
    <row r="81" spans="1:104" ht="12.75">
      <c r="A81" s="151">
        <v>58</v>
      </c>
      <c r="B81" s="152" t="s">
        <v>201</v>
      </c>
      <c r="C81" s="153" t="s">
        <v>202</v>
      </c>
      <c r="D81" s="154" t="s">
        <v>129</v>
      </c>
      <c r="E81" s="155">
        <v>148</v>
      </c>
      <c r="F81" s="155">
        <v>0</v>
      </c>
      <c r="G81" s="156">
        <f t="shared" si="6"/>
        <v>0</v>
      </c>
      <c r="O81" s="150">
        <v>2</v>
      </c>
      <c r="AA81" s="123">
        <v>12</v>
      </c>
      <c r="AB81" s="123">
        <v>0</v>
      </c>
      <c r="AC81" s="123">
        <v>58</v>
      </c>
      <c r="AZ81" s="123">
        <v>2</v>
      </c>
      <c r="BA81" s="123">
        <f t="shared" si="7"/>
        <v>0</v>
      </c>
      <c r="BB81" s="123">
        <f t="shared" si="8"/>
        <v>0</v>
      </c>
      <c r="BC81" s="123">
        <f t="shared" si="9"/>
        <v>0</v>
      </c>
      <c r="BD81" s="123">
        <f t="shared" si="10"/>
        <v>0</v>
      </c>
      <c r="BE81" s="123">
        <f t="shared" si="11"/>
        <v>0</v>
      </c>
      <c r="CZ81" s="123">
        <v>0</v>
      </c>
    </row>
    <row r="82" spans="1:104" ht="22.5">
      <c r="A82" s="151">
        <v>59</v>
      </c>
      <c r="B82" s="152" t="s">
        <v>203</v>
      </c>
      <c r="C82" s="153" t="s">
        <v>204</v>
      </c>
      <c r="D82" s="154" t="s">
        <v>129</v>
      </c>
      <c r="E82" s="155">
        <v>9.6</v>
      </c>
      <c r="F82" s="155">
        <v>0</v>
      </c>
      <c r="G82" s="156">
        <f t="shared" si="6"/>
        <v>0</v>
      </c>
      <c r="O82" s="150">
        <v>2</v>
      </c>
      <c r="AA82" s="123">
        <v>12</v>
      </c>
      <c r="AB82" s="123">
        <v>0</v>
      </c>
      <c r="AC82" s="123">
        <v>59</v>
      </c>
      <c r="AZ82" s="123">
        <v>2</v>
      </c>
      <c r="BA82" s="123">
        <f t="shared" si="7"/>
        <v>0</v>
      </c>
      <c r="BB82" s="123">
        <f t="shared" si="8"/>
        <v>0</v>
      </c>
      <c r="BC82" s="123">
        <f t="shared" si="9"/>
        <v>0</v>
      </c>
      <c r="BD82" s="123">
        <f t="shared" si="10"/>
        <v>0</v>
      </c>
      <c r="BE82" s="123">
        <f t="shared" si="11"/>
        <v>0</v>
      </c>
      <c r="CZ82" s="123">
        <v>0.00193</v>
      </c>
    </row>
    <row r="83" spans="1:57" ht="12.75">
      <c r="A83" s="159"/>
      <c r="B83" s="160" t="s">
        <v>67</v>
      </c>
      <c r="C83" s="161" t="str">
        <f>CONCATENATE(B42," ",C42)</f>
        <v>764 Konstrukce klempířské</v>
      </c>
      <c r="D83" s="159"/>
      <c r="E83" s="162"/>
      <c r="F83" s="162"/>
      <c r="G83" s="163">
        <f>SUM(G42:G82)</f>
        <v>0</v>
      </c>
      <c r="O83" s="150">
        <v>4</v>
      </c>
      <c r="BA83" s="164">
        <f>SUM(BA42:BA82)</f>
        <v>0</v>
      </c>
      <c r="BB83" s="164">
        <f>SUM(BB42:BB82)</f>
        <v>0</v>
      </c>
      <c r="BC83" s="164">
        <f>SUM(BC42:BC82)</f>
        <v>0</v>
      </c>
      <c r="BD83" s="164">
        <f>SUM(BD42:BD82)</f>
        <v>0</v>
      </c>
      <c r="BE83" s="164">
        <f>SUM(BE42:BE82)</f>
        <v>0</v>
      </c>
    </row>
    <row r="84" spans="1:15" ht="12.75">
      <c r="A84" s="143" t="s">
        <v>65</v>
      </c>
      <c r="B84" s="144" t="s">
        <v>205</v>
      </c>
      <c r="C84" s="145" t="s">
        <v>206</v>
      </c>
      <c r="D84" s="146"/>
      <c r="E84" s="147"/>
      <c r="F84" s="147"/>
      <c r="G84" s="148"/>
      <c r="H84" s="149"/>
      <c r="I84" s="149"/>
      <c r="O84" s="150">
        <v>1</v>
      </c>
    </row>
    <row r="85" spans="1:104" ht="22.5">
      <c r="A85" s="151">
        <v>60</v>
      </c>
      <c r="B85" s="152" t="s">
        <v>207</v>
      </c>
      <c r="C85" s="153" t="s">
        <v>208</v>
      </c>
      <c r="D85" s="154" t="s">
        <v>97</v>
      </c>
      <c r="E85" s="155">
        <v>824</v>
      </c>
      <c r="F85" s="155">
        <v>0</v>
      </c>
      <c r="G85" s="156">
        <f>E85*F85</f>
        <v>0</v>
      </c>
      <c r="O85" s="150">
        <v>2</v>
      </c>
      <c r="AA85" s="123">
        <v>12</v>
      </c>
      <c r="AB85" s="123">
        <v>0</v>
      </c>
      <c r="AC85" s="123">
        <v>60</v>
      </c>
      <c r="AZ85" s="123">
        <v>2</v>
      </c>
      <c r="BA85" s="123">
        <f>IF(AZ85=1,G85,0)</f>
        <v>0</v>
      </c>
      <c r="BB85" s="123">
        <f>IF(AZ85=2,G85,0)</f>
        <v>0</v>
      </c>
      <c r="BC85" s="123">
        <f>IF(AZ85=3,G85,0)</f>
        <v>0</v>
      </c>
      <c r="BD85" s="123">
        <f>IF(AZ85=4,G85,0)</f>
        <v>0</v>
      </c>
      <c r="BE85" s="123">
        <f>IF(AZ85=5,G85,0)</f>
        <v>0</v>
      </c>
      <c r="CZ85" s="123">
        <v>0</v>
      </c>
    </row>
    <row r="86" spans="1:104" ht="12.75">
      <c r="A86" s="151">
        <v>61</v>
      </c>
      <c r="B86" s="152" t="s">
        <v>209</v>
      </c>
      <c r="C86" s="153" t="s">
        <v>210</v>
      </c>
      <c r="D86" s="154" t="s">
        <v>97</v>
      </c>
      <c r="E86" s="155">
        <v>824</v>
      </c>
      <c r="F86" s="155">
        <v>0</v>
      </c>
      <c r="G86" s="156">
        <f>E86*F86</f>
        <v>0</v>
      </c>
      <c r="O86" s="150">
        <v>2</v>
      </c>
      <c r="AA86" s="123">
        <v>12</v>
      </c>
      <c r="AB86" s="123">
        <v>1</v>
      </c>
      <c r="AC86" s="123">
        <v>61</v>
      </c>
      <c r="AZ86" s="123">
        <v>2</v>
      </c>
      <c r="BA86" s="123">
        <f>IF(AZ86=1,G86,0)</f>
        <v>0</v>
      </c>
      <c r="BB86" s="123">
        <f>IF(AZ86=2,G86,0)</f>
        <v>0</v>
      </c>
      <c r="BC86" s="123">
        <f>IF(AZ86=3,G86,0)</f>
        <v>0</v>
      </c>
      <c r="BD86" s="123">
        <f>IF(AZ86=4,G86,0)</f>
        <v>0</v>
      </c>
      <c r="BE86" s="123">
        <f>IF(AZ86=5,G86,0)</f>
        <v>0</v>
      </c>
      <c r="CZ86" s="123">
        <v>0.00014</v>
      </c>
    </row>
    <row r="87" spans="1:104" ht="12.75">
      <c r="A87" s="151">
        <v>62</v>
      </c>
      <c r="B87" s="152" t="s">
        <v>211</v>
      </c>
      <c r="C87" s="153" t="s">
        <v>212</v>
      </c>
      <c r="D87" s="154" t="s">
        <v>97</v>
      </c>
      <c r="E87" s="155">
        <v>824</v>
      </c>
      <c r="F87" s="155">
        <v>0</v>
      </c>
      <c r="G87" s="156">
        <f>E87*F87</f>
        <v>0</v>
      </c>
      <c r="O87" s="150">
        <v>2</v>
      </c>
      <c r="AA87" s="123">
        <v>12</v>
      </c>
      <c r="AB87" s="123">
        <v>0</v>
      </c>
      <c r="AC87" s="123">
        <v>62</v>
      </c>
      <c r="AZ87" s="123">
        <v>2</v>
      </c>
      <c r="BA87" s="123">
        <f>IF(AZ87=1,G87,0)</f>
        <v>0</v>
      </c>
      <c r="BB87" s="123">
        <f>IF(AZ87=2,G87,0)</f>
        <v>0</v>
      </c>
      <c r="BC87" s="123">
        <f>IF(AZ87=3,G87,0)</f>
        <v>0</v>
      </c>
      <c r="BD87" s="123">
        <f>IF(AZ87=4,G87,0)</f>
        <v>0</v>
      </c>
      <c r="BE87" s="123">
        <f>IF(AZ87=5,G87,0)</f>
        <v>0</v>
      </c>
      <c r="CZ87" s="123">
        <v>1E-05</v>
      </c>
    </row>
    <row r="88" spans="1:57" ht="12.75">
      <c r="A88" s="159"/>
      <c r="B88" s="160" t="s">
        <v>67</v>
      </c>
      <c r="C88" s="161" t="str">
        <f>CONCATENATE(B84," ",C84)</f>
        <v>765 Krytiny tvrdé</v>
      </c>
      <c r="D88" s="159"/>
      <c r="E88" s="162"/>
      <c r="F88" s="162"/>
      <c r="G88" s="163">
        <f>SUM(G84:G87)</f>
        <v>0</v>
      </c>
      <c r="O88" s="150">
        <v>4</v>
      </c>
      <c r="BA88" s="164">
        <f>SUM(BA84:BA87)</f>
        <v>0</v>
      </c>
      <c r="BB88" s="164">
        <f>SUM(BB84:BB87)</f>
        <v>0</v>
      </c>
      <c r="BC88" s="164">
        <f>SUM(BC84:BC87)</f>
        <v>0</v>
      </c>
      <c r="BD88" s="164">
        <f>SUM(BD84:BD87)</f>
        <v>0</v>
      </c>
      <c r="BE88" s="164">
        <f>SUM(BE84:BE87)</f>
        <v>0</v>
      </c>
    </row>
    <row r="89" spans="1:15" ht="12.75">
      <c r="A89" s="143" t="s">
        <v>65</v>
      </c>
      <c r="B89" s="144" t="s">
        <v>213</v>
      </c>
      <c r="C89" s="145" t="s">
        <v>214</v>
      </c>
      <c r="D89" s="146"/>
      <c r="E89" s="147"/>
      <c r="F89" s="147"/>
      <c r="G89" s="148"/>
      <c r="H89" s="149"/>
      <c r="I89" s="149"/>
      <c r="O89" s="150">
        <v>1</v>
      </c>
    </row>
    <row r="90" spans="1:104" ht="22.5">
      <c r="A90" s="151">
        <v>63</v>
      </c>
      <c r="B90" s="152" t="s">
        <v>215</v>
      </c>
      <c r="C90" s="153" t="s">
        <v>216</v>
      </c>
      <c r="D90" s="154" t="s">
        <v>217</v>
      </c>
      <c r="E90" s="155">
        <v>1</v>
      </c>
      <c r="F90" s="155">
        <v>0</v>
      </c>
      <c r="G90" s="156">
        <f>E90*F90</f>
        <v>0</v>
      </c>
      <c r="O90" s="150">
        <v>2</v>
      </c>
      <c r="AA90" s="123">
        <v>12</v>
      </c>
      <c r="AB90" s="123">
        <v>0</v>
      </c>
      <c r="AC90" s="123">
        <v>63</v>
      </c>
      <c r="AZ90" s="123">
        <v>4</v>
      </c>
      <c r="BA90" s="123">
        <f>IF(AZ90=1,G90,0)</f>
        <v>0</v>
      </c>
      <c r="BB90" s="123">
        <f>IF(AZ90=2,G90,0)</f>
        <v>0</v>
      </c>
      <c r="BC90" s="123">
        <f>IF(AZ90=3,G90,0)</f>
        <v>0</v>
      </c>
      <c r="BD90" s="123">
        <f>IF(AZ90=4,G90,0)</f>
        <v>0</v>
      </c>
      <c r="BE90" s="123">
        <f>IF(AZ90=5,G90,0)</f>
        <v>0</v>
      </c>
      <c r="CZ90" s="123">
        <v>0</v>
      </c>
    </row>
    <row r="91" spans="1:104" ht="12.75">
      <c r="A91" s="151">
        <v>64</v>
      </c>
      <c r="B91" s="152" t="s">
        <v>218</v>
      </c>
      <c r="C91" s="153" t="s">
        <v>219</v>
      </c>
      <c r="D91" s="154" t="s">
        <v>217</v>
      </c>
      <c r="E91" s="155">
        <v>1</v>
      </c>
      <c r="F91" s="155">
        <v>0</v>
      </c>
      <c r="G91" s="156">
        <f>E91*F91</f>
        <v>0</v>
      </c>
      <c r="O91" s="150">
        <v>2</v>
      </c>
      <c r="AA91" s="123">
        <v>12</v>
      </c>
      <c r="AB91" s="123">
        <v>0</v>
      </c>
      <c r="AC91" s="123">
        <v>64</v>
      </c>
      <c r="AZ91" s="123">
        <v>4</v>
      </c>
      <c r="BA91" s="123">
        <f>IF(AZ91=1,G91,0)</f>
        <v>0</v>
      </c>
      <c r="BB91" s="123">
        <f>IF(AZ91=2,G91,0)</f>
        <v>0</v>
      </c>
      <c r="BC91" s="123">
        <f>IF(AZ91=3,G91,0)</f>
        <v>0</v>
      </c>
      <c r="BD91" s="123">
        <f>IF(AZ91=4,G91,0)</f>
        <v>0</v>
      </c>
      <c r="BE91" s="123">
        <f>IF(AZ91=5,G91,0)</f>
        <v>0</v>
      </c>
      <c r="CZ91" s="123">
        <v>0</v>
      </c>
    </row>
    <row r="92" spans="1:104" ht="12.75">
      <c r="A92" s="151">
        <v>65</v>
      </c>
      <c r="B92" s="152" t="s">
        <v>220</v>
      </c>
      <c r="C92" s="153" t="s">
        <v>221</v>
      </c>
      <c r="D92" s="154" t="s">
        <v>217</v>
      </c>
      <c r="E92" s="155">
        <v>1</v>
      </c>
      <c r="F92" s="155">
        <v>0</v>
      </c>
      <c r="G92" s="156">
        <f>E92*F92</f>
        <v>0</v>
      </c>
      <c r="O92" s="150">
        <v>2</v>
      </c>
      <c r="AA92" s="123">
        <v>12</v>
      </c>
      <c r="AB92" s="123">
        <v>0</v>
      </c>
      <c r="AC92" s="123">
        <v>65</v>
      </c>
      <c r="AZ92" s="123">
        <v>4</v>
      </c>
      <c r="BA92" s="123">
        <f>IF(AZ92=1,G92,0)</f>
        <v>0</v>
      </c>
      <c r="BB92" s="123">
        <f>IF(AZ92=2,G92,0)</f>
        <v>0</v>
      </c>
      <c r="BC92" s="123">
        <f>IF(AZ92=3,G92,0)</f>
        <v>0</v>
      </c>
      <c r="BD92" s="123">
        <f>IF(AZ92=4,G92,0)</f>
        <v>0</v>
      </c>
      <c r="BE92" s="123">
        <f>IF(AZ92=5,G92,0)</f>
        <v>0</v>
      </c>
      <c r="CZ92" s="123">
        <v>0</v>
      </c>
    </row>
    <row r="93" spans="1:57" ht="12.75">
      <c r="A93" s="159"/>
      <c r="B93" s="160" t="s">
        <v>67</v>
      </c>
      <c r="C93" s="161" t="str">
        <f>CONCATENATE(B89," ",C89)</f>
        <v>M21 Elektromontáže</v>
      </c>
      <c r="D93" s="159"/>
      <c r="E93" s="162"/>
      <c r="F93" s="162"/>
      <c r="G93" s="163">
        <f>SUM(G89:G92)</f>
        <v>0</v>
      </c>
      <c r="O93" s="150">
        <v>4</v>
      </c>
      <c r="BA93" s="164">
        <f>SUM(BA89:BA92)</f>
        <v>0</v>
      </c>
      <c r="BB93" s="164">
        <f>SUM(BB89:BB92)</f>
        <v>0</v>
      </c>
      <c r="BC93" s="164">
        <f>SUM(BC89:BC92)</f>
        <v>0</v>
      </c>
      <c r="BD93" s="164">
        <f>SUM(BD89:BD92)</f>
        <v>0</v>
      </c>
      <c r="BE93" s="164">
        <f>SUM(BE89:BE92)</f>
        <v>0</v>
      </c>
    </row>
    <row r="94" spans="1:7" ht="12.75">
      <c r="A94" s="124"/>
      <c r="B94" s="124"/>
      <c r="C94" s="124"/>
      <c r="D94" s="124"/>
      <c r="E94" s="124"/>
      <c r="F94" s="124"/>
      <c r="G94" s="124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spans="1:7" ht="12.75">
      <c r="A117" s="165"/>
      <c r="B117" s="165"/>
      <c r="C117" s="165"/>
      <c r="D117" s="165"/>
      <c r="E117" s="165"/>
      <c r="F117" s="165"/>
      <c r="G117" s="165"/>
    </row>
    <row r="118" spans="1:7" ht="12.75">
      <c r="A118" s="165"/>
      <c r="B118" s="165"/>
      <c r="C118" s="165"/>
      <c r="D118" s="165"/>
      <c r="E118" s="165"/>
      <c r="F118" s="165"/>
      <c r="G118" s="165"/>
    </row>
    <row r="119" spans="1:7" ht="12.75">
      <c r="A119" s="165"/>
      <c r="B119" s="165"/>
      <c r="C119" s="165"/>
      <c r="D119" s="165"/>
      <c r="E119" s="165"/>
      <c r="F119" s="165"/>
      <c r="G119" s="165"/>
    </row>
    <row r="120" spans="1:7" ht="12.75">
      <c r="A120" s="165"/>
      <c r="B120" s="165"/>
      <c r="C120" s="165"/>
      <c r="D120" s="165"/>
      <c r="E120" s="165"/>
      <c r="F120" s="165"/>
      <c r="G120" s="165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ht="12.75">
      <c r="E141" s="123"/>
    </row>
    <row r="142" ht="12.75">
      <c r="E142" s="123"/>
    </row>
    <row r="143" ht="12.75">
      <c r="E143" s="123"/>
    </row>
    <row r="144" ht="12.75">
      <c r="E144" s="123"/>
    </row>
    <row r="145" ht="12.75">
      <c r="E145" s="123"/>
    </row>
    <row r="146" ht="12.75">
      <c r="E146" s="123"/>
    </row>
    <row r="147" ht="12.75">
      <c r="E147" s="123"/>
    </row>
    <row r="148" ht="12.75">
      <c r="E148" s="123"/>
    </row>
    <row r="149" ht="12.75">
      <c r="E149" s="123"/>
    </row>
    <row r="150" ht="12.75">
      <c r="E150" s="123"/>
    </row>
    <row r="151" ht="12.75">
      <c r="E151" s="123"/>
    </row>
    <row r="152" spans="1:2" ht="12.75">
      <c r="A152" s="166"/>
      <c r="B152" s="166"/>
    </row>
    <row r="153" spans="1:7" ht="12.75">
      <c r="A153" s="165"/>
      <c r="B153" s="165"/>
      <c r="C153" s="168"/>
      <c r="D153" s="168"/>
      <c r="E153" s="169"/>
      <c r="F153" s="168"/>
      <c r="G153" s="170"/>
    </row>
    <row r="154" spans="1:7" ht="12.75">
      <c r="A154" s="171"/>
      <c r="B154" s="171"/>
      <c r="C154" s="165"/>
      <c r="D154" s="165"/>
      <c r="E154" s="172"/>
      <c r="F154" s="165"/>
      <c r="G154" s="165"/>
    </row>
    <row r="155" spans="1:7" ht="12.75">
      <c r="A155" s="165"/>
      <c r="B155" s="165"/>
      <c r="C155" s="165"/>
      <c r="D155" s="165"/>
      <c r="E155" s="172"/>
      <c r="F155" s="165"/>
      <c r="G155" s="165"/>
    </row>
    <row r="156" spans="1:7" ht="12.75">
      <c r="A156" s="165"/>
      <c r="B156" s="165"/>
      <c r="C156" s="165"/>
      <c r="D156" s="165"/>
      <c r="E156" s="172"/>
      <c r="F156" s="165"/>
      <c r="G156" s="165"/>
    </row>
    <row r="157" spans="1:7" ht="12.75">
      <c r="A157" s="165"/>
      <c r="B157" s="165"/>
      <c r="C157" s="165"/>
      <c r="D157" s="165"/>
      <c r="E157" s="172"/>
      <c r="F157" s="165"/>
      <c r="G157" s="165"/>
    </row>
    <row r="158" spans="1:7" ht="12.75">
      <c r="A158" s="165"/>
      <c r="B158" s="165"/>
      <c r="C158" s="165"/>
      <c r="D158" s="165"/>
      <c r="E158" s="172"/>
      <c r="F158" s="165"/>
      <c r="G158" s="165"/>
    </row>
    <row r="159" spans="1:7" ht="12.75">
      <c r="A159" s="165"/>
      <c r="B159" s="165"/>
      <c r="C159" s="165"/>
      <c r="D159" s="165"/>
      <c r="E159" s="172"/>
      <c r="F159" s="165"/>
      <c r="G159" s="165"/>
    </row>
    <row r="160" spans="1:7" ht="12.75">
      <c r="A160" s="165"/>
      <c r="B160" s="165"/>
      <c r="C160" s="165"/>
      <c r="D160" s="165"/>
      <c r="E160" s="172"/>
      <c r="F160" s="165"/>
      <c r="G160" s="165"/>
    </row>
    <row r="161" spans="1:7" ht="12.75">
      <c r="A161" s="165"/>
      <c r="B161" s="165"/>
      <c r="C161" s="165"/>
      <c r="D161" s="165"/>
      <c r="E161" s="172"/>
      <c r="F161" s="165"/>
      <c r="G161" s="165"/>
    </row>
    <row r="162" spans="1:7" ht="12.75">
      <c r="A162" s="165"/>
      <c r="B162" s="165"/>
      <c r="C162" s="165"/>
      <c r="D162" s="165"/>
      <c r="E162" s="172"/>
      <c r="F162" s="165"/>
      <c r="G162" s="165"/>
    </row>
    <row r="163" spans="1:7" ht="12.75">
      <c r="A163" s="165"/>
      <c r="B163" s="165"/>
      <c r="C163" s="165"/>
      <c r="D163" s="165"/>
      <c r="E163" s="172"/>
      <c r="F163" s="165"/>
      <c r="G163" s="165"/>
    </row>
    <row r="164" spans="1:7" ht="12.75">
      <c r="A164" s="165"/>
      <c r="B164" s="165"/>
      <c r="C164" s="165"/>
      <c r="D164" s="165"/>
      <c r="E164" s="172"/>
      <c r="F164" s="165"/>
      <c r="G164" s="165"/>
    </row>
    <row r="165" spans="1:7" ht="12.75">
      <c r="A165" s="165"/>
      <c r="B165" s="165"/>
      <c r="C165" s="165"/>
      <c r="D165" s="165"/>
      <c r="E165" s="172"/>
      <c r="F165" s="165"/>
      <c r="G165" s="165"/>
    </row>
    <row r="166" spans="1:7" ht="12.75">
      <c r="A166" s="165"/>
      <c r="B166" s="165"/>
      <c r="C166" s="165"/>
      <c r="D166" s="165"/>
      <c r="E166" s="172"/>
      <c r="F166" s="165"/>
      <c r="G166" s="165"/>
    </row>
  </sheetData>
  <sheetProtection/>
  <mergeCells count="12">
    <mergeCell ref="C30:G30"/>
    <mergeCell ref="C32:G32"/>
    <mergeCell ref="A1:G1"/>
    <mergeCell ref="A3:B3"/>
    <mergeCell ref="A4:B4"/>
    <mergeCell ref="E4:G4"/>
    <mergeCell ref="C38:G38"/>
    <mergeCell ref="C40:G40"/>
    <mergeCell ref="C19:G19"/>
    <mergeCell ref="C23:G23"/>
    <mergeCell ref="C24:G24"/>
    <mergeCell ref="C26:G26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</dc:creator>
  <cp:keywords/>
  <dc:description/>
  <cp:lastModifiedBy>Chocholouš Lukáš Ing.</cp:lastModifiedBy>
  <dcterms:created xsi:type="dcterms:W3CDTF">2016-08-02T16:12:53Z</dcterms:created>
  <dcterms:modified xsi:type="dcterms:W3CDTF">2016-08-03T06:27:23Z</dcterms:modified>
  <cp:category/>
  <cp:version/>
  <cp:contentType/>
  <cp:contentStatus/>
</cp:coreProperties>
</file>