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odi\KLM\Staré Hobzí\Staré Hobzí - VŘ - oprava MK - 2025\ZD\"/>
    </mc:Choice>
  </mc:AlternateContent>
  <xr:revisionPtr revIDLastSave="0" documentId="13_ncr:1_{112BDC9C-B959-4A8C-9BCE-14BC8BFAA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 101" sheetId="4" r:id="rId1"/>
    <sheet name="SO 102" sheetId="5" r:id="rId2"/>
    <sheet name="SO 103" sheetId="6" r:id="rId3"/>
    <sheet name="SO 800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7" l="1"/>
  <c r="L11" i="7"/>
  <c r="L9" i="7"/>
  <c r="L57" i="6"/>
  <c r="L55" i="6"/>
  <c r="L53" i="6"/>
  <c r="L51" i="6"/>
  <c r="L49" i="6"/>
  <c r="L47" i="6"/>
  <c r="L45" i="6"/>
  <c r="L43" i="6"/>
  <c r="L41" i="6"/>
  <c r="L37" i="6"/>
  <c r="L34" i="6"/>
  <c r="L32" i="6"/>
  <c r="L30" i="6"/>
  <c r="L27" i="6"/>
  <c r="L23" i="6"/>
  <c r="L21" i="6"/>
  <c r="L19" i="6"/>
  <c r="L17" i="6"/>
  <c r="L15" i="6"/>
  <c r="L13" i="6"/>
  <c r="L9" i="6"/>
  <c r="L29" i="5"/>
  <c r="L27" i="5"/>
  <c r="L25" i="5"/>
  <c r="L23" i="5"/>
  <c r="L21" i="5"/>
  <c r="L18" i="5"/>
  <c r="L16" i="5"/>
  <c r="L14" i="5"/>
  <c r="L12" i="5"/>
  <c r="L9" i="5"/>
  <c r="L67" i="4"/>
  <c r="L65" i="4"/>
  <c r="L63" i="4"/>
  <c r="L61" i="4"/>
  <c r="L59" i="4"/>
  <c r="L57" i="4"/>
  <c r="L55" i="4"/>
  <c r="L53" i="4"/>
  <c r="L51" i="4"/>
  <c r="L49" i="4"/>
  <c r="L47" i="4"/>
  <c r="L45" i="4"/>
  <c r="L41" i="4"/>
  <c r="L38" i="4"/>
  <c r="L36" i="4"/>
  <c r="L34" i="4"/>
  <c r="L30" i="4"/>
  <c r="L28" i="4"/>
  <c r="L26" i="4"/>
  <c r="L24" i="4"/>
  <c r="L22" i="4"/>
  <c r="L20" i="4"/>
  <c r="L19" i="4"/>
  <c r="L17" i="4"/>
  <c r="L15" i="4"/>
  <c r="L13" i="4"/>
  <c r="L9" i="4"/>
  <c r="K15" i="7" l="1"/>
  <c r="K59" i="6"/>
  <c r="K31" i="5"/>
  <c r="K69" i="4"/>
  <c r="K18" i="7" l="1"/>
  <c r="F20" i="7" s="1"/>
  <c r="K20" i="7" s="1"/>
</calcChain>
</file>

<file path=xl/sharedStrings.xml><?xml version="1.0" encoding="utf-8"?>
<sst xmlns="http://schemas.openxmlformats.org/spreadsheetml/2006/main" count="389" uniqueCount="218">
  <si>
    <t xml:space="preserve">                                        </t>
  </si>
  <si>
    <t>POLOŽKOVÝ ROZPOČET
 (položkový rozpis)</t>
  </si>
  <si>
    <t>Tišteno dne:</t>
  </si>
  <si>
    <t>Databáze:</t>
  </si>
  <si>
    <t>Nabídka číslo:</t>
  </si>
  <si>
    <t xml:space="preserve">                                                  </t>
  </si>
  <si>
    <t>Investor:</t>
  </si>
  <si>
    <t xml:space="preserve">   SO 101  OPRAVA MÍSTNÍ KOMUNIKACE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</si>
  <si>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</si>
  <si>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</si>
  <si>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</si>
  <si>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</si>
  <si>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</si>
  <si>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</si>
  <si>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014101</t>
  </si>
  <si>
    <t xml:space="preserve">POPLATKY ZA SKLÁDKU                                                                                 </t>
  </si>
  <si>
    <t xml:space="preserve">M3   </t>
  </si>
  <si>
    <t>_72X19908S</t>
  </si>
  <si>
    <t xml:space="preserve">ZEMINA 61,93+1+9,72                                                                                 </t>
  </si>
  <si>
    <t xml:space="preserve">PŮVODNÍ KRYT 84,45+112,6                                                                            </t>
  </si>
  <si>
    <t xml:space="preserve">DROBNÉ SUTĚ Z DOBOURÁVEK A VÝŠKOVÝCH ÚPRAV 4,8                                                      </t>
  </si>
  <si>
    <t>02610</t>
  </si>
  <si>
    <t xml:space="preserve">ZKOUŠENÍ KONSTRUKCÍ A PRACÍ ZKUŠEBNOU ZHOTOVITELE                                                   </t>
  </si>
  <si>
    <t xml:space="preserve">KPL  </t>
  </si>
  <si>
    <t>_72X199YO9</t>
  </si>
  <si>
    <t xml:space="preserve">STATICKÉ ZKOUŠKY A VZORKY BALENÉ 1                                                                  </t>
  </si>
  <si>
    <t>02730</t>
  </si>
  <si>
    <t xml:space="preserve">POMOC PRÁCE ZŘÍZ NEBO ZAJIŠŤ OCHRANU INŽENÝRSKÝCH SÍTÍ                                              </t>
  </si>
  <si>
    <t>_72X19AL5Q</t>
  </si>
  <si>
    <t>VYTYČENÍ SÍTÍ, PŘÍPADNÁ OCHRANA PŘI VÝKOPU</t>
  </si>
  <si>
    <t>02911</t>
  </si>
  <si>
    <t xml:space="preserve">OSTATNÍ POŽADAVKY - GEODETICKÉ ZAMĚŘENÍ                                                             </t>
  </si>
  <si>
    <t>_72X199JDI</t>
  </si>
  <si>
    <t>MĚŘENÍ PŘED VÝSTAVBOU, BĚHEM VÝSTAVBY, PO DOKONČENÍ</t>
  </si>
  <si>
    <t>03100</t>
  </si>
  <si>
    <t xml:space="preserve">ZAŘÍZENÍ STAVENIŠTĚ - ZŘÍZENÍ, PROVOZ, DEMONTÁŽ                                                     </t>
  </si>
  <si>
    <t>_72X19BO7Y</t>
  </si>
  <si>
    <t>113134</t>
  </si>
  <si>
    <t xml:space="preserve">ODSTRANĚNÍ KRYTU ZPEVNĚNÝCH PLOCH S ASFALT POJIVEM, ODVOZ DO 5KM                                    </t>
  </si>
  <si>
    <t>_72Y0VQSO0</t>
  </si>
  <si>
    <t xml:space="preserve">(KOMUNIKACE 563)*0,15                                                                               </t>
  </si>
  <si>
    <t>113324</t>
  </si>
  <si>
    <t xml:space="preserve">ODSTRAN PODKL ZPEVNĚNÝCH PLOCH Z KAMENIVA NESTMEL, ODVOZ DO 5KM                                     </t>
  </si>
  <si>
    <t>_72Y0VRQJX</t>
  </si>
  <si>
    <t xml:space="preserve">(KOMUNIKACE 563)*0,2                                                                                </t>
  </si>
  <si>
    <t>122214</t>
  </si>
  <si>
    <t xml:space="preserve">ODKOPÁVKY A PROKOPÁVKY OBECNÉ TŘ 3 S ODVOZEM DO 5KM                                                 </t>
  </si>
  <si>
    <t>_72X18X91T</t>
  </si>
  <si>
    <t xml:space="preserve">(KOMUNIKACE 563)*1,1*0,1                                                                            </t>
  </si>
  <si>
    <t>131214</t>
  </si>
  <si>
    <t xml:space="preserve">HLOUBENÍ JAM ZAPAŽ I NEPAŽ TŘ 3 S ODVOZEM DO 5KM                                                    </t>
  </si>
  <si>
    <t>_72X191S3O</t>
  </si>
  <si>
    <t xml:space="preserve">V RÁMCI NAPOJENÍ DRENÁŽÍ 1                                                                          </t>
  </si>
  <si>
    <t>132214</t>
  </si>
  <si>
    <t xml:space="preserve">HLOUB RÝH A MELIOR KAN ŠÍŘ DO 2M PAŽ I NEPAŽ TŘ 3 DO 5KM                                            </t>
  </si>
  <si>
    <t>_72X18XQ3I</t>
  </si>
  <si>
    <t xml:space="preserve">PRO DRENÁŽ 108*0,3*0,3                                                                              </t>
  </si>
  <si>
    <t>17581</t>
  </si>
  <si>
    <t xml:space="preserve">OBSYP POTRUBÍ A OBJEKTŮ Z NAKUPOVANÝCH MATERIÁLŮ                                                    </t>
  </si>
  <si>
    <t>_72X192BWE</t>
  </si>
  <si>
    <t>ŠTĚRKODRŤ</t>
  </si>
  <si>
    <t xml:space="preserve">DRENÁŽ 108*0,3*0,25                                                                                 </t>
  </si>
  <si>
    <t xml:space="preserve">NAPOJENÍ DRENÁŽÍ 1                                                                                  </t>
  </si>
  <si>
    <t>18120</t>
  </si>
  <si>
    <t xml:space="preserve">ÚPRAVA PLÁNĚ SE ZHUTNĚNÍM V HORNINĚ TŘ. II                                                          </t>
  </si>
  <si>
    <t xml:space="preserve">M2   </t>
  </si>
  <si>
    <t>_72X18YTP0</t>
  </si>
  <si>
    <t xml:space="preserve">(KOMUNIKACE 563)*1,1                                                                                </t>
  </si>
  <si>
    <t>348172</t>
  </si>
  <si>
    <t xml:space="preserve">ZÁBRADLÍ Z DÍLCŮ KOVOVÝCH ŽÁROVĚ ZINK PONOREM                                                       </t>
  </si>
  <si>
    <t xml:space="preserve">KG   </t>
  </si>
  <si>
    <t>_72X1D7HF0</t>
  </si>
  <si>
    <t xml:space="preserve">3,5*25                                                                                              </t>
  </si>
  <si>
    <t>451314</t>
  </si>
  <si>
    <t xml:space="preserve">PODKLADNÍ A VÝPLŇOVÉ VRSTVY Z PROSTÉHO BETONU C25/30                                                </t>
  </si>
  <si>
    <t>_72X193ACU</t>
  </si>
  <si>
    <t xml:space="preserve">BETONOVÉ LOŽE DLÁŽDĚNÝCH POVRCHŮ                                                                    </t>
  </si>
  <si>
    <t xml:space="preserve">(ZAKONČOVACÍ PROUŽKY 0,7+0,6)*0,1                                                                   </t>
  </si>
  <si>
    <t>56330</t>
  </si>
  <si>
    <t xml:space="preserve">VOZOVKOVÉ VRSTVY ZE ŠTĚRKODRTI                                                                      </t>
  </si>
  <si>
    <t>_72X192UJH</t>
  </si>
  <si>
    <t xml:space="preserve">(KOMUNIKACE 563)*1,1*0,3                                                                            </t>
  </si>
  <si>
    <t xml:space="preserve">ŠTĚRKOVÁ KRAJNICE 4*0,1                                                                             </t>
  </si>
  <si>
    <t xml:space="preserve">                                                                                                    </t>
  </si>
  <si>
    <t>572213</t>
  </si>
  <si>
    <t xml:space="preserve">SPOJOVACÍ POSTŘIK Z EMULZE DO 0,5KG/M2                                                              </t>
  </si>
  <si>
    <t>_72X19518O</t>
  </si>
  <si>
    <t xml:space="preserve">POD ASFALTY 563                                                                                     </t>
  </si>
  <si>
    <t>574A44</t>
  </si>
  <si>
    <t xml:space="preserve">ASFALTOVÝ BETON PRO OBRUSNÉ VRSTVY ACO 11+, 11S TL. 50MM                                            </t>
  </si>
  <si>
    <t>_72X194DP0</t>
  </si>
  <si>
    <t>574E56</t>
  </si>
  <si>
    <t xml:space="preserve">ASFALTOVÝ BETON PRO PODKLADNÍ VRSTVY ACP 16+, 16S TL. 60MM                                          </t>
  </si>
  <si>
    <t>_72X193S5O</t>
  </si>
  <si>
    <t xml:space="preserve">(563)*1,05                                                                                          </t>
  </si>
  <si>
    <t>57791A</t>
  </si>
  <si>
    <t xml:space="preserve">VÝSPRAVA VÝTLUKŮ SMĚSÍ ACO (HMOTNOST)                                                               </t>
  </si>
  <si>
    <t xml:space="preserve">T    </t>
  </si>
  <si>
    <t>_72X196OCI</t>
  </si>
  <si>
    <t xml:space="preserve">DROBNÉ VYSPRÁVKY A DOPOJENÍ NA STÁVAJÍCÍ STAV 4                                                     </t>
  </si>
  <si>
    <t>875272</t>
  </si>
  <si>
    <t xml:space="preserve">POTRUBÍ DREN Z TRUB PLAST (I FLEXIBIL) DN DO 100MM DĚROVANÝCH                                       </t>
  </si>
  <si>
    <t xml:space="preserve">M    </t>
  </si>
  <si>
    <t>_72X18ZRRR</t>
  </si>
  <si>
    <t xml:space="preserve">DRENÁŽ 108                                                                                          </t>
  </si>
  <si>
    <t>89921</t>
  </si>
  <si>
    <t xml:space="preserve">VÝŠKOVÁ ÚPRAVA POKLOPŮ                                                                              </t>
  </si>
  <si>
    <t xml:space="preserve">KUS  </t>
  </si>
  <si>
    <t>_7330KUILD</t>
  </si>
  <si>
    <t>89922</t>
  </si>
  <si>
    <t xml:space="preserve">VÝŠKOVÁ ÚPRAVA MŘÍŽÍ                                                                                </t>
  </si>
  <si>
    <t>_7330KUREF</t>
  </si>
  <si>
    <t>89943</t>
  </si>
  <si>
    <t xml:space="preserve">VÝŘEZ, VÝSEK, ÚTES NA POTRUBÍ DN DO 150MM                                                           </t>
  </si>
  <si>
    <t>_72X19EIME</t>
  </si>
  <si>
    <t xml:space="preserve">NAPOJENÍ DRENÁŽE DO UV 2                                                                            </t>
  </si>
  <si>
    <t>915211</t>
  </si>
  <si>
    <t xml:space="preserve">VODOROVNÉ DOPRAVNÍ ZNAČENÍ PLASTEM HLADKÉ - DODÁVKA A POKLÁDKA                                      </t>
  </si>
  <si>
    <t>_72X1D8YKU</t>
  </si>
  <si>
    <t xml:space="preserve">19*0,25                                                                                             </t>
  </si>
  <si>
    <t>91710</t>
  </si>
  <si>
    <t xml:space="preserve">OBRUBY Z BETONOVÝCH PALISÁD                                                                         </t>
  </si>
  <si>
    <t>_7330KTKH6</t>
  </si>
  <si>
    <t xml:space="preserve">2,4*0,6*0,12*0,18                                                                                   </t>
  </si>
  <si>
    <t>917224</t>
  </si>
  <si>
    <t xml:space="preserve">SILNIČNÍ A CHODNÍKOVÉ OBRUBY Z BETONOVÝCH OBRUBNÍKŮ ŠÍŘ 150MM                                       </t>
  </si>
  <si>
    <t>_72X195FJ9</t>
  </si>
  <si>
    <t xml:space="preserve">142*1,05 PROŘEZ                                                                                     </t>
  </si>
  <si>
    <t>931326</t>
  </si>
  <si>
    <t xml:space="preserve">TĚSNĚNÍ DILATAČ SPAR ASF ZÁLIVKOU MODIFIK PRŮŘ DO 800MM2                                            </t>
  </si>
  <si>
    <t>_72X195ZN2</t>
  </si>
  <si>
    <t xml:space="preserve">NAPOJENÍ VČ PRACOVNÍCH SPAR 45                                                                      </t>
  </si>
  <si>
    <t>Odbytová cena bez DPH:</t>
  </si>
  <si>
    <t xml:space="preserve">   SO 102  OPRAVA POVRCHŮ                                                                                      </t>
  </si>
  <si>
    <t>_7330TKUJG</t>
  </si>
  <si>
    <t xml:space="preserve">ZEMINA 8,91                                                                                         </t>
  </si>
  <si>
    <t xml:space="preserve">PŮVODNÍ KRYT 12,15+16,2                                                                             </t>
  </si>
  <si>
    <t>_7330TKUJO</t>
  </si>
  <si>
    <t xml:space="preserve">(VJEZDY 50+ODSEKY 31)*0,15                                                                          </t>
  </si>
  <si>
    <t>_7330TKUJP</t>
  </si>
  <si>
    <t xml:space="preserve">(VJEZDY 50+ODSEKY 31)*0,2                                                                           </t>
  </si>
  <si>
    <t>_7330TKUJ2</t>
  </si>
  <si>
    <t xml:space="preserve">(VJEZDY 50+ODSEKY 31)*1,1*0,1                                                                       </t>
  </si>
  <si>
    <t>_7330TKUJ4</t>
  </si>
  <si>
    <t xml:space="preserve">(VJEZDY 50+ODSEKY 31)*1,1                                                                           </t>
  </si>
  <si>
    <t xml:space="preserve">ÚPRAVA NAVAZUJÍCÍ CESTY 20                                                                          </t>
  </si>
  <si>
    <t>_7330TKUJ8</t>
  </si>
  <si>
    <t xml:space="preserve">(VJEZDY 50+ODSEKY 31)*1,1*0,3                                                                       </t>
  </si>
  <si>
    <t>_7330TKUJC</t>
  </si>
  <si>
    <t xml:space="preserve">POD ASFALTY 50                                                                                      </t>
  </si>
  <si>
    <t>_7330TKUJB</t>
  </si>
  <si>
    <t>_7330TKUJA</t>
  </si>
  <si>
    <t xml:space="preserve">(50)*1,05                                                                                           </t>
  </si>
  <si>
    <t>58221</t>
  </si>
  <si>
    <t xml:space="preserve">DLÁŽDĚNÉ KRYTY Z DROBNÝCH KOSTEK DO LOŽE Z KAMENIVA                                                 </t>
  </si>
  <si>
    <t>_7330TKUJR</t>
  </si>
  <si>
    <t xml:space="preserve">ODSEKY VČ LOŽE 31                                                                                   </t>
  </si>
  <si>
    <t xml:space="preserve">   SO 103  OPRAVA ÚČELOVÉ KOMUNIKACE                                                                           </t>
  </si>
  <si>
    <t>_73D1CNUMD</t>
  </si>
  <si>
    <t xml:space="preserve">ZEMINA 5,72+1+1,088                                                                                 </t>
  </si>
  <si>
    <t xml:space="preserve">PŮVODNÍ KRYT 7,8+10,4                                                                               </t>
  </si>
  <si>
    <t xml:space="preserve">DROBNÉ SUTĚ Z DOBOURÁVEK A VÝŠKOVÝCH ÚPRAV 0,2                                                      </t>
  </si>
  <si>
    <t>_73D1CNUML</t>
  </si>
  <si>
    <t xml:space="preserve">(KOMUNIKACE 52)*0,15                                                                                </t>
  </si>
  <si>
    <t>_73D1CNUMM</t>
  </si>
  <si>
    <t xml:space="preserve">(KOMUNIKACE 47+KOSTKY 5)*0,2                                                                        </t>
  </si>
  <si>
    <t>_73D1CNULZ</t>
  </si>
  <si>
    <t xml:space="preserve">(KOMUNIKACE 47+KOSTKY 5)*1,1*0,1                                                                    </t>
  </si>
  <si>
    <t>_73D1CNUM3</t>
  </si>
  <si>
    <t>_73D1CNUM0</t>
  </si>
  <si>
    <t xml:space="preserve">PRO DRENÁŽ 12*0,3*0,3                                                                               </t>
  </si>
  <si>
    <t>_73D1CNUM4</t>
  </si>
  <si>
    <t xml:space="preserve">DRENÁŽ 12*0,3*0,25                                                                                  </t>
  </si>
  <si>
    <t>_73D1CNUM1</t>
  </si>
  <si>
    <t xml:space="preserve">(KOMUNIKACE 47+KRYT Z KOSTEK 5)*1,1                                                                 </t>
  </si>
  <si>
    <t xml:space="preserve">PŘÍPRAVA PRO OHUMUSOVÁNÍ 5                                                                          </t>
  </si>
  <si>
    <t>18232</t>
  </si>
  <si>
    <t xml:space="preserve">ROZPROSTŘENÍ ORNICE V ROVINĚ V TL DO 0,15M                                                          </t>
  </si>
  <si>
    <t>_73D1CNUMO</t>
  </si>
  <si>
    <t>18241</t>
  </si>
  <si>
    <t xml:space="preserve">ZALOŽENÍ TRÁVNÍKU RUČNÍM VÝSEVEM                                                                    </t>
  </si>
  <si>
    <t>_73D1CNUMP</t>
  </si>
  <si>
    <t>_73D1CNUM6</t>
  </si>
  <si>
    <t xml:space="preserve">ZAKONČENÍ Z KOSTEK 5*0,1                                                                            </t>
  </si>
  <si>
    <t>_73D1CNUM5</t>
  </si>
  <si>
    <t xml:space="preserve">(KOMUNIKACE 47)*1,1*0,3                                                                             </t>
  </si>
  <si>
    <t xml:space="preserve">DLAŽBY Z KOSTEK 5*1,1*0,2                                                                           </t>
  </si>
  <si>
    <t xml:space="preserve">ZPEVNĚNÍ CESTY U LIHOVARU 20*0,15                                                                   </t>
  </si>
  <si>
    <t>_73D1CNUM9</t>
  </si>
  <si>
    <t xml:space="preserve">POD ASFALTY 47                                                                                      </t>
  </si>
  <si>
    <t>_73D1CNUM8</t>
  </si>
  <si>
    <t>_73D1CNUM7</t>
  </si>
  <si>
    <t xml:space="preserve">47*1,05                                                                                             </t>
  </si>
  <si>
    <t>58212</t>
  </si>
  <si>
    <t xml:space="preserve">DLÁŽDĚNÉ KRYTY Z VELKÝCH KOSTEK DO LOŽE Z MC                                                        </t>
  </si>
  <si>
    <t>_73D1CNUMN</t>
  </si>
  <si>
    <t>_73D1CNUM2</t>
  </si>
  <si>
    <t xml:space="preserve">DRENÁŽ 12                                                                                           </t>
  </si>
  <si>
    <t>_73D1CNUMR</t>
  </si>
  <si>
    <t>_73D1CNUMS</t>
  </si>
  <si>
    <t>_73D1CNUMI</t>
  </si>
  <si>
    <t>_73D1CNUMA</t>
  </si>
  <si>
    <t xml:space="preserve">30*1,05 PROŘEZ                                                                                      </t>
  </si>
  <si>
    <t xml:space="preserve">   SO 800  VEGETAČNÍ ÚPRAVY                                                                                    </t>
  </si>
  <si>
    <t>_73D1DFG8A</t>
  </si>
  <si>
    <t xml:space="preserve">PŘÍPRAVA PRO OHUMUSOVÁNÍ 75                                                                         </t>
  </si>
  <si>
    <t>_73D1DFG8W</t>
  </si>
  <si>
    <t>_73D1DFG8X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</si>
  <si>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</si>
  <si>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</si>
  <si>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</si>
  <si>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</si>
  <si>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</si>
  <si>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</si>
  <si>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</si>
  <si>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Stavba:                                       STARÉ HOBZÍ - OPRAVA MK U LIHOVARU                                                                </t>
  </si>
  <si>
    <t xml:space="preserve">  Stavba:                                       STARÉ HOBZÍ - OPRAVA MK U LIHOVARU                                                                  </t>
  </si>
  <si>
    <t xml:space="preserve">  Stavba:                                       STARÉ HOBZÍ - OPRAVA MK U LIHOVARU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</si>
</sst>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2" fillId="5" borderId="0" xfId="0" applyNumberFormat="1" applyFont="1" applyFill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9" fillId="0" borderId="0" xfId="0" applyNumberFormat="1" applyFont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2" fillId="0" borderId="0" xfId="0" applyFont="1"/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left" wrapText="1" shrinkToFit="1"/>
    </xf>
    <xf numFmtId="0" fontId="0" fillId="0" borderId="0" xfId="0" applyAlignment="1">
      <alignment horizontal="left" wrapText="1" shrinkToFit="1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/>
    <xf numFmtId="0" fontId="1" fillId="3" borderId="0" xfId="0" applyFont="1" applyFill="1"/>
    <xf numFmtId="0" fontId="2" fillId="4" borderId="0" xfId="0" applyFont="1" applyFill="1"/>
    <xf numFmtId="0" fontId="0" fillId="4" borderId="0" xfId="0" applyFill="1"/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5" fillId="3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topLeftCell="A47" zoomScaleNormal="100" workbookViewId="0">
      <selection activeCell="K9" sqref="K9"/>
    </sheetView>
  </sheetViews>
  <sheetFormatPr defaultRowHeight="15" x14ac:dyDescent="0.25"/>
  <cols>
    <col min="1" max="1" width="5.7109375" style="2" customWidth="1"/>
    <col min="2" max="2" width="8.85546875" style="2"/>
    <col min="3" max="4" width="9.7109375" style="2" customWidth="1"/>
    <col min="5" max="8" width="8.85546875" style="2"/>
    <col min="9" max="9" width="11.7109375" style="2" customWidth="1"/>
    <col min="10" max="10" width="6.28515625" style="2" customWidth="1"/>
    <col min="11" max="11" width="12.7109375" style="2" customWidth="1"/>
    <col min="12" max="12" width="13.7109375" style="2" customWidth="1"/>
    <col min="13" max="13" width="16.7109375" hidden="1" customWidth="1"/>
  </cols>
  <sheetData>
    <row r="1" spans="1:13" ht="15.75" thickBot="1" x14ac:dyDescent="0.3">
      <c r="A1" s="28" t="s">
        <v>0</v>
      </c>
      <c r="B1" s="27"/>
      <c r="C1" s="27"/>
      <c r="E1" s="29" t="s">
        <v>1</v>
      </c>
      <c r="F1" s="30"/>
      <c r="G1" s="30"/>
      <c r="H1" s="30"/>
      <c r="J1" s="3" t="s">
        <v>3</v>
      </c>
      <c r="K1" s="31" t="s">
        <v>5</v>
      </c>
      <c r="L1" s="32"/>
    </row>
    <row r="2" spans="1:13" ht="15.75" thickBot="1" x14ac:dyDescent="0.3">
      <c r="A2" s="2" t="s">
        <v>2</v>
      </c>
      <c r="C2" s="5">
        <v>45675</v>
      </c>
      <c r="E2" s="30"/>
      <c r="F2" s="30"/>
      <c r="G2" s="30"/>
      <c r="H2" s="30"/>
      <c r="J2" s="3" t="s">
        <v>4</v>
      </c>
      <c r="K2" s="31"/>
      <c r="L2" s="32"/>
    </row>
    <row r="3" spans="1:13" x14ac:dyDescent="0.25">
      <c r="A3" s="14" t="s">
        <v>215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x14ac:dyDescent="0.25">
      <c r="A5" s="2" t="s">
        <v>6</v>
      </c>
      <c r="C5" s="2" t="s">
        <v>0</v>
      </c>
    </row>
    <row r="6" spans="1:13" ht="15.75" thickBot="1" x14ac:dyDescent="0.3"/>
    <row r="7" spans="1:13" ht="15.75" thickBot="1" x14ac:dyDescent="0.3">
      <c r="A7" s="16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 ht="15.75" thickBot="1" x14ac:dyDescent="0.3">
      <c r="A8" s="18" t="s">
        <v>8</v>
      </c>
      <c r="B8" s="19"/>
      <c r="C8" s="20" t="s">
        <v>9</v>
      </c>
      <c r="D8" s="21"/>
      <c r="E8" s="21"/>
      <c r="F8" s="21"/>
      <c r="G8" s="21"/>
      <c r="H8" s="21"/>
      <c r="I8" s="7" t="s">
        <v>10</v>
      </c>
      <c r="J8" s="6" t="s">
        <v>11</v>
      </c>
      <c r="K8" s="7" t="s">
        <v>12</v>
      </c>
      <c r="L8" s="7" t="s">
        <v>13</v>
      </c>
    </row>
    <row r="9" spans="1:13" x14ac:dyDescent="0.25">
      <c r="A9" s="8">
        <v>1</v>
      </c>
      <c r="B9" s="9" t="s">
        <v>14</v>
      </c>
      <c r="C9" s="22" t="s">
        <v>15</v>
      </c>
      <c r="D9" s="23"/>
      <c r="E9" s="23"/>
      <c r="F9" s="23"/>
      <c r="G9" s="23"/>
      <c r="H9" s="23"/>
      <c r="I9" s="10">
        <v>274.5</v>
      </c>
      <c r="J9" s="4" t="s">
        <v>16</v>
      </c>
      <c r="K9" s="1">
        <v>0</v>
      </c>
      <c r="L9" s="11">
        <f>ROUND(I9*K9,2)</f>
        <v>0</v>
      </c>
      <c r="M9" t="s">
        <v>17</v>
      </c>
    </row>
    <row r="10" spans="1:13" x14ac:dyDescent="0.25">
      <c r="A10" s="26"/>
      <c r="B10" s="27"/>
      <c r="C10" s="24" t="s">
        <v>18</v>
      </c>
      <c r="D10" s="25"/>
      <c r="E10" s="25"/>
      <c r="F10" s="25"/>
      <c r="G10" s="25"/>
      <c r="H10" s="25"/>
      <c r="I10" s="12">
        <v>72.650000000000006</v>
      </c>
      <c r="K10" s="26"/>
      <c r="L10" s="27"/>
    </row>
    <row r="11" spans="1:13" x14ac:dyDescent="0.25">
      <c r="A11" s="26"/>
      <c r="B11" s="27"/>
      <c r="C11" s="24" t="s">
        <v>19</v>
      </c>
      <c r="D11" s="25"/>
      <c r="E11" s="25"/>
      <c r="F11" s="25"/>
      <c r="G11" s="25"/>
      <c r="H11" s="25"/>
      <c r="I11" s="12">
        <v>197.05</v>
      </c>
      <c r="K11" s="26"/>
      <c r="L11" s="27"/>
    </row>
    <row r="12" spans="1:13" x14ac:dyDescent="0.25">
      <c r="A12" s="26"/>
      <c r="B12" s="27"/>
      <c r="C12" s="24" t="s">
        <v>20</v>
      </c>
      <c r="D12" s="25"/>
      <c r="E12" s="25"/>
      <c r="F12" s="25"/>
      <c r="G12" s="25"/>
      <c r="H12" s="25"/>
      <c r="I12" s="12">
        <v>4.8</v>
      </c>
      <c r="K12" s="26"/>
      <c r="L12" s="27"/>
    </row>
    <row r="13" spans="1:13" x14ac:dyDescent="0.25">
      <c r="A13" s="8">
        <v>2</v>
      </c>
      <c r="B13" s="9" t="s">
        <v>21</v>
      </c>
      <c r="C13" s="31" t="s">
        <v>22</v>
      </c>
      <c r="D13" s="32"/>
      <c r="E13" s="32"/>
      <c r="F13" s="32"/>
      <c r="G13" s="32"/>
      <c r="H13" s="32"/>
      <c r="I13" s="10">
        <v>1</v>
      </c>
      <c r="J13" s="4" t="s">
        <v>23</v>
      </c>
      <c r="K13" s="1">
        <v>0</v>
      </c>
      <c r="L13" s="11">
        <f>ROUND(I13*K13,2)</f>
        <v>0</v>
      </c>
      <c r="M13" t="s">
        <v>24</v>
      </c>
    </row>
    <row r="14" spans="1:13" x14ac:dyDescent="0.25">
      <c r="A14" s="26"/>
      <c r="B14" s="27"/>
      <c r="C14" s="24" t="s">
        <v>25</v>
      </c>
      <c r="D14" s="25"/>
      <c r="E14" s="25"/>
      <c r="F14" s="25"/>
      <c r="G14" s="25"/>
      <c r="H14" s="25"/>
      <c r="I14" s="12">
        <v>1</v>
      </c>
      <c r="K14" s="26"/>
      <c r="L14" s="27"/>
    </row>
    <row r="15" spans="1:13" ht="31.5" customHeight="1" x14ac:dyDescent="0.25">
      <c r="A15" s="8">
        <v>3</v>
      </c>
      <c r="B15" s="9" t="s">
        <v>26</v>
      </c>
      <c r="C15" s="33" t="s">
        <v>27</v>
      </c>
      <c r="D15" s="34"/>
      <c r="E15" s="34"/>
      <c r="F15" s="34"/>
      <c r="G15" s="34"/>
      <c r="H15" s="34"/>
      <c r="I15" s="10">
        <v>1</v>
      </c>
      <c r="J15" s="4" t="s">
        <v>23</v>
      </c>
      <c r="K15" s="1">
        <v>0</v>
      </c>
      <c r="L15" s="11">
        <f>ROUND(I15*K15,2)</f>
        <v>0</v>
      </c>
      <c r="M15" t="s">
        <v>28</v>
      </c>
    </row>
    <row r="16" spans="1:13" x14ac:dyDescent="0.25">
      <c r="A16" s="26"/>
      <c r="B16" s="27"/>
      <c r="C16" s="35" t="s">
        <v>29</v>
      </c>
      <c r="D16" s="25"/>
      <c r="E16" s="25"/>
      <c r="F16" s="25"/>
      <c r="G16" s="25"/>
      <c r="H16" s="25"/>
      <c r="J16" s="26"/>
      <c r="K16" s="27"/>
      <c r="L16" s="27"/>
    </row>
    <row r="17" spans="1:13" x14ac:dyDescent="0.25">
      <c r="A17" s="8">
        <v>4</v>
      </c>
      <c r="B17" s="9" t="s">
        <v>30</v>
      </c>
      <c r="C17" s="31" t="s">
        <v>31</v>
      </c>
      <c r="D17" s="32"/>
      <c r="E17" s="32"/>
      <c r="F17" s="32"/>
      <c r="G17" s="32"/>
      <c r="H17" s="32"/>
      <c r="I17" s="10">
        <v>1</v>
      </c>
      <c r="J17" s="4" t="s">
        <v>23</v>
      </c>
      <c r="K17" s="1">
        <v>0</v>
      </c>
      <c r="L17" s="11">
        <f>ROUND(I17*K17,2)</f>
        <v>0</v>
      </c>
      <c r="M17" t="s">
        <v>32</v>
      </c>
    </row>
    <row r="18" spans="1:13" ht="16.5" customHeight="1" x14ac:dyDescent="0.25">
      <c r="A18" s="26"/>
      <c r="B18" s="27"/>
      <c r="C18" s="36" t="s">
        <v>33</v>
      </c>
      <c r="D18" s="37"/>
      <c r="E18" s="37"/>
      <c r="F18" s="37"/>
      <c r="G18" s="37"/>
      <c r="H18" s="37"/>
      <c r="J18" s="26"/>
      <c r="K18" s="27"/>
      <c r="L18" s="27"/>
    </row>
    <row r="19" spans="1:13" x14ac:dyDescent="0.25">
      <c r="A19" s="8">
        <v>5</v>
      </c>
      <c r="B19" s="9" t="s">
        <v>34</v>
      </c>
      <c r="C19" s="31" t="s">
        <v>35</v>
      </c>
      <c r="D19" s="32"/>
      <c r="E19" s="32"/>
      <c r="F19" s="32"/>
      <c r="G19" s="32"/>
      <c r="H19" s="32"/>
      <c r="I19" s="10">
        <v>1</v>
      </c>
      <c r="J19" s="4" t="s">
        <v>23</v>
      </c>
      <c r="K19" s="1">
        <v>0</v>
      </c>
      <c r="L19" s="11">
        <f>ROUND(I19*K19,2)</f>
        <v>0</v>
      </c>
      <c r="M19" t="s">
        <v>36</v>
      </c>
    </row>
    <row r="20" spans="1:13" ht="29.25" customHeight="1" x14ac:dyDescent="0.25">
      <c r="A20" s="8">
        <v>6</v>
      </c>
      <c r="B20" s="9" t="s">
        <v>37</v>
      </c>
      <c r="C20" s="33" t="s">
        <v>38</v>
      </c>
      <c r="D20" s="34"/>
      <c r="E20" s="34"/>
      <c r="F20" s="34"/>
      <c r="G20" s="34"/>
      <c r="H20" s="34"/>
      <c r="I20" s="10">
        <v>84.45</v>
      </c>
      <c r="J20" s="4" t="s">
        <v>16</v>
      </c>
      <c r="K20" s="1">
        <v>0</v>
      </c>
      <c r="L20" s="11">
        <f>ROUND(I20*K20,2)</f>
        <v>0</v>
      </c>
      <c r="M20" t="s">
        <v>39</v>
      </c>
    </row>
    <row r="21" spans="1:13" x14ac:dyDescent="0.25">
      <c r="A21" s="26"/>
      <c r="B21" s="27"/>
      <c r="C21" s="24" t="s">
        <v>40</v>
      </c>
      <c r="D21" s="25"/>
      <c r="E21" s="25"/>
      <c r="F21" s="25"/>
      <c r="G21" s="25"/>
      <c r="H21" s="25"/>
      <c r="I21" s="12">
        <v>84.45</v>
      </c>
      <c r="K21" s="26"/>
      <c r="L21" s="27"/>
    </row>
    <row r="22" spans="1:13" ht="28.5" customHeight="1" x14ac:dyDescent="0.25">
      <c r="A22" s="8">
        <v>7</v>
      </c>
      <c r="B22" s="9" t="s">
        <v>41</v>
      </c>
      <c r="C22" s="33" t="s">
        <v>42</v>
      </c>
      <c r="D22" s="34"/>
      <c r="E22" s="34"/>
      <c r="F22" s="34"/>
      <c r="G22" s="34"/>
      <c r="H22" s="34"/>
      <c r="I22" s="10">
        <v>112.6</v>
      </c>
      <c r="J22" s="4" t="s">
        <v>16</v>
      </c>
      <c r="K22" s="1">
        <v>0</v>
      </c>
      <c r="L22" s="11">
        <f>ROUND(I22*K22,2)</f>
        <v>0</v>
      </c>
      <c r="M22" t="s">
        <v>43</v>
      </c>
    </row>
    <row r="23" spans="1:13" x14ac:dyDescent="0.25">
      <c r="A23" s="26"/>
      <c r="B23" s="27"/>
      <c r="C23" s="24" t="s">
        <v>44</v>
      </c>
      <c r="D23" s="25"/>
      <c r="E23" s="25"/>
      <c r="F23" s="25"/>
      <c r="G23" s="25"/>
      <c r="H23" s="25"/>
      <c r="I23" s="12">
        <v>112.6</v>
      </c>
      <c r="K23" s="26"/>
      <c r="L23" s="27"/>
    </row>
    <row r="24" spans="1:13" ht="24" customHeight="1" x14ac:dyDescent="0.25">
      <c r="A24" s="8">
        <v>8</v>
      </c>
      <c r="B24" s="9" t="s">
        <v>45</v>
      </c>
      <c r="C24" s="33" t="s">
        <v>46</v>
      </c>
      <c r="D24" s="34"/>
      <c r="E24" s="34"/>
      <c r="F24" s="34"/>
      <c r="G24" s="34"/>
      <c r="H24" s="34"/>
      <c r="I24" s="10">
        <v>61.93</v>
      </c>
      <c r="J24" s="4" t="s">
        <v>16</v>
      </c>
      <c r="K24" s="1">
        <v>0</v>
      </c>
      <c r="L24" s="11">
        <f>ROUND(I24*K24,2)</f>
        <v>0</v>
      </c>
      <c r="M24" t="s">
        <v>47</v>
      </c>
    </row>
    <row r="25" spans="1:13" x14ac:dyDescent="0.25">
      <c r="A25" s="26"/>
      <c r="B25" s="27"/>
      <c r="C25" s="24" t="s">
        <v>48</v>
      </c>
      <c r="D25" s="25"/>
      <c r="E25" s="25"/>
      <c r="F25" s="25"/>
      <c r="G25" s="25"/>
      <c r="H25" s="25"/>
      <c r="I25" s="12">
        <v>61.93</v>
      </c>
      <c r="K25" s="26"/>
      <c r="L25" s="27"/>
    </row>
    <row r="26" spans="1:13" x14ac:dyDescent="0.25">
      <c r="A26" s="8">
        <v>9</v>
      </c>
      <c r="B26" s="9" t="s">
        <v>49</v>
      </c>
      <c r="C26" s="31" t="s">
        <v>50</v>
      </c>
      <c r="D26" s="32"/>
      <c r="E26" s="32"/>
      <c r="F26" s="32"/>
      <c r="G26" s="32"/>
      <c r="H26" s="32"/>
      <c r="I26" s="10">
        <v>1</v>
      </c>
      <c r="J26" s="4" t="s">
        <v>16</v>
      </c>
      <c r="K26" s="1">
        <v>0</v>
      </c>
      <c r="L26" s="11">
        <f>ROUND(I26*K26,2)</f>
        <v>0</v>
      </c>
      <c r="M26" t="s">
        <v>51</v>
      </c>
    </row>
    <row r="27" spans="1:13" x14ac:dyDescent="0.25">
      <c r="A27" s="26"/>
      <c r="B27" s="27"/>
      <c r="C27" s="24" t="s">
        <v>52</v>
      </c>
      <c r="D27" s="25"/>
      <c r="E27" s="25"/>
      <c r="F27" s="25"/>
      <c r="G27" s="25"/>
      <c r="H27" s="25"/>
      <c r="I27" s="12">
        <v>1</v>
      </c>
      <c r="K27" s="26"/>
      <c r="L27" s="27"/>
    </row>
    <row r="28" spans="1:13" ht="31.5" customHeight="1" x14ac:dyDescent="0.25">
      <c r="A28" s="8">
        <v>10</v>
      </c>
      <c r="B28" s="9" t="s">
        <v>53</v>
      </c>
      <c r="C28" s="33" t="s">
        <v>54</v>
      </c>
      <c r="D28" s="34"/>
      <c r="E28" s="34"/>
      <c r="F28" s="34"/>
      <c r="G28" s="34"/>
      <c r="H28" s="34"/>
      <c r="I28" s="10">
        <v>9.7200000000000006</v>
      </c>
      <c r="J28" s="4" t="s">
        <v>16</v>
      </c>
      <c r="K28" s="1">
        <v>0</v>
      </c>
      <c r="L28" s="11">
        <f>ROUND(I28*K28,2)</f>
        <v>0</v>
      </c>
      <c r="M28" t="s">
        <v>55</v>
      </c>
    </row>
    <row r="29" spans="1:13" x14ac:dyDescent="0.25">
      <c r="A29" s="26"/>
      <c r="B29" s="27"/>
      <c r="C29" s="24" t="s">
        <v>56</v>
      </c>
      <c r="D29" s="25"/>
      <c r="E29" s="25"/>
      <c r="F29" s="25"/>
      <c r="G29" s="25"/>
      <c r="H29" s="25"/>
      <c r="I29" s="12">
        <v>9.7200000000000006</v>
      </c>
      <c r="K29" s="26"/>
      <c r="L29" s="27"/>
    </row>
    <row r="30" spans="1:13" x14ac:dyDescent="0.25">
      <c r="A30" s="8">
        <v>11</v>
      </c>
      <c r="B30" s="9" t="s">
        <v>57</v>
      </c>
      <c r="C30" s="31" t="s">
        <v>58</v>
      </c>
      <c r="D30" s="32"/>
      <c r="E30" s="32"/>
      <c r="F30" s="32"/>
      <c r="G30" s="32"/>
      <c r="H30" s="32"/>
      <c r="I30" s="10">
        <v>9.1</v>
      </c>
      <c r="J30" s="4" t="s">
        <v>16</v>
      </c>
      <c r="K30" s="1">
        <v>0</v>
      </c>
      <c r="L30" s="11">
        <f>ROUND(I30*K30,2)</f>
        <v>0</v>
      </c>
      <c r="M30" t="s">
        <v>59</v>
      </c>
    </row>
    <row r="31" spans="1:13" x14ac:dyDescent="0.25">
      <c r="A31" s="26"/>
      <c r="B31" s="27"/>
      <c r="C31" s="35" t="s">
        <v>60</v>
      </c>
      <c r="D31" s="25"/>
      <c r="E31" s="25"/>
      <c r="F31" s="25"/>
      <c r="G31" s="25"/>
      <c r="H31" s="25"/>
      <c r="J31" s="26"/>
      <c r="K31" s="27"/>
      <c r="L31" s="27"/>
    </row>
    <row r="32" spans="1:13" x14ac:dyDescent="0.25">
      <c r="A32" s="26"/>
      <c r="B32" s="27"/>
      <c r="C32" s="24" t="s">
        <v>61</v>
      </c>
      <c r="D32" s="25"/>
      <c r="E32" s="25"/>
      <c r="F32" s="25"/>
      <c r="G32" s="25"/>
      <c r="H32" s="25"/>
      <c r="I32" s="12">
        <v>8.1</v>
      </c>
      <c r="K32" s="26"/>
      <c r="L32" s="27"/>
    </row>
    <row r="33" spans="1:13" x14ac:dyDescent="0.25">
      <c r="A33" s="26"/>
      <c r="B33" s="27"/>
      <c r="C33" s="24" t="s">
        <v>62</v>
      </c>
      <c r="D33" s="25"/>
      <c r="E33" s="25"/>
      <c r="F33" s="25"/>
      <c r="G33" s="25"/>
      <c r="H33" s="25"/>
      <c r="I33" s="12">
        <v>1</v>
      </c>
      <c r="K33" s="26"/>
      <c r="L33" s="27"/>
    </row>
    <row r="34" spans="1:13" x14ac:dyDescent="0.25">
      <c r="A34" s="8">
        <v>12</v>
      </c>
      <c r="B34" s="9" t="s">
        <v>63</v>
      </c>
      <c r="C34" s="31" t="s">
        <v>64</v>
      </c>
      <c r="D34" s="32"/>
      <c r="E34" s="32"/>
      <c r="F34" s="32"/>
      <c r="G34" s="32"/>
      <c r="H34" s="32"/>
      <c r="I34" s="10">
        <v>619.29999999999995</v>
      </c>
      <c r="J34" s="4" t="s">
        <v>65</v>
      </c>
      <c r="K34" s="1">
        <v>0</v>
      </c>
      <c r="L34" s="11">
        <f>ROUND(I34*K34,2)</f>
        <v>0</v>
      </c>
      <c r="M34" t="s">
        <v>66</v>
      </c>
    </row>
    <row r="35" spans="1:13" x14ac:dyDescent="0.25">
      <c r="A35" s="26"/>
      <c r="B35" s="27"/>
      <c r="C35" s="24" t="s">
        <v>67</v>
      </c>
      <c r="D35" s="25"/>
      <c r="E35" s="25"/>
      <c r="F35" s="25"/>
      <c r="G35" s="25"/>
      <c r="H35" s="25"/>
      <c r="I35" s="12">
        <v>619.29999999999995</v>
      </c>
      <c r="K35" s="26"/>
      <c r="L35" s="27"/>
    </row>
    <row r="36" spans="1:13" x14ac:dyDescent="0.25">
      <c r="A36" s="8">
        <v>13</v>
      </c>
      <c r="B36" s="9" t="s">
        <v>68</v>
      </c>
      <c r="C36" s="31" t="s">
        <v>69</v>
      </c>
      <c r="D36" s="32"/>
      <c r="E36" s="32"/>
      <c r="F36" s="32"/>
      <c r="G36" s="32"/>
      <c r="H36" s="32"/>
      <c r="I36" s="10">
        <v>87.5</v>
      </c>
      <c r="J36" s="4" t="s">
        <v>70</v>
      </c>
      <c r="K36" s="1">
        <v>0</v>
      </c>
      <c r="L36" s="11">
        <f>ROUND(I36*K36,2)</f>
        <v>0</v>
      </c>
      <c r="M36" t="s">
        <v>71</v>
      </c>
    </row>
    <row r="37" spans="1:13" x14ac:dyDescent="0.25">
      <c r="A37" s="26"/>
      <c r="B37" s="27"/>
      <c r="C37" s="24" t="s">
        <v>72</v>
      </c>
      <c r="D37" s="25"/>
      <c r="E37" s="25"/>
      <c r="F37" s="25"/>
      <c r="G37" s="25"/>
      <c r="H37" s="25"/>
      <c r="I37" s="12">
        <v>87.5</v>
      </c>
      <c r="K37" s="26"/>
      <c r="L37" s="27"/>
    </row>
    <row r="38" spans="1:13" ht="17.25" customHeight="1" x14ac:dyDescent="0.25">
      <c r="A38" s="8">
        <v>14</v>
      </c>
      <c r="B38" s="9" t="s">
        <v>73</v>
      </c>
      <c r="C38" s="33" t="s">
        <v>74</v>
      </c>
      <c r="D38" s="34"/>
      <c r="E38" s="34"/>
      <c r="F38" s="34"/>
      <c r="G38" s="34"/>
      <c r="H38" s="34"/>
      <c r="I38" s="10">
        <v>0.13</v>
      </c>
      <c r="J38" s="4" t="s">
        <v>16</v>
      </c>
      <c r="K38" s="1">
        <v>0</v>
      </c>
      <c r="L38" s="11">
        <f>ROUND(I38*K38,2)</f>
        <v>0</v>
      </c>
      <c r="M38" t="s">
        <v>75</v>
      </c>
    </row>
    <row r="39" spans="1:13" x14ac:dyDescent="0.25">
      <c r="A39" s="26"/>
      <c r="B39" s="27"/>
      <c r="C39" s="24" t="s">
        <v>76</v>
      </c>
      <c r="D39" s="25"/>
      <c r="E39" s="25"/>
      <c r="F39" s="25"/>
      <c r="G39" s="25"/>
      <c r="H39" s="25"/>
      <c r="I39" s="12">
        <v>0</v>
      </c>
      <c r="K39" s="26"/>
      <c r="L39" s="27"/>
    </row>
    <row r="40" spans="1:13" x14ac:dyDescent="0.25">
      <c r="A40" s="26"/>
      <c r="B40" s="27"/>
      <c r="C40" s="24" t="s">
        <v>77</v>
      </c>
      <c r="D40" s="25"/>
      <c r="E40" s="25"/>
      <c r="F40" s="25"/>
      <c r="G40" s="25"/>
      <c r="H40" s="25"/>
      <c r="I40" s="12">
        <v>0.13</v>
      </c>
      <c r="K40" s="26"/>
      <c r="L40" s="27"/>
    </row>
    <row r="41" spans="1:13" x14ac:dyDescent="0.25">
      <c r="A41" s="8">
        <v>15</v>
      </c>
      <c r="B41" s="9" t="s">
        <v>78</v>
      </c>
      <c r="C41" s="31" t="s">
        <v>79</v>
      </c>
      <c r="D41" s="32"/>
      <c r="E41" s="32"/>
      <c r="F41" s="32"/>
      <c r="G41" s="32"/>
      <c r="H41" s="32"/>
      <c r="I41" s="10">
        <v>186.19</v>
      </c>
      <c r="J41" s="4" t="s">
        <v>16</v>
      </c>
      <c r="K41" s="1">
        <v>0</v>
      </c>
      <c r="L41" s="11">
        <f>ROUND(I41*K41,2)</f>
        <v>0</v>
      </c>
      <c r="M41" t="s">
        <v>80</v>
      </c>
    </row>
    <row r="42" spans="1:13" x14ac:dyDescent="0.25">
      <c r="A42" s="26"/>
      <c r="B42" s="27"/>
      <c r="C42" s="24" t="s">
        <v>81</v>
      </c>
      <c r="D42" s="25"/>
      <c r="E42" s="25"/>
      <c r="F42" s="25"/>
      <c r="G42" s="25"/>
      <c r="H42" s="25"/>
      <c r="I42" s="12">
        <v>185.79</v>
      </c>
      <c r="K42" s="26"/>
      <c r="L42" s="27"/>
    </row>
    <row r="43" spans="1:13" x14ac:dyDescent="0.25">
      <c r="A43" s="26"/>
      <c r="B43" s="27"/>
      <c r="C43" s="24" t="s">
        <v>82</v>
      </c>
      <c r="D43" s="25"/>
      <c r="E43" s="25"/>
      <c r="F43" s="25"/>
      <c r="G43" s="25"/>
      <c r="H43" s="25"/>
      <c r="I43" s="12">
        <v>0.4</v>
      </c>
      <c r="K43" s="26"/>
      <c r="L43" s="27"/>
    </row>
    <row r="44" spans="1:13" x14ac:dyDescent="0.25">
      <c r="A44" s="26"/>
      <c r="B44" s="27"/>
      <c r="C44" s="24" t="s">
        <v>83</v>
      </c>
      <c r="D44" s="25"/>
      <c r="E44" s="25"/>
      <c r="F44" s="25"/>
      <c r="G44" s="25"/>
      <c r="H44" s="25"/>
      <c r="I44" s="12">
        <v>0</v>
      </c>
      <c r="K44" s="26"/>
      <c r="L44" s="27"/>
    </row>
    <row r="45" spans="1:13" x14ac:dyDescent="0.25">
      <c r="A45" s="8">
        <v>16</v>
      </c>
      <c r="B45" s="9" t="s">
        <v>84</v>
      </c>
      <c r="C45" s="31" t="s">
        <v>85</v>
      </c>
      <c r="D45" s="32"/>
      <c r="E45" s="32"/>
      <c r="F45" s="32"/>
      <c r="G45" s="32"/>
      <c r="H45" s="32"/>
      <c r="I45" s="10">
        <v>563</v>
      </c>
      <c r="J45" s="4" t="s">
        <v>65</v>
      </c>
      <c r="K45" s="1">
        <v>0</v>
      </c>
      <c r="L45" s="11">
        <f>ROUND(I45*K45,2)</f>
        <v>0</v>
      </c>
      <c r="M45" t="s">
        <v>86</v>
      </c>
    </row>
    <row r="46" spans="1:13" x14ac:dyDescent="0.25">
      <c r="A46" s="26"/>
      <c r="B46" s="27"/>
      <c r="C46" s="24" t="s">
        <v>87</v>
      </c>
      <c r="D46" s="25"/>
      <c r="E46" s="25"/>
      <c r="F46" s="25"/>
      <c r="G46" s="25"/>
      <c r="H46" s="25"/>
      <c r="I46" s="12">
        <v>563</v>
      </c>
      <c r="K46" s="26"/>
      <c r="L46" s="27"/>
    </row>
    <row r="47" spans="1:13" ht="32.25" customHeight="1" x14ac:dyDescent="0.25">
      <c r="A47" s="8">
        <v>17</v>
      </c>
      <c r="B47" s="9" t="s">
        <v>88</v>
      </c>
      <c r="C47" s="33" t="s">
        <v>89</v>
      </c>
      <c r="D47" s="34"/>
      <c r="E47" s="34"/>
      <c r="F47" s="34"/>
      <c r="G47" s="34"/>
      <c r="H47" s="34"/>
      <c r="I47" s="10">
        <v>563</v>
      </c>
      <c r="J47" s="4" t="s">
        <v>65</v>
      </c>
      <c r="K47" s="1">
        <v>0</v>
      </c>
      <c r="L47" s="11">
        <f>ROUND(I47*K47,2)</f>
        <v>0</v>
      </c>
      <c r="M47" t="s">
        <v>90</v>
      </c>
    </row>
    <row r="48" spans="1:13" x14ac:dyDescent="0.25">
      <c r="A48" s="26"/>
      <c r="B48" s="27"/>
      <c r="C48" s="24">
        <v>563</v>
      </c>
      <c r="D48" s="25"/>
      <c r="E48" s="25"/>
      <c r="F48" s="25"/>
      <c r="G48" s="25"/>
      <c r="H48" s="25"/>
      <c r="I48" s="12">
        <v>563</v>
      </c>
      <c r="K48" s="26"/>
      <c r="L48" s="27"/>
    </row>
    <row r="49" spans="1:13" ht="32.25" customHeight="1" x14ac:dyDescent="0.25">
      <c r="A49" s="8">
        <v>18</v>
      </c>
      <c r="B49" s="9" t="s">
        <v>91</v>
      </c>
      <c r="C49" s="33" t="s">
        <v>92</v>
      </c>
      <c r="D49" s="34"/>
      <c r="E49" s="34"/>
      <c r="F49" s="34"/>
      <c r="G49" s="34"/>
      <c r="H49" s="34"/>
      <c r="I49" s="10">
        <v>591.15</v>
      </c>
      <c r="J49" s="4" t="s">
        <v>65</v>
      </c>
      <c r="K49" s="1">
        <v>0</v>
      </c>
      <c r="L49" s="11">
        <f>ROUND(I49*K49,2)</f>
        <v>0</v>
      </c>
      <c r="M49" t="s">
        <v>93</v>
      </c>
    </row>
    <row r="50" spans="1:13" x14ac:dyDescent="0.25">
      <c r="A50" s="26"/>
      <c r="B50" s="27"/>
      <c r="C50" s="24" t="s">
        <v>94</v>
      </c>
      <c r="D50" s="25"/>
      <c r="E50" s="25"/>
      <c r="F50" s="25"/>
      <c r="G50" s="25"/>
      <c r="H50" s="25"/>
      <c r="I50" s="12">
        <v>591.15</v>
      </c>
      <c r="K50" s="26"/>
      <c r="L50" s="27"/>
    </row>
    <row r="51" spans="1:13" x14ac:dyDescent="0.25">
      <c r="A51" s="8">
        <v>19</v>
      </c>
      <c r="B51" s="9" t="s">
        <v>95</v>
      </c>
      <c r="C51" s="31" t="s">
        <v>96</v>
      </c>
      <c r="D51" s="32"/>
      <c r="E51" s="32"/>
      <c r="F51" s="32"/>
      <c r="G51" s="32"/>
      <c r="H51" s="32"/>
      <c r="I51" s="10">
        <v>4</v>
      </c>
      <c r="J51" s="4" t="s">
        <v>97</v>
      </c>
      <c r="K51" s="1">
        <v>0</v>
      </c>
      <c r="L51" s="11">
        <f>ROUND(I51*K51,2)</f>
        <v>0</v>
      </c>
      <c r="M51" t="s">
        <v>98</v>
      </c>
    </row>
    <row r="52" spans="1:13" x14ac:dyDescent="0.25">
      <c r="A52" s="26"/>
      <c r="B52" s="27"/>
      <c r="C52" s="24" t="s">
        <v>99</v>
      </c>
      <c r="D52" s="25"/>
      <c r="E52" s="25"/>
      <c r="F52" s="25"/>
      <c r="G52" s="25"/>
      <c r="H52" s="25"/>
      <c r="I52" s="12">
        <v>4</v>
      </c>
      <c r="K52" s="26"/>
      <c r="L52" s="27"/>
    </row>
    <row r="53" spans="1:13" ht="30.75" customHeight="1" x14ac:dyDescent="0.25">
      <c r="A53" s="8">
        <v>20</v>
      </c>
      <c r="B53" s="9" t="s">
        <v>100</v>
      </c>
      <c r="C53" s="33" t="s">
        <v>101</v>
      </c>
      <c r="D53" s="34"/>
      <c r="E53" s="34"/>
      <c r="F53" s="34"/>
      <c r="G53" s="34"/>
      <c r="H53" s="34"/>
      <c r="I53" s="10">
        <v>108</v>
      </c>
      <c r="J53" s="4" t="s">
        <v>102</v>
      </c>
      <c r="K53" s="1">
        <v>0</v>
      </c>
      <c r="L53" s="11">
        <f>ROUND(I53*K53,2)</f>
        <v>0</v>
      </c>
      <c r="M53" t="s">
        <v>103</v>
      </c>
    </row>
    <row r="54" spans="1:13" x14ac:dyDescent="0.25">
      <c r="A54" s="26"/>
      <c r="B54" s="27"/>
      <c r="C54" s="24" t="s">
        <v>104</v>
      </c>
      <c r="D54" s="25"/>
      <c r="E54" s="25"/>
      <c r="F54" s="25"/>
      <c r="G54" s="25"/>
      <c r="H54" s="25"/>
      <c r="I54" s="12">
        <v>108</v>
      </c>
      <c r="K54" s="26"/>
      <c r="L54" s="27"/>
    </row>
    <row r="55" spans="1:13" x14ac:dyDescent="0.25">
      <c r="A55" s="8">
        <v>21</v>
      </c>
      <c r="B55" s="9" t="s">
        <v>105</v>
      </c>
      <c r="C55" s="31" t="s">
        <v>106</v>
      </c>
      <c r="D55" s="32"/>
      <c r="E55" s="32"/>
      <c r="F55" s="32"/>
      <c r="G55" s="32"/>
      <c r="H55" s="32"/>
      <c r="I55" s="10">
        <v>7</v>
      </c>
      <c r="J55" s="4" t="s">
        <v>107</v>
      </c>
      <c r="K55" s="1">
        <v>0</v>
      </c>
      <c r="L55" s="11">
        <f>ROUND(I55*K55,2)</f>
        <v>0</v>
      </c>
      <c r="M55" t="s">
        <v>108</v>
      </c>
    </row>
    <row r="56" spans="1:13" x14ac:dyDescent="0.25">
      <c r="A56" s="26"/>
      <c r="B56" s="27"/>
      <c r="C56" s="24">
        <v>7</v>
      </c>
      <c r="D56" s="25"/>
      <c r="E56" s="25"/>
      <c r="F56" s="25"/>
      <c r="G56" s="25"/>
      <c r="H56" s="25"/>
      <c r="I56" s="12">
        <v>7</v>
      </c>
      <c r="K56" s="26"/>
      <c r="L56" s="27"/>
    </row>
    <row r="57" spans="1:13" x14ac:dyDescent="0.25">
      <c r="A57" s="8">
        <v>22</v>
      </c>
      <c r="B57" s="9" t="s">
        <v>109</v>
      </c>
      <c r="C57" s="31" t="s">
        <v>110</v>
      </c>
      <c r="D57" s="32"/>
      <c r="E57" s="32"/>
      <c r="F57" s="32"/>
      <c r="G57" s="32"/>
      <c r="H57" s="32"/>
      <c r="I57" s="10">
        <v>5</v>
      </c>
      <c r="J57" s="4" t="s">
        <v>107</v>
      </c>
      <c r="K57" s="1">
        <v>0</v>
      </c>
      <c r="L57" s="11">
        <f>ROUND(I57*K57,2)</f>
        <v>0</v>
      </c>
      <c r="M57" t="s">
        <v>111</v>
      </c>
    </row>
    <row r="58" spans="1:13" x14ac:dyDescent="0.25">
      <c r="A58" s="26"/>
      <c r="B58" s="27"/>
      <c r="C58" s="24">
        <v>5</v>
      </c>
      <c r="D58" s="25"/>
      <c r="E58" s="25"/>
      <c r="F58" s="25"/>
      <c r="G58" s="25"/>
      <c r="H58" s="25"/>
      <c r="I58" s="12">
        <v>5</v>
      </c>
      <c r="K58" s="26"/>
      <c r="L58" s="27"/>
    </row>
    <row r="59" spans="1:13" x14ac:dyDescent="0.25">
      <c r="A59" s="8">
        <v>23</v>
      </c>
      <c r="B59" s="9" t="s">
        <v>112</v>
      </c>
      <c r="C59" s="31" t="s">
        <v>113</v>
      </c>
      <c r="D59" s="32"/>
      <c r="E59" s="32"/>
      <c r="F59" s="32"/>
      <c r="G59" s="32"/>
      <c r="H59" s="32"/>
      <c r="I59" s="10">
        <v>2</v>
      </c>
      <c r="J59" s="4" t="s">
        <v>107</v>
      </c>
      <c r="K59" s="1">
        <v>0</v>
      </c>
      <c r="L59" s="11">
        <f>ROUND(I59*K59,2)</f>
        <v>0</v>
      </c>
      <c r="M59" t="s">
        <v>114</v>
      </c>
    </row>
    <row r="60" spans="1:13" x14ac:dyDescent="0.25">
      <c r="A60" s="26"/>
      <c r="B60" s="27"/>
      <c r="C60" s="24" t="s">
        <v>115</v>
      </c>
      <c r="D60" s="25"/>
      <c r="E60" s="25"/>
      <c r="F60" s="25"/>
      <c r="G60" s="25"/>
      <c r="H60" s="25"/>
      <c r="I60" s="12">
        <v>2</v>
      </c>
      <c r="K60" s="26"/>
      <c r="L60" s="27"/>
    </row>
    <row r="61" spans="1:13" ht="33" customHeight="1" x14ac:dyDescent="0.25">
      <c r="A61" s="8">
        <v>24</v>
      </c>
      <c r="B61" s="9" t="s">
        <v>116</v>
      </c>
      <c r="C61" s="33" t="s">
        <v>117</v>
      </c>
      <c r="D61" s="34"/>
      <c r="E61" s="34"/>
      <c r="F61" s="34"/>
      <c r="G61" s="34"/>
      <c r="H61" s="34"/>
      <c r="I61" s="10">
        <v>4.75</v>
      </c>
      <c r="J61" s="4" t="s">
        <v>65</v>
      </c>
      <c r="K61" s="1">
        <v>0</v>
      </c>
      <c r="L61" s="11">
        <f>ROUND(I61*K61,2)</f>
        <v>0</v>
      </c>
      <c r="M61" t="s">
        <v>118</v>
      </c>
    </row>
    <row r="62" spans="1:13" x14ac:dyDescent="0.25">
      <c r="A62" s="26"/>
      <c r="B62" s="27"/>
      <c r="C62" s="24" t="s">
        <v>119</v>
      </c>
      <c r="D62" s="25"/>
      <c r="E62" s="25"/>
      <c r="F62" s="25"/>
      <c r="G62" s="25"/>
      <c r="H62" s="25"/>
      <c r="I62" s="12">
        <v>4.75</v>
      </c>
      <c r="K62" s="26"/>
      <c r="L62" s="27"/>
    </row>
    <row r="63" spans="1:13" x14ac:dyDescent="0.25">
      <c r="A63" s="8">
        <v>25</v>
      </c>
      <c r="B63" s="9" t="s">
        <v>120</v>
      </c>
      <c r="C63" s="31" t="s">
        <v>121</v>
      </c>
      <c r="D63" s="32"/>
      <c r="E63" s="32"/>
      <c r="F63" s="32"/>
      <c r="G63" s="32"/>
      <c r="H63" s="32"/>
      <c r="I63" s="10">
        <v>3.1099999999999999E-2</v>
      </c>
      <c r="J63" s="4" t="s">
        <v>16</v>
      </c>
      <c r="K63" s="1">
        <v>0</v>
      </c>
      <c r="L63" s="11">
        <f>ROUND(I63*K63,2)</f>
        <v>0</v>
      </c>
      <c r="M63" t="s">
        <v>122</v>
      </c>
    </row>
    <row r="64" spans="1:13" x14ac:dyDescent="0.25">
      <c r="A64" s="26"/>
      <c r="B64" s="27"/>
      <c r="C64" s="24" t="s">
        <v>123</v>
      </c>
      <c r="D64" s="25"/>
      <c r="E64" s="25"/>
      <c r="F64" s="25"/>
      <c r="G64" s="25"/>
      <c r="H64" s="25"/>
      <c r="I64" s="12">
        <v>3.1099999999999999E-2</v>
      </c>
      <c r="K64" s="26"/>
      <c r="L64" s="27"/>
    </row>
    <row r="65" spans="1:13" ht="27" customHeight="1" x14ac:dyDescent="0.25">
      <c r="A65" s="8">
        <v>26</v>
      </c>
      <c r="B65" s="9" t="s">
        <v>124</v>
      </c>
      <c r="C65" s="33" t="s">
        <v>125</v>
      </c>
      <c r="D65" s="34"/>
      <c r="E65" s="34"/>
      <c r="F65" s="34"/>
      <c r="G65" s="34"/>
      <c r="H65" s="34"/>
      <c r="I65" s="10">
        <v>149.1</v>
      </c>
      <c r="J65" s="4" t="s">
        <v>102</v>
      </c>
      <c r="K65" s="1">
        <v>0</v>
      </c>
      <c r="L65" s="11">
        <f>ROUND(I65*K65,2)</f>
        <v>0</v>
      </c>
      <c r="M65" t="s">
        <v>126</v>
      </c>
    </row>
    <row r="66" spans="1:13" x14ac:dyDescent="0.25">
      <c r="A66" s="26"/>
      <c r="B66" s="27"/>
      <c r="C66" s="24" t="s">
        <v>127</v>
      </c>
      <c r="D66" s="25"/>
      <c r="E66" s="25"/>
      <c r="F66" s="25"/>
      <c r="G66" s="25"/>
      <c r="H66" s="25"/>
      <c r="I66" s="12">
        <v>149.1</v>
      </c>
      <c r="K66" s="26"/>
      <c r="L66" s="27"/>
    </row>
    <row r="67" spans="1:13" ht="28.5" customHeight="1" x14ac:dyDescent="0.25">
      <c r="A67" s="8">
        <v>27</v>
      </c>
      <c r="B67" s="9" t="s">
        <v>128</v>
      </c>
      <c r="C67" s="33" t="s">
        <v>129</v>
      </c>
      <c r="D67" s="34"/>
      <c r="E67" s="34"/>
      <c r="F67" s="34"/>
      <c r="G67" s="34"/>
      <c r="H67" s="34"/>
      <c r="I67" s="10">
        <v>45</v>
      </c>
      <c r="J67" s="4" t="s">
        <v>102</v>
      </c>
      <c r="K67" s="1">
        <v>0</v>
      </c>
      <c r="L67" s="11">
        <f>ROUND(I67*K67,2)</f>
        <v>0</v>
      </c>
      <c r="M67" t="s">
        <v>130</v>
      </c>
    </row>
    <row r="68" spans="1:13" x14ac:dyDescent="0.25">
      <c r="A68" s="26"/>
      <c r="B68" s="27"/>
      <c r="C68" s="24" t="s">
        <v>131</v>
      </c>
      <c r="D68" s="25"/>
      <c r="E68" s="25"/>
      <c r="F68" s="25"/>
      <c r="G68" s="25"/>
      <c r="H68" s="25"/>
      <c r="I68" s="12">
        <v>45</v>
      </c>
      <c r="K68" s="26"/>
      <c r="L68" s="27"/>
    </row>
    <row r="69" spans="1:13" x14ac:dyDescent="0.25">
      <c r="A69" s="38" t="s">
        <v>13</v>
      </c>
      <c r="B69" s="39"/>
      <c r="C69" s="13"/>
      <c r="D69" s="43"/>
      <c r="E69" s="44"/>
      <c r="F69" s="43"/>
      <c r="G69" s="44"/>
      <c r="H69" s="40" t="s">
        <v>132</v>
      </c>
      <c r="I69" s="41"/>
      <c r="J69" s="41"/>
      <c r="K69" s="42">
        <f>L9+L13+L15+L17+SUM(L19:L20)+L22+L24+L26+L28+L30+L34+L36+L38+L41+L45+L47+L49+L51+L53+L55+L57+L59+L61+L63+L65+L67</f>
        <v>0</v>
      </c>
      <c r="L69" s="41"/>
    </row>
    <row r="70" spans="1:13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</sheetData>
  <sheetProtection algorithmName="SHA-512" hashValue="+uKKxhHpUyRnN1UgMLc2f3bKyQp2U2Zq6M19OKZNCIeMGTgtIPNGUZr/YJu+MPwOWMK4LxMTWeVUS24MnFFfYw==" saltValue="Or/54AwxBQtQL2KrHrmc+A==" spinCount="100000" sheet="1" objects="1" scenarios="1" formatCells="0" formatColumns="0" selectLockedCells="1"/>
  <mergeCells count="140">
    <mergeCell ref="A70:L70"/>
    <mergeCell ref="C67:H67"/>
    <mergeCell ref="C68:H68"/>
    <mergeCell ref="A68:B68"/>
    <mergeCell ref="K68:L68"/>
    <mergeCell ref="A69:B69"/>
    <mergeCell ref="H69:J69"/>
    <mergeCell ref="K69:L69"/>
    <mergeCell ref="D69:E69"/>
    <mergeCell ref="F69:G69"/>
    <mergeCell ref="C63:H63"/>
    <mergeCell ref="C64:H64"/>
    <mergeCell ref="A64:B64"/>
    <mergeCell ref="K64:L64"/>
    <mergeCell ref="C65:H65"/>
    <mergeCell ref="C66:H66"/>
    <mergeCell ref="A66:B66"/>
    <mergeCell ref="K66:L66"/>
    <mergeCell ref="C59:H59"/>
    <mergeCell ref="C60:H60"/>
    <mergeCell ref="A60:B60"/>
    <mergeCell ref="K60:L60"/>
    <mergeCell ref="C61:H61"/>
    <mergeCell ref="C62:H62"/>
    <mergeCell ref="A62:B62"/>
    <mergeCell ref="K62:L62"/>
    <mergeCell ref="C55:H55"/>
    <mergeCell ref="C56:H56"/>
    <mergeCell ref="A56:B56"/>
    <mergeCell ref="K56:L56"/>
    <mergeCell ref="C57:H57"/>
    <mergeCell ref="C58:H58"/>
    <mergeCell ref="A58:B58"/>
    <mergeCell ref="K58:L58"/>
    <mergeCell ref="C51:H51"/>
    <mergeCell ref="C52:H52"/>
    <mergeCell ref="A52:B52"/>
    <mergeCell ref="K52:L52"/>
    <mergeCell ref="C53:H53"/>
    <mergeCell ref="C54:H54"/>
    <mergeCell ref="A54:B54"/>
    <mergeCell ref="K54:L54"/>
    <mergeCell ref="C47:H47"/>
    <mergeCell ref="C48:H48"/>
    <mergeCell ref="A48:B48"/>
    <mergeCell ref="K48:L48"/>
    <mergeCell ref="C49:H49"/>
    <mergeCell ref="C50:H50"/>
    <mergeCell ref="A50:B50"/>
    <mergeCell ref="K50:L50"/>
    <mergeCell ref="C44:H44"/>
    <mergeCell ref="A44:B44"/>
    <mergeCell ref="K44:L44"/>
    <mergeCell ref="C45:H45"/>
    <mergeCell ref="C46:H46"/>
    <mergeCell ref="A46:B46"/>
    <mergeCell ref="K46:L46"/>
    <mergeCell ref="C41:H41"/>
    <mergeCell ref="C42:H42"/>
    <mergeCell ref="A42:B42"/>
    <mergeCell ref="K42:L42"/>
    <mergeCell ref="C43:H43"/>
    <mergeCell ref="A43:B43"/>
    <mergeCell ref="K43:L43"/>
    <mergeCell ref="C38:H38"/>
    <mergeCell ref="C39:H39"/>
    <mergeCell ref="A39:B39"/>
    <mergeCell ref="K39:L39"/>
    <mergeCell ref="C40:H40"/>
    <mergeCell ref="A40:B40"/>
    <mergeCell ref="K40:L40"/>
    <mergeCell ref="C34:H34"/>
    <mergeCell ref="C35:H35"/>
    <mergeCell ref="A35:B35"/>
    <mergeCell ref="K35:L35"/>
    <mergeCell ref="C36:H36"/>
    <mergeCell ref="C37:H37"/>
    <mergeCell ref="A37:B37"/>
    <mergeCell ref="K37:L37"/>
    <mergeCell ref="C32:H32"/>
    <mergeCell ref="A32:B32"/>
    <mergeCell ref="K32:L32"/>
    <mergeCell ref="C33:H33"/>
    <mergeCell ref="A33:B33"/>
    <mergeCell ref="K33:L33"/>
    <mergeCell ref="C28:H28"/>
    <mergeCell ref="C29:H29"/>
    <mergeCell ref="A29:B29"/>
    <mergeCell ref="K29:L29"/>
    <mergeCell ref="C30:H30"/>
    <mergeCell ref="C31:H31"/>
    <mergeCell ref="A31:B31"/>
    <mergeCell ref="J31:L31"/>
    <mergeCell ref="C24:H24"/>
    <mergeCell ref="C25:H25"/>
    <mergeCell ref="A25:B25"/>
    <mergeCell ref="K25:L25"/>
    <mergeCell ref="C26:H26"/>
    <mergeCell ref="C27:H27"/>
    <mergeCell ref="A27:B27"/>
    <mergeCell ref="K27:L27"/>
    <mergeCell ref="C21:H21"/>
    <mergeCell ref="A21:B21"/>
    <mergeCell ref="K21:L21"/>
    <mergeCell ref="C22:H22"/>
    <mergeCell ref="C23:H23"/>
    <mergeCell ref="A23:B23"/>
    <mergeCell ref="K23:L23"/>
    <mergeCell ref="C17:H17"/>
    <mergeCell ref="C18:H18"/>
    <mergeCell ref="A18:B18"/>
    <mergeCell ref="J18:L18"/>
    <mergeCell ref="C19:H19"/>
    <mergeCell ref="C20:H20"/>
    <mergeCell ref="C13:H13"/>
    <mergeCell ref="C14:H14"/>
    <mergeCell ref="A14:B14"/>
    <mergeCell ref="K14:L14"/>
    <mergeCell ref="C15:H15"/>
    <mergeCell ref="C16:H16"/>
    <mergeCell ref="A16:B16"/>
    <mergeCell ref="J16:L16"/>
    <mergeCell ref="C11:H11"/>
    <mergeCell ref="A11:B11"/>
    <mergeCell ref="K11:L11"/>
    <mergeCell ref="C12:H12"/>
    <mergeCell ref="A12:B12"/>
    <mergeCell ref="K12:L12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zoomScale="70" zoomScaleNormal="70" workbookViewId="0">
      <selection activeCell="K9" sqref="K9"/>
    </sheetView>
  </sheetViews>
  <sheetFormatPr defaultRowHeight="15" x14ac:dyDescent="0.25"/>
  <cols>
    <col min="1" max="1" width="5.7109375" style="2" customWidth="1"/>
    <col min="2" max="2" width="8.85546875" style="2"/>
    <col min="3" max="3" width="11" style="2" customWidth="1"/>
    <col min="4" max="4" width="9.7109375" style="2" customWidth="1"/>
    <col min="5" max="8" width="8.85546875" style="2"/>
    <col min="9" max="9" width="11.7109375" style="2" customWidth="1"/>
    <col min="10" max="10" width="6.28515625" style="2" customWidth="1"/>
    <col min="11" max="11" width="12.7109375" style="2" customWidth="1"/>
    <col min="12" max="12" width="13.7109375" style="2" customWidth="1"/>
    <col min="13" max="13" width="16.7109375" hidden="1" customWidth="1"/>
  </cols>
  <sheetData>
    <row r="1" spans="1:13" ht="15.75" thickBot="1" x14ac:dyDescent="0.3">
      <c r="A1" s="28" t="s">
        <v>0</v>
      </c>
      <c r="B1" s="27"/>
      <c r="C1" s="27"/>
      <c r="E1" s="29" t="s">
        <v>1</v>
      </c>
      <c r="F1" s="30"/>
      <c r="G1" s="30"/>
      <c r="H1" s="30"/>
      <c r="J1" s="3" t="s">
        <v>3</v>
      </c>
      <c r="K1" s="31" t="s">
        <v>5</v>
      </c>
      <c r="L1" s="32"/>
    </row>
    <row r="2" spans="1:13" ht="15.75" thickBot="1" x14ac:dyDescent="0.3">
      <c r="A2" s="2" t="s">
        <v>2</v>
      </c>
      <c r="C2" s="5">
        <v>45675</v>
      </c>
      <c r="E2" s="30"/>
      <c r="F2" s="30"/>
      <c r="G2" s="30"/>
      <c r="H2" s="30"/>
      <c r="J2" s="3" t="s">
        <v>4</v>
      </c>
      <c r="K2" s="31"/>
      <c r="L2" s="32"/>
    </row>
    <row r="3" spans="1:13" x14ac:dyDescent="0.25">
      <c r="A3" s="14" t="s">
        <v>216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x14ac:dyDescent="0.25">
      <c r="A5" s="2" t="s">
        <v>6</v>
      </c>
      <c r="C5" s="2" t="s">
        <v>0</v>
      </c>
    </row>
    <row r="6" spans="1:13" ht="15.75" thickBot="1" x14ac:dyDescent="0.3"/>
    <row r="7" spans="1:13" ht="15.75" thickBot="1" x14ac:dyDescent="0.3">
      <c r="A7" s="16" t="s">
        <v>133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 ht="15.75" thickBot="1" x14ac:dyDescent="0.3">
      <c r="A8" s="18" t="s">
        <v>8</v>
      </c>
      <c r="B8" s="19"/>
      <c r="C8" s="20" t="s">
        <v>9</v>
      </c>
      <c r="D8" s="21"/>
      <c r="E8" s="21"/>
      <c r="F8" s="21"/>
      <c r="G8" s="21"/>
      <c r="H8" s="21"/>
      <c r="I8" s="7" t="s">
        <v>10</v>
      </c>
      <c r="J8" s="6" t="s">
        <v>11</v>
      </c>
      <c r="K8" s="7" t="s">
        <v>12</v>
      </c>
      <c r="L8" s="7" t="s">
        <v>13</v>
      </c>
    </row>
    <row r="9" spans="1:13" x14ac:dyDescent="0.25">
      <c r="A9" s="8">
        <v>1</v>
      </c>
      <c r="B9" s="9" t="s">
        <v>14</v>
      </c>
      <c r="C9" s="22" t="s">
        <v>15</v>
      </c>
      <c r="D9" s="23"/>
      <c r="E9" s="23"/>
      <c r="F9" s="23"/>
      <c r="G9" s="23"/>
      <c r="H9" s="23"/>
      <c r="I9" s="10">
        <v>37.26</v>
      </c>
      <c r="J9" s="4" t="s">
        <v>16</v>
      </c>
      <c r="K9" s="1">
        <v>0</v>
      </c>
      <c r="L9" s="11">
        <f>ROUND(I9*K9,2)</f>
        <v>0</v>
      </c>
      <c r="M9" t="s">
        <v>134</v>
      </c>
    </row>
    <row r="10" spans="1:13" x14ac:dyDescent="0.25">
      <c r="A10" s="26"/>
      <c r="B10" s="27"/>
      <c r="C10" s="24" t="s">
        <v>135</v>
      </c>
      <c r="D10" s="25"/>
      <c r="E10" s="25"/>
      <c r="F10" s="25"/>
      <c r="G10" s="25"/>
      <c r="H10" s="25"/>
      <c r="I10" s="12">
        <v>8.91</v>
      </c>
      <c r="K10" s="26"/>
      <c r="L10" s="27"/>
    </row>
    <row r="11" spans="1:13" x14ac:dyDescent="0.25">
      <c r="A11" s="26"/>
      <c r="B11" s="27"/>
      <c r="C11" s="24" t="s">
        <v>136</v>
      </c>
      <c r="D11" s="25"/>
      <c r="E11" s="25"/>
      <c r="F11" s="25"/>
      <c r="G11" s="25"/>
      <c r="H11" s="25"/>
      <c r="I11" s="12">
        <v>28.35</v>
      </c>
      <c r="K11" s="26"/>
      <c r="L11" s="27"/>
    </row>
    <row r="12" spans="1:13" ht="24" customHeight="1" x14ac:dyDescent="0.25">
      <c r="A12" s="8">
        <v>2</v>
      </c>
      <c r="B12" s="9" t="s">
        <v>37</v>
      </c>
      <c r="C12" s="33" t="s">
        <v>38</v>
      </c>
      <c r="D12" s="34"/>
      <c r="E12" s="34"/>
      <c r="F12" s="34"/>
      <c r="G12" s="34"/>
      <c r="H12" s="34"/>
      <c r="I12" s="10">
        <v>12.15</v>
      </c>
      <c r="J12" s="4" t="s">
        <v>16</v>
      </c>
      <c r="K12" s="1">
        <v>0</v>
      </c>
      <c r="L12" s="11">
        <f>ROUND(I12*K12,2)</f>
        <v>0</v>
      </c>
      <c r="M12" t="s">
        <v>137</v>
      </c>
    </row>
    <row r="13" spans="1:13" x14ac:dyDescent="0.25">
      <c r="A13" s="26"/>
      <c r="B13" s="27"/>
      <c r="C13" s="24" t="s">
        <v>138</v>
      </c>
      <c r="D13" s="25"/>
      <c r="E13" s="25"/>
      <c r="F13" s="25"/>
      <c r="G13" s="25"/>
      <c r="H13" s="25"/>
      <c r="I13" s="12">
        <v>12.15</v>
      </c>
      <c r="K13" s="26"/>
      <c r="L13" s="27"/>
    </row>
    <row r="14" spans="1:13" ht="29.25" customHeight="1" x14ac:dyDescent="0.25">
      <c r="A14" s="8">
        <v>3</v>
      </c>
      <c r="B14" s="9" t="s">
        <v>41</v>
      </c>
      <c r="C14" s="33" t="s">
        <v>42</v>
      </c>
      <c r="D14" s="34"/>
      <c r="E14" s="34"/>
      <c r="F14" s="34"/>
      <c r="G14" s="34"/>
      <c r="H14" s="34"/>
      <c r="I14" s="10">
        <v>16.2</v>
      </c>
      <c r="J14" s="4" t="s">
        <v>16</v>
      </c>
      <c r="K14" s="1">
        <v>0</v>
      </c>
      <c r="L14" s="11">
        <f>ROUND(I14*K14,2)</f>
        <v>0</v>
      </c>
      <c r="M14" t="s">
        <v>139</v>
      </c>
    </row>
    <row r="15" spans="1:13" x14ac:dyDescent="0.25">
      <c r="A15" s="26"/>
      <c r="B15" s="27"/>
      <c r="C15" s="24" t="s">
        <v>140</v>
      </c>
      <c r="D15" s="25"/>
      <c r="E15" s="25"/>
      <c r="F15" s="25"/>
      <c r="G15" s="25"/>
      <c r="H15" s="25"/>
      <c r="I15" s="12">
        <v>16.2</v>
      </c>
      <c r="K15" s="26"/>
      <c r="L15" s="27"/>
    </row>
    <row r="16" spans="1:13" ht="30.75" customHeight="1" x14ac:dyDescent="0.25">
      <c r="A16" s="8">
        <v>4</v>
      </c>
      <c r="B16" s="9" t="s">
        <v>45</v>
      </c>
      <c r="C16" s="33" t="s">
        <v>46</v>
      </c>
      <c r="D16" s="34"/>
      <c r="E16" s="34"/>
      <c r="F16" s="34"/>
      <c r="G16" s="34"/>
      <c r="H16" s="34"/>
      <c r="I16" s="10">
        <v>8.91</v>
      </c>
      <c r="J16" s="4" t="s">
        <v>16</v>
      </c>
      <c r="K16" s="1">
        <v>0</v>
      </c>
      <c r="L16" s="11">
        <f>ROUND(I16*K16,2)</f>
        <v>0</v>
      </c>
      <c r="M16" t="s">
        <v>141</v>
      </c>
    </row>
    <row r="17" spans="1:13" x14ac:dyDescent="0.25">
      <c r="A17" s="26"/>
      <c r="B17" s="27"/>
      <c r="C17" s="24" t="s">
        <v>142</v>
      </c>
      <c r="D17" s="25"/>
      <c r="E17" s="25"/>
      <c r="F17" s="25"/>
      <c r="G17" s="25"/>
      <c r="H17" s="25"/>
      <c r="I17" s="12">
        <v>8.91</v>
      </c>
      <c r="K17" s="26"/>
      <c r="L17" s="27"/>
    </row>
    <row r="18" spans="1:13" x14ac:dyDescent="0.25">
      <c r="A18" s="8">
        <v>5</v>
      </c>
      <c r="B18" s="9" t="s">
        <v>63</v>
      </c>
      <c r="C18" s="31" t="s">
        <v>64</v>
      </c>
      <c r="D18" s="32"/>
      <c r="E18" s="32"/>
      <c r="F18" s="32"/>
      <c r="G18" s="32"/>
      <c r="H18" s="32"/>
      <c r="I18" s="10">
        <v>109.1</v>
      </c>
      <c r="J18" s="4" t="s">
        <v>65</v>
      </c>
      <c r="K18" s="1">
        <v>0</v>
      </c>
      <c r="L18" s="11">
        <f>ROUND(I18*K18,2)</f>
        <v>0</v>
      </c>
      <c r="M18" t="s">
        <v>143</v>
      </c>
    </row>
    <row r="19" spans="1:13" x14ac:dyDescent="0.25">
      <c r="A19" s="26"/>
      <c r="B19" s="27"/>
      <c r="C19" s="24" t="s">
        <v>144</v>
      </c>
      <c r="D19" s="25"/>
      <c r="E19" s="25"/>
      <c r="F19" s="25"/>
      <c r="G19" s="25"/>
      <c r="H19" s="25"/>
      <c r="I19" s="12">
        <v>89.1</v>
      </c>
      <c r="K19" s="26"/>
      <c r="L19" s="27"/>
    </row>
    <row r="20" spans="1:13" x14ac:dyDescent="0.25">
      <c r="A20" s="26"/>
      <c r="B20" s="27"/>
      <c r="C20" s="24" t="s">
        <v>145</v>
      </c>
      <c r="D20" s="25"/>
      <c r="E20" s="25"/>
      <c r="F20" s="25"/>
      <c r="G20" s="25"/>
      <c r="H20" s="25"/>
      <c r="I20" s="12">
        <v>20</v>
      </c>
      <c r="K20" s="26"/>
      <c r="L20" s="27"/>
    </row>
    <row r="21" spans="1:13" x14ac:dyDescent="0.25">
      <c r="A21" s="8">
        <v>6</v>
      </c>
      <c r="B21" s="9" t="s">
        <v>78</v>
      </c>
      <c r="C21" s="31" t="s">
        <v>79</v>
      </c>
      <c r="D21" s="32"/>
      <c r="E21" s="32"/>
      <c r="F21" s="32"/>
      <c r="G21" s="32"/>
      <c r="H21" s="32"/>
      <c r="I21" s="10">
        <v>26.73</v>
      </c>
      <c r="J21" s="4" t="s">
        <v>16</v>
      </c>
      <c r="K21" s="1">
        <v>0</v>
      </c>
      <c r="L21" s="11">
        <f>ROUND(I21*K21,2)</f>
        <v>0</v>
      </c>
      <c r="M21" t="s">
        <v>146</v>
      </c>
    </row>
    <row r="22" spans="1:13" x14ac:dyDescent="0.25">
      <c r="A22" s="26"/>
      <c r="B22" s="27"/>
      <c r="C22" s="24" t="s">
        <v>147</v>
      </c>
      <c r="D22" s="25"/>
      <c r="E22" s="25"/>
      <c r="F22" s="25"/>
      <c r="G22" s="25"/>
      <c r="H22" s="25"/>
      <c r="I22" s="12">
        <v>26.73</v>
      </c>
      <c r="K22" s="26"/>
      <c r="L22" s="27"/>
    </row>
    <row r="23" spans="1:13" x14ac:dyDescent="0.25">
      <c r="A23" s="8">
        <v>7</v>
      </c>
      <c r="B23" s="9" t="s">
        <v>84</v>
      </c>
      <c r="C23" s="31" t="s">
        <v>85</v>
      </c>
      <c r="D23" s="32"/>
      <c r="E23" s="32"/>
      <c r="F23" s="32"/>
      <c r="G23" s="32"/>
      <c r="H23" s="32"/>
      <c r="I23" s="10">
        <v>50</v>
      </c>
      <c r="J23" s="4" t="s">
        <v>65</v>
      </c>
      <c r="K23" s="1">
        <v>0</v>
      </c>
      <c r="L23" s="11">
        <f>ROUND(I23*K23,2)</f>
        <v>0</v>
      </c>
      <c r="M23" t="s">
        <v>148</v>
      </c>
    </row>
    <row r="24" spans="1:13" x14ac:dyDescent="0.25">
      <c r="A24" s="26"/>
      <c r="B24" s="27"/>
      <c r="C24" s="24" t="s">
        <v>149</v>
      </c>
      <c r="D24" s="25"/>
      <c r="E24" s="25"/>
      <c r="F24" s="25"/>
      <c r="G24" s="25"/>
      <c r="H24" s="25"/>
      <c r="I24" s="12">
        <v>50</v>
      </c>
      <c r="K24" s="26"/>
      <c r="L24" s="27"/>
    </row>
    <row r="25" spans="1:13" ht="33" customHeight="1" x14ac:dyDescent="0.25">
      <c r="A25" s="8">
        <v>8</v>
      </c>
      <c r="B25" s="9" t="s">
        <v>88</v>
      </c>
      <c r="C25" s="33" t="s">
        <v>89</v>
      </c>
      <c r="D25" s="34"/>
      <c r="E25" s="34"/>
      <c r="F25" s="34"/>
      <c r="G25" s="34"/>
      <c r="H25" s="34"/>
      <c r="I25" s="10">
        <v>50</v>
      </c>
      <c r="J25" s="4" t="s">
        <v>65</v>
      </c>
      <c r="K25" s="1">
        <v>0</v>
      </c>
      <c r="L25" s="11">
        <f>ROUND(I25*K25,2)</f>
        <v>0</v>
      </c>
      <c r="M25" t="s">
        <v>150</v>
      </c>
    </row>
    <row r="26" spans="1:13" x14ac:dyDescent="0.25">
      <c r="A26" s="26"/>
      <c r="B26" s="27"/>
      <c r="C26" s="24">
        <v>-50</v>
      </c>
      <c r="D26" s="25"/>
      <c r="E26" s="25"/>
      <c r="F26" s="25"/>
      <c r="G26" s="25"/>
      <c r="H26" s="25"/>
      <c r="I26" s="12">
        <v>50</v>
      </c>
      <c r="K26" s="26"/>
      <c r="L26" s="27"/>
    </row>
    <row r="27" spans="1:13" ht="33" customHeight="1" x14ac:dyDescent="0.25">
      <c r="A27" s="8">
        <v>9</v>
      </c>
      <c r="B27" s="9" t="s">
        <v>91</v>
      </c>
      <c r="C27" s="33" t="s">
        <v>92</v>
      </c>
      <c r="D27" s="34"/>
      <c r="E27" s="34"/>
      <c r="F27" s="34"/>
      <c r="G27" s="34"/>
      <c r="H27" s="34"/>
      <c r="I27" s="10">
        <v>52.5</v>
      </c>
      <c r="J27" s="4" t="s">
        <v>65</v>
      </c>
      <c r="K27" s="1">
        <v>0</v>
      </c>
      <c r="L27" s="11">
        <f>ROUND(I27*K27,2)</f>
        <v>0</v>
      </c>
      <c r="M27" t="s">
        <v>151</v>
      </c>
    </row>
    <row r="28" spans="1:13" x14ac:dyDescent="0.25">
      <c r="A28" s="26"/>
      <c r="B28" s="27"/>
      <c r="C28" s="24" t="s">
        <v>152</v>
      </c>
      <c r="D28" s="25"/>
      <c r="E28" s="25"/>
      <c r="F28" s="25"/>
      <c r="G28" s="25"/>
      <c r="H28" s="25"/>
      <c r="I28" s="12">
        <v>52.5</v>
      </c>
      <c r="K28" s="26"/>
      <c r="L28" s="27"/>
    </row>
    <row r="29" spans="1:13" ht="32.25" customHeight="1" x14ac:dyDescent="0.25">
      <c r="A29" s="8">
        <v>10</v>
      </c>
      <c r="B29" s="9" t="s">
        <v>153</v>
      </c>
      <c r="C29" s="33" t="s">
        <v>154</v>
      </c>
      <c r="D29" s="34"/>
      <c r="E29" s="34"/>
      <c r="F29" s="34"/>
      <c r="G29" s="34"/>
      <c r="H29" s="34"/>
      <c r="I29" s="10">
        <v>31</v>
      </c>
      <c r="J29" s="4" t="s">
        <v>65</v>
      </c>
      <c r="K29" s="1">
        <v>0</v>
      </c>
      <c r="L29" s="11">
        <f>ROUND(I29*K29,2)</f>
        <v>0</v>
      </c>
      <c r="M29" t="s">
        <v>155</v>
      </c>
    </row>
    <row r="30" spans="1:13" x14ac:dyDescent="0.25">
      <c r="A30" s="26"/>
      <c r="B30" s="27"/>
      <c r="C30" s="24" t="s">
        <v>156</v>
      </c>
      <c r="D30" s="25"/>
      <c r="E30" s="25"/>
      <c r="F30" s="25"/>
      <c r="G30" s="25"/>
      <c r="H30" s="25"/>
      <c r="I30" s="12">
        <v>31</v>
      </c>
      <c r="K30" s="26"/>
      <c r="L30" s="27"/>
    </row>
    <row r="31" spans="1:13" x14ac:dyDescent="0.25">
      <c r="A31" s="38" t="s">
        <v>13</v>
      </c>
      <c r="B31" s="39"/>
      <c r="C31" s="13"/>
      <c r="D31" s="43"/>
      <c r="E31" s="44"/>
      <c r="F31" s="43"/>
      <c r="G31" s="44"/>
      <c r="H31" s="40" t="s">
        <v>132</v>
      </c>
      <c r="I31" s="41"/>
      <c r="J31" s="41"/>
      <c r="K31" s="42">
        <f>L9+L12+L14+L16+L18+L21+L23+L25+L27+L29</f>
        <v>0</v>
      </c>
      <c r="L31" s="41"/>
    </row>
    <row r="32" spans="1:13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</sheetData>
  <sheetProtection algorithmName="SHA-512" hashValue="j5imVCbDAeHiQxMcWSrsdAbCWo7zz0UOOKATXJlPw+oUqdFCEA2E2yK6whSd5ikHHdrl2OTt2iw/4a2NA/voIg==" saltValue="FjGFBZoBQBlDPcSRx/iV4w==" spinCount="100000" sheet="1" objects="1" scenarios="1" formatCells="0" formatColumns="0" selectLockedCells="1"/>
  <mergeCells count="60">
    <mergeCell ref="A32:L32"/>
    <mergeCell ref="C29:H29"/>
    <mergeCell ref="C30:H30"/>
    <mergeCell ref="A30:B30"/>
    <mergeCell ref="K30:L30"/>
    <mergeCell ref="A31:B31"/>
    <mergeCell ref="H31:J31"/>
    <mergeCell ref="K31:L31"/>
    <mergeCell ref="D31:E31"/>
    <mergeCell ref="F31:G31"/>
    <mergeCell ref="C28:H28"/>
    <mergeCell ref="A28:B28"/>
    <mergeCell ref="K28:L28"/>
    <mergeCell ref="C21:H21"/>
    <mergeCell ref="C22:H22"/>
    <mergeCell ref="A22:B22"/>
    <mergeCell ref="K22:L22"/>
    <mergeCell ref="C23:H23"/>
    <mergeCell ref="C24:H24"/>
    <mergeCell ref="A24:B24"/>
    <mergeCell ref="K24:L24"/>
    <mergeCell ref="C25:H25"/>
    <mergeCell ref="C26:H26"/>
    <mergeCell ref="A26:B26"/>
    <mergeCell ref="K26:L26"/>
    <mergeCell ref="C27:H27"/>
    <mergeCell ref="C18:H18"/>
    <mergeCell ref="C19:H19"/>
    <mergeCell ref="A19:B19"/>
    <mergeCell ref="K19:L19"/>
    <mergeCell ref="C20:H20"/>
    <mergeCell ref="A20:B20"/>
    <mergeCell ref="K20:L20"/>
    <mergeCell ref="C17:H17"/>
    <mergeCell ref="A17:B17"/>
    <mergeCell ref="K17:L17"/>
    <mergeCell ref="C11:H11"/>
    <mergeCell ref="A11:B11"/>
    <mergeCell ref="K11:L11"/>
    <mergeCell ref="C12:H12"/>
    <mergeCell ref="C13:H13"/>
    <mergeCell ref="A13:B13"/>
    <mergeCell ref="K13:L13"/>
    <mergeCell ref="C14:H14"/>
    <mergeCell ref="C15:H15"/>
    <mergeCell ref="A15:B15"/>
    <mergeCell ref="K15:L15"/>
    <mergeCell ref="C16:H16"/>
    <mergeCell ref="C10:H10"/>
    <mergeCell ref="A10:B10"/>
    <mergeCell ref="K10:L10"/>
    <mergeCell ref="A1:C1"/>
    <mergeCell ref="E1:H2"/>
    <mergeCell ref="K1:L1"/>
    <mergeCell ref="K2:L2"/>
    <mergeCell ref="A3:L4"/>
    <mergeCell ref="A7:L7"/>
    <mergeCell ref="A8:B8"/>
    <mergeCell ref="C8:H8"/>
    <mergeCell ref="C9:H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0"/>
  <sheetViews>
    <sheetView topLeftCell="A45" zoomScale="84" zoomScaleNormal="84" workbookViewId="0">
      <selection activeCell="K9" sqref="K9"/>
    </sheetView>
  </sheetViews>
  <sheetFormatPr defaultRowHeight="15" x14ac:dyDescent="0.25"/>
  <cols>
    <col min="1" max="1" width="5.7109375" style="2" customWidth="1"/>
    <col min="2" max="2" width="8.85546875" style="2"/>
    <col min="3" max="4" width="9.7109375" style="2" customWidth="1"/>
    <col min="5" max="8" width="8.85546875" style="2"/>
    <col min="9" max="9" width="11.7109375" style="2" customWidth="1"/>
    <col min="10" max="10" width="6.28515625" style="2" customWidth="1"/>
    <col min="11" max="11" width="12.7109375" style="2" customWidth="1"/>
    <col min="12" max="12" width="13.7109375" style="2" customWidth="1"/>
    <col min="13" max="13" width="16.7109375" hidden="1" customWidth="1"/>
  </cols>
  <sheetData>
    <row r="1" spans="1:13" ht="15.75" thickBot="1" x14ac:dyDescent="0.3">
      <c r="A1" s="28" t="s">
        <v>0</v>
      </c>
      <c r="B1" s="27"/>
      <c r="C1" s="27"/>
      <c r="E1" s="29" t="s">
        <v>1</v>
      </c>
      <c r="F1" s="30"/>
      <c r="G1" s="30"/>
      <c r="H1" s="30"/>
      <c r="J1" s="3" t="s">
        <v>3</v>
      </c>
      <c r="K1" s="31" t="s">
        <v>5</v>
      </c>
      <c r="L1" s="32"/>
    </row>
    <row r="2" spans="1:13" ht="15.75" thickBot="1" x14ac:dyDescent="0.3">
      <c r="A2" s="2" t="s">
        <v>2</v>
      </c>
      <c r="C2" s="5">
        <v>45675</v>
      </c>
      <c r="E2" s="30"/>
      <c r="F2" s="30"/>
      <c r="G2" s="30"/>
      <c r="H2" s="30"/>
      <c r="J2" s="3" t="s">
        <v>4</v>
      </c>
      <c r="K2" s="31"/>
      <c r="L2" s="32"/>
    </row>
    <row r="3" spans="1:13" x14ac:dyDescent="0.25">
      <c r="A3" s="14" t="s">
        <v>215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x14ac:dyDescent="0.25">
      <c r="A5" s="2" t="s">
        <v>6</v>
      </c>
      <c r="C5" s="2" t="s">
        <v>0</v>
      </c>
    </row>
    <row r="6" spans="1:13" ht="15.75" thickBot="1" x14ac:dyDescent="0.3"/>
    <row r="7" spans="1:13" ht="15.75" thickBot="1" x14ac:dyDescent="0.3">
      <c r="A7" s="16" t="s">
        <v>157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 ht="15.75" thickBot="1" x14ac:dyDescent="0.3">
      <c r="A8" s="18" t="s">
        <v>8</v>
      </c>
      <c r="B8" s="19"/>
      <c r="C8" s="20" t="s">
        <v>9</v>
      </c>
      <c r="D8" s="21"/>
      <c r="E8" s="21"/>
      <c r="F8" s="21"/>
      <c r="G8" s="21"/>
      <c r="H8" s="21"/>
      <c r="I8" s="7" t="s">
        <v>10</v>
      </c>
      <c r="J8" s="6" t="s">
        <v>11</v>
      </c>
      <c r="K8" s="7" t="s">
        <v>12</v>
      </c>
      <c r="L8" s="7" t="s">
        <v>13</v>
      </c>
    </row>
    <row r="9" spans="1:13" x14ac:dyDescent="0.25">
      <c r="A9" s="8">
        <v>1</v>
      </c>
      <c r="B9" s="9" t="s">
        <v>14</v>
      </c>
      <c r="C9" s="22" t="s">
        <v>15</v>
      </c>
      <c r="D9" s="23"/>
      <c r="E9" s="23"/>
      <c r="F9" s="23"/>
      <c r="G9" s="23"/>
      <c r="H9" s="23"/>
      <c r="I9" s="10">
        <v>26.207999999999998</v>
      </c>
      <c r="J9" s="4" t="s">
        <v>16</v>
      </c>
      <c r="K9" s="1">
        <v>0</v>
      </c>
      <c r="L9" s="11">
        <f>ROUND(I9*K9,2)</f>
        <v>0</v>
      </c>
      <c r="M9" t="s">
        <v>158</v>
      </c>
    </row>
    <row r="10" spans="1:13" x14ac:dyDescent="0.25">
      <c r="A10" s="26"/>
      <c r="B10" s="27"/>
      <c r="C10" s="24" t="s">
        <v>159</v>
      </c>
      <c r="D10" s="25"/>
      <c r="E10" s="25"/>
      <c r="F10" s="25"/>
      <c r="G10" s="25"/>
      <c r="H10" s="25"/>
      <c r="I10" s="12">
        <v>7.8079999999999998</v>
      </c>
      <c r="K10" s="26"/>
      <c r="L10" s="27"/>
    </row>
    <row r="11" spans="1:13" x14ac:dyDescent="0.25">
      <c r="A11" s="26"/>
      <c r="B11" s="27"/>
      <c r="C11" s="24" t="s">
        <v>160</v>
      </c>
      <c r="D11" s="25"/>
      <c r="E11" s="25"/>
      <c r="F11" s="25"/>
      <c r="G11" s="25"/>
      <c r="H11" s="25"/>
      <c r="I11" s="12">
        <v>18.2</v>
      </c>
      <c r="K11" s="26"/>
      <c r="L11" s="27"/>
    </row>
    <row r="12" spans="1:13" x14ac:dyDescent="0.25">
      <c r="A12" s="26"/>
      <c r="B12" s="27"/>
      <c r="C12" s="24" t="s">
        <v>161</v>
      </c>
      <c r="D12" s="25"/>
      <c r="E12" s="25"/>
      <c r="F12" s="25"/>
      <c r="G12" s="25"/>
      <c r="H12" s="25"/>
      <c r="I12" s="12">
        <v>0.2</v>
      </c>
      <c r="K12" s="26"/>
      <c r="L12" s="27"/>
    </row>
    <row r="13" spans="1:13" x14ac:dyDescent="0.25">
      <c r="A13" s="8">
        <v>2</v>
      </c>
      <c r="B13" s="9" t="s">
        <v>37</v>
      </c>
      <c r="C13" s="31" t="s">
        <v>38</v>
      </c>
      <c r="D13" s="32"/>
      <c r="E13" s="32"/>
      <c r="F13" s="32"/>
      <c r="G13" s="32"/>
      <c r="H13" s="32"/>
      <c r="I13" s="10">
        <v>7.8</v>
      </c>
      <c r="J13" s="4" t="s">
        <v>16</v>
      </c>
      <c r="K13" s="1">
        <v>0</v>
      </c>
      <c r="L13" s="11">
        <f>ROUND(I13*K13,2)</f>
        <v>0</v>
      </c>
      <c r="M13" t="s">
        <v>162</v>
      </c>
    </row>
    <row r="14" spans="1:13" x14ac:dyDescent="0.25">
      <c r="A14" s="26"/>
      <c r="B14" s="27"/>
      <c r="C14" s="24" t="s">
        <v>163</v>
      </c>
      <c r="D14" s="25"/>
      <c r="E14" s="25"/>
      <c r="F14" s="25"/>
      <c r="G14" s="25"/>
      <c r="H14" s="25"/>
      <c r="I14" s="12">
        <v>7.8</v>
      </c>
      <c r="K14" s="26"/>
      <c r="L14" s="27"/>
    </row>
    <row r="15" spans="1:13" x14ac:dyDescent="0.25">
      <c r="A15" s="8">
        <v>3</v>
      </c>
      <c r="B15" s="9" t="s">
        <v>41</v>
      </c>
      <c r="C15" s="31" t="s">
        <v>42</v>
      </c>
      <c r="D15" s="32"/>
      <c r="E15" s="32"/>
      <c r="F15" s="32"/>
      <c r="G15" s="32"/>
      <c r="H15" s="32"/>
      <c r="I15" s="10">
        <v>10.4</v>
      </c>
      <c r="J15" s="4" t="s">
        <v>16</v>
      </c>
      <c r="K15" s="1">
        <v>0</v>
      </c>
      <c r="L15" s="11">
        <f>ROUND(I15*K15,2)</f>
        <v>0</v>
      </c>
      <c r="M15" t="s">
        <v>164</v>
      </c>
    </row>
    <row r="16" spans="1:13" x14ac:dyDescent="0.25">
      <c r="A16" s="26"/>
      <c r="B16" s="27"/>
      <c r="C16" s="24" t="s">
        <v>165</v>
      </c>
      <c r="D16" s="25"/>
      <c r="E16" s="25"/>
      <c r="F16" s="25"/>
      <c r="G16" s="25"/>
      <c r="H16" s="25"/>
      <c r="I16" s="12">
        <v>10.4</v>
      </c>
      <c r="K16" s="26"/>
      <c r="L16" s="27"/>
    </row>
    <row r="17" spans="1:13" x14ac:dyDescent="0.25">
      <c r="A17" s="8">
        <v>4</v>
      </c>
      <c r="B17" s="9" t="s">
        <v>45</v>
      </c>
      <c r="C17" s="31" t="s">
        <v>46</v>
      </c>
      <c r="D17" s="32"/>
      <c r="E17" s="32"/>
      <c r="F17" s="32"/>
      <c r="G17" s="32"/>
      <c r="H17" s="32"/>
      <c r="I17" s="10">
        <v>5.72</v>
      </c>
      <c r="J17" s="4" t="s">
        <v>16</v>
      </c>
      <c r="K17" s="1">
        <v>0</v>
      </c>
      <c r="L17" s="11">
        <f>ROUND(I17*K17,2)</f>
        <v>0</v>
      </c>
      <c r="M17" t="s">
        <v>166</v>
      </c>
    </row>
    <row r="18" spans="1:13" x14ac:dyDescent="0.25">
      <c r="A18" s="26"/>
      <c r="B18" s="27"/>
      <c r="C18" s="24" t="s">
        <v>167</v>
      </c>
      <c r="D18" s="25"/>
      <c r="E18" s="25"/>
      <c r="F18" s="25"/>
      <c r="G18" s="25"/>
      <c r="H18" s="25"/>
      <c r="I18" s="12">
        <v>5.72</v>
      </c>
      <c r="K18" s="26"/>
      <c r="L18" s="27"/>
    </row>
    <row r="19" spans="1:13" x14ac:dyDescent="0.25">
      <c r="A19" s="8">
        <v>5</v>
      </c>
      <c r="B19" s="9" t="s">
        <v>49</v>
      </c>
      <c r="C19" s="31" t="s">
        <v>50</v>
      </c>
      <c r="D19" s="32"/>
      <c r="E19" s="32"/>
      <c r="F19" s="32"/>
      <c r="G19" s="32"/>
      <c r="H19" s="32"/>
      <c r="I19" s="10">
        <v>1</v>
      </c>
      <c r="J19" s="4" t="s">
        <v>16</v>
      </c>
      <c r="K19" s="1">
        <v>0</v>
      </c>
      <c r="L19" s="11">
        <f>ROUND(I19*K19,2)</f>
        <v>0</v>
      </c>
      <c r="M19" t="s">
        <v>168</v>
      </c>
    </row>
    <row r="20" spans="1:13" x14ac:dyDescent="0.25">
      <c r="A20" s="26"/>
      <c r="B20" s="27"/>
      <c r="C20" s="24" t="s">
        <v>52</v>
      </c>
      <c r="D20" s="25"/>
      <c r="E20" s="25"/>
      <c r="F20" s="25"/>
      <c r="G20" s="25"/>
      <c r="H20" s="25"/>
      <c r="I20" s="12">
        <v>1</v>
      </c>
      <c r="K20" s="26"/>
      <c r="L20" s="27"/>
    </row>
    <row r="21" spans="1:13" x14ac:dyDescent="0.25">
      <c r="A21" s="8">
        <v>6</v>
      </c>
      <c r="B21" s="9" t="s">
        <v>53</v>
      </c>
      <c r="C21" s="31" t="s">
        <v>54</v>
      </c>
      <c r="D21" s="32"/>
      <c r="E21" s="32"/>
      <c r="F21" s="32"/>
      <c r="G21" s="32"/>
      <c r="H21" s="32"/>
      <c r="I21" s="10">
        <v>1.08</v>
      </c>
      <c r="J21" s="4" t="s">
        <v>16</v>
      </c>
      <c r="K21" s="1">
        <v>0</v>
      </c>
      <c r="L21" s="11">
        <f>ROUND(I21*K21,2)</f>
        <v>0</v>
      </c>
      <c r="M21" t="s">
        <v>169</v>
      </c>
    </row>
    <row r="22" spans="1:13" x14ac:dyDescent="0.25">
      <c r="A22" s="26"/>
      <c r="B22" s="27"/>
      <c r="C22" s="24" t="s">
        <v>170</v>
      </c>
      <c r="D22" s="25"/>
      <c r="E22" s="25"/>
      <c r="F22" s="25"/>
      <c r="G22" s="25"/>
      <c r="H22" s="25"/>
      <c r="I22" s="12">
        <v>1.08</v>
      </c>
      <c r="K22" s="26"/>
      <c r="L22" s="27"/>
    </row>
    <row r="23" spans="1:13" x14ac:dyDescent="0.25">
      <c r="A23" s="8">
        <v>7</v>
      </c>
      <c r="B23" s="9" t="s">
        <v>57</v>
      </c>
      <c r="C23" s="31" t="s">
        <v>58</v>
      </c>
      <c r="D23" s="32"/>
      <c r="E23" s="32"/>
      <c r="F23" s="32"/>
      <c r="G23" s="32"/>
      <c r="H23" s="32"/>
      <c r="I23" s="10">
        <v>1.9</v>
      </c>
      <c r="J23" s="4" t="s">
        <v>16</v>
      </c>
      <c r="K23" s="1">
        <v>0</v>
      </c>
      <c r="L23" s="11">
        <f>ROUND(I23*K23,2)</f>
        <v>0</v>
      </c>
      <c r="M23" t="s">
        <v>171</v>
      </c>
    </row>
    <row r="24" spans="1:13" x14ac:dyDescent="0.25">
      <c r="A24" s="26"/>
      <c r="B24" s="27"/>
      <c r="C24" s="35" t="s">
        <v>60</v>
      </c>
      <c r="D24" s="25"/>
      <c r="E24" s="25"/>
      <c r="F24" s="25"/>
      <c r="G24" s="25"/>
      <c r="H24" s="25"/>
      <c r="J24" s="26"/>
      <c r="K24" s="27"/>
      <c r="L24" s="27"/>
    </row>
    <row r="25" spans="1:13" x14ac:dyDescent="0.25">
      <c r="A25" s="26"/>
      <c r="B25" s="27"/>
      <c r="C25" s="24" t="s">
        <v>172</v>
      </c>
      <c r="D25" s="25"/>
      <c r="E25" s="25"/>
      <c r="F25" s="25"/>
      <c r="G25" s="25"/>
      <c r="H25" s="25"/>
      <c r="I25" s="12">
        <v>0.9</v>
      </c>
      <c r="K25" s="26"/>
      <c r="L25" s="27"/>
    </row>
    <row r="26" spans="1:13" x14ac:dyDescent="0.25">
      <c r="A26" s="26"/>
      <c r="B26" s="27"/>
      <c r="C26" s="24" t="s">
        <v>62</v>
      </c>
      <c r="D26" s="25"/>
      <c r="E26" s="25"/>
      <c r="F26" s="25"/>
      <c r="G26" s="25"/>
      <c r="H26" s="25"/>
      <c r="I26" s="12">
        <v>1</v>
      </c>
      <c r="K26" s="26"/>
      <c r="L26" s="27"/>
    </row>
    <row r="27" spans="1:13" x14ac:dyDescent="0.25">
      <c r="A27" s="8">
        <v>8</v>
      </c>
      <c r="B27" s="9" t="s">
        <v>63</v>
      </c>
      <c r="C27" s="31" t="s">
        <v>64</v>
      </c>
      <c r="D27" s="32"/>
      <c r="E27" s="32"/>
      <c r="F27" s="32"/>
      <c r="G27" s="32"/>
      <c r="H27" s="32"/>
      <c r="I27" s="10">
        <v>62.2</v>
      </c>
      <c r="J27" s="4" t="s">
        <v>65</v>
      </c>
      <c r="K27" s="1">
        <v>0</v>
      </c>
      <c r="L27" s="11">
        <f>ROUND(I27*K27,2)</f>
        <v>0</v>
      </c>
      <c r="M27" t="s">
        <v>173</v>
      </c>
    </row>
    <row r="28" spans="1:13" x14ac:dyDescent="0.25">
      <c r="A28" s="26"/>
      <c r="B28" s="27"/>
      <c r="C28" s="24" t="s">
        <v>174</v>
      </c>
      <c r="D28" s="25"/>
      <c r="E28" s="25"/>
      <c r="F28" s="25"/>
      <c r="G28" s="25"/>
      <c r="H28" s="25"/>
      <c r="I28" s="12">
        <v>57.2</v>
      </c>
      <c r="K28" s="26"/>
      <c r="L28" s="27"/>
    </row>
    <row r="29" spans="1:13" x14ac:dyDescent="0.25">
      <c r="A29" s="26"/>
      <c r="B29" s="27"/>
      <c r="C29" s="24" t="s">
        <v>175</v>
      </c>
      <c r="D29" s="25"/>
      <c r="E29" s="25"/>
      <c r="F29" s="25"/>
      <c r="G29" s="25"/>
      <c r="H29" s="25"/>
      <c r="I29" s="12">
        <v>5</v>
      </c>
      <c r="K29" s="26"/>
      <c r="L29" s="27"/>
    </row>
    <row r="30" spans="1:13" x14ac:dyDescent="0.25">
      <c r="A30" s="8">
        <v>9</v>
      </c>
      <c r="B30" s="9" t="s">
        <v>176</v>
      </c>
      <c r="C30" s="31" t="s">
        <v>177</v>
      </c>
      <c r="D30" s="32"/>
      <c r="E30" s="32"/>
      <c r="F30" s="32"/>
      <c r="G30" s="32"/>
      <c r="H30" s="32"/>
      <c r="I30" s="10">
        <v>5</v>
      </c>
      <c r="J30" s="4" t="s">
        <v>65</v>
      </c>
      <c r="K30" s="1">
        <v>0</v>
      </c>
      <c r="L30" s="11">
        <f>ROUND(I30*K30,2)</f>
        <v>0</v>
      </c>
      <c r="M30" t="s">
        <v>178</v>
      </c>
    </row>
    <row r="31" spans="1:13" x14ac:dyDescent="0.25">
      <c r="A31" s="26"/>
      <c r="B31" s="27"/>
      <c r="C31" s="24">
        <v>5</v>
      </c>
      <c r="D31" s="25"/>
      <c r="E31" s="25"/>
      <c r="F31" s="25"/>
      <c r="G31" s="25"/>
      <c r="H31" s="25"/>
      <c r="I31" s="12">
        <v>5</v>
      </c>
      <c r="K31" s="26"/>
      <c r="L31" s="27"/>
    </row>
    <row r="32" spans="1:13" x14ac:dyDescent="0.25">
      <c r="A32" s="8">
        <v>10</v>
      </c>
      <c r="B32" s="9" t="s">
        <v>179</v>
      </c>
      <c r="C32" s="31" t="s">
        <v>180</v>
      </c>
      <c r="D32" s="32"/>
      <c r="E32" s="32"/>
      <c r="F32" s="32"/>
      <c r="G32" s="32"/>
      <c r="H32" s="32"/>
      <c r="I32" s="10">
        <v>5</v>
      </c>
      <c r="J32" s="4" t="s">
        <v>65</v>
      </c>
      <c r="K32" s="1">
        <v>0</v>
      </c>
      <c r="L32" s="11">
        <f>ROUND(I32*K32,2)</f>
        <v>0</v>
      </c>
      <c r="M32" t="s">
        <v>181</v>
      </c>
    </row>
    <row r="33" spans="1:13" x14ac:dyDescent="0.25">
      <c r="A33" s="26"/>
      <c r="B33" s="27"/>
      <c r="C33" s="24">
        <v>5</v>
      </c>
      <c r="D33" s="25"/>
      <c r="E33" s="25"/>
      <c r="F33" s="25"/>
      <c r="G33" s="25"/>
      <c r="H33" s="25"/>
      <c r="I33" s="12">
        <v>5</v>
      </c>
      <c r="K33" s="26"/>
      <c r="L33" s="27"/>
    </row>
    <row r="34" spans="1:13" ht="18.75" customHeight="1" x14ac:dyDescent="0.25">
      <c r="A34" s="8">
        <v>11</v>
      </c>
      <c r="B34" s="9" t="s">
        <v>73</v>
      </c>
      <c r="C34" s="33" t="s">
        <v>74</v>
      </c>
      <c r="D34" s="34"/>
      <c r="E34" s="34"/>
      <c r="F34" s="34"/>
      <c r="G34" s="34"/>
      <c r="H34" s="34"/>
      <c r="I34" s="10">
        <v>0.5</v>
      </c>
      <c r="J34" s="4" t="s">
        <v>16</v>
      </c>
      <c r="K34" s="1">
        <v>0</v>
      </c>
      <c r="L34" s="11">
        <f>ROUND(I34*K34,2)</f>
        <v>0</v>
      </c>
      <c r="M34" t="s">
        <v>182</v>
      </c>
    </row>
    <row r="35" spans="1:13" x14ac:dyDescent="0.25">
      <c r="A35" s="26"/>
      <c r="B35" s="27"/>
      <c r="C35" s="24" t="s">
        <v>76</v>
      </c>
      <c r="D35" s="25"/>
      <c r="E35" s="25"/>
      <c r="F35" s="25"/>
      <c r="G35" s="25"/>
      <c r="H35" s="25"/>
      <c r="I35" s="12">
        <v>0</v>
      </c>
      <c r="K35" s="26"/>
      <c r="L35" s="27"/>
    </row>
    <row r="36" spans="1:13" x14ac:dyDescent="0.25">
      <c r="A36" s="26"/>
      <c r="B36" s="27"/>
      <c r="C36" s="24" t="s">
        <v>183</v>
      </c>
      <c r="D36" s="25"/>
      <c r="E36" s="25"/>
      <c r="F36" s="25"/>
      <c r="G36" s="25"/>
      <c r="H36" s="25"/>
      <c r="I36" s="12">
        <v>0.5</v>
      </c>
      <c r="K36" s="26"/>
      <c r="L36" s="27"/>
    </row>
    <row r="37" spans="1:13" x14ac:dyDescent="0.25">
      <c r="A37" s="8">
        <v>12</v>
      </c>
      <c r="B37" s="9" t="s">
        <v>78</v>
      </c>
      <c r="C37" s="31" t="s">
        <v>79</v>
      </c>
      <c r="D37" s="32"/>
      <c r="E37" s="32"/>
      <c r="F37" s="32"/>
      <c r="G37" s="32"/>
      <c r="H37" s="32"/>
      <c r="I37" s="10">
        <v>19.61</v>
      </c>
      <c r="J37" s="4" t="s">
        <v>16</v>
      </c>
      <c r="K37" s="1">
        <v>0</v>
      </c>
      <c r="L37" s="11">
        <f>ROUND(I37*K37,2)</f>
        <v>0</v>
      </c>
      <c r="M37" t="s">
        <v>184</v>
      </c>
    </row>
    <row r="38" spans="1:13" x14ac:dyDescent="0.25">
      <c r="A38" s="26"/>
      <c r="B38" s="27"/>
      <c r="C38" s="24" t="s">
        <v>185</v>
      </c>
      <c r="D38" s="25"/>
      <c r="E38" s="25"/>
      <c r="F38" s="25"/>
      <c r="G38" s="25"/>
      <c r="H38" s="25"/>
      <c r="I38" s="12">
        <v>15.51</v>
      </c>
      <c r="K38" s="26"/>
      <c r="L38" s="27"/>
    </row>
    <row r="39" spans="1:13" x14ac:dyDescent="0.25">
      <c r="A39" s="26"/>
      <c r="B39" s="27"/>
      <c r="C39" s="24" t="s">
        <v>186</v>
      </c>
      <c r="D39" s="25"/>
      <c r="E39" s="25"/>
      <c r="F39" s="25"/>
      <c r="G39" s="25"/>
      <c r="H39" s="25"/>
      <c r="I39" s="12">
        <v>1.1000000000000001</v>
      </c>
      <c r="K39" s="26"/>
      <c r="L39" s="27"/>
    </row>
    <row r="40" spans="1:13" x14ac:dyDescent="0.25">
      <c r="A40" s="26"/>
      <c r="B40" s="27"/>
      <c r="C40" s="24" t="s">
        <v>187</v>
      </c>
      <c r="D40" s="25"/>
      <c r="E40" s="25"/>
      <c r="F40" s="25"/>
      <c r="G40" s="25"/>
      <c r="H40" s="25"/>
      <c r="I40" s="12">
        <v>3</v>
      </c>
      <c r="K40" s="26"/>
      <c r="L40" s="27"/>
    </row>
    <row r="41" spans="1:13" x14ac:dyDescent="0.25">
      <c r="A41" s="8">
        <v>13</v>
      </c>
      <c r="B41" s="9" t="s">
        <v>84</v>
      </c>
      <c r="C41" s="31" t="s">
        <v>85</v>
      </c>
      <c r="D41" s="32"/>
      <c r="E41" s="32"/>
      <c r="F41" s="32"/>
      <c r="G41" s="32"/>
      <c r="H41" s="32"/>
      <c r="I41" s="10">
        <v>47</v>
      </c>
      <c r="J41" s="4" t="s">
        <v>65</v>
      </c>
      <c r="K41" s="1">
        <v>0</v>
      </c>
      <c r="L41" s="11">
        <f>ROUND(I41*K41,2)</f>
        <v>0</v>
      </c>
      <c r="M41" t="s">
        <v>188</v>
      </c>
    </row>
    <row r="42" spans="1:13" x14ac:dyDescent="0.25">
      <c r="A42" s="26"/>
      <c r="B42" s="27"/>
      <c r="C42" s="24" t="s">
        <v>189</v>
      </c>
      <c r="D42" s="25"/>
      <c r="E42" s="25"/>
      <c r="F42" s="25"/>
      <c r="G42" s="25"/>
      <c r="H42" s="25"/>
      <c r="I42" s="12">
        <v>47</v>
      </c>
      <c r="K42" s="26"/>
      <c r="L42" s="27"/>
    </row>
    <row r="43" spans="1:13" ht="28.5" customHeight="1" x14ac:dyDescent="0.25">
      <c r="A43" s="8">
        <v>14</v>
      </c>
      <c r="B43" s="9" t="s">
        <v>88</v>
      </c>
      <c r="C43" s="33" t="s">
        <v>89</v>
      </c>
      <c r="D43" s="34"/>
      <c r="E43" s="34"/>
      <c r="F43" s="34"/>
      <c r="G43" s="34"/>
      <c r="H43" s="34"/>
      <c r="I43" s="10">
        <v>47</v>
      </c>
      <c r="J43" s="4" t="s">
        <v>65</v>
      </c>
      <c r="K43" s="1">
        <v>0</v>
      </c>
      <c r="L43" s="11">
        <f>ROUND(I43*K43,2)</f>
        <v>0</v>
      </c>
      <c r="M43" t="s">
        <v>190</v>
      </c>
    </row>
    <row r="44" spans="1:13" x14ac:dyDescent="0.25">
      <c r="A44" s="26"/>
      <c r="B44" s="27"/>
      <c r="C44" s="24">
        <v>47</v>
      </c>
      <c r="D44" s="25"/>
      <c r="E44" s="25"/>
      <c r="F44" s="25"/>
      <c r="G44" s="25"/>
      <c r="H44" s="25"/>
      <c r="I44" s="12">
        <v>47</v>
      </c>
      <c r="K44" s="26"/>
      <c r="L44" s="27"/>
    </row>
    <row r="45" spans="1:13" ht="31.5" customHeight="1" x14ac:dyDescent="0.25">
      <c r="A45" s="8">
        <v>15</v>
      </c>
      <c r="B45" s="9" t="s">
        <v>91</v>
      </c>
      <c r="C45" s="33" t="s">
        <v>92</v>
      </c>
      <c r="D45" s="34"/>
      <c r="E45" s="34"/>
      <c r="F45" s="34"/>
      <c r="G45" s="34"/>
      <c r="H45" s="34"/>
      <c r="I45" s="10">
        <v>49.35</v>
      </c>
      <c r="J45" s="4" t="s">
        <v>65</v>
      </c>
      <c r="K45" s="1">
        <v>0</v>
      </c>
      <c r="L45" s="11">
        <f>ROUND(I45*K45,2)</f>
        <v>0</v>
      </c>
      <c r="M45" t="s">
        <v>191</v>
      </c>
    </row>
    <row r="46" spans="1:13" x14ac:dyDescent="0.25">
      <c r="A46" s="26"/>
      <c r="B46" s="27"/>
      <c r="C46" s="24" t="s">
        <v>192</v>
      </c>
      <c r="D46" s="25"/>
      <c r="E46" s="25"/>
      <c r="F46" s="25"/>
      <c r="G46" s="25"/>
      <c r="H46" s="25"/>
      <c r="I46" s="12">
        <v>49.35</v>
      </c>
      <c r="K46" s="26"/>
      <c r="L46" s="27"/>
    </row>
    <row r="47" spans="1:13" x14ac:dyDescent="0.25">
      <c r="A47" s="8">
        <v>16</v>
      </c>
      <c r="B47" s="9" t="s">
        <v>193</v>
      </c>
      <c r="C47" s="31" t="s">
        <v>194</v>
      </c>
      <c r="D47" s="32"/>
      <c r="E47" s="32"/>
      <c r="F47" s="32"/>
      <c r="G47" s="32"/>
      <c r="H47" s="32"/>
      <c r="I47" s="10">
        <v>5</v>
      </c>
      <c r="J47" s="4" t="s">
        <v>65</v>
      </c>
      <c r="K47" s="1">
        <v>0</v>
      </c>
      <c r="L47" s="11">
        <f>ROUND(I47*K47,2)</f>
        <v>0</v>
      </c>
      <c r="M47" t="s">
        <v>195</v>
      </c>
    </row>
    <row r="48" spans="1:13" x14ac:dyDescent="0.25">
      <c r="A48" s="26"/>
      <c r="B48" s="27"/>
      <c r="C48" s="24">
        <v>5</v>
      </c>
      <c r="D48" s="25"/>
      <c r="E48" s="25"/>
      <c r="F48" s="25"/>
      <c r="G48" s="25"/>
      <c r="H48" s="25"/>
      <c r="I48" s="12">
        <v>5</v>
      </c>
      <c r="K48" s="26"/>
      <c r="L48" s="27"/>
    </row>
    <row r="49" spans="1:13" ht="33.75" customHeight="1" x14ac:dyDescent="0.25">
      <c r="A49" s="8">
        <v>17</v>
      </c>
      <c r="B49" s="9" t="s">
        <v>100</v>
      </c>
      <c r="C49" s="33" t="s">
        <v>101</v>
      </c>
      <c r="D49" s="34"/>
      <c r="E49" s="34"/>
      <c r="F49" s="34"/>
      <c r="G49" s="34"/>
      <c r="H49" s="34"/>
      <c r="I49" s="10">
        <v>12</v>
      </c>
      <c r="J49" s="4" t="s">
        <v>102</v>
      </c>
      <c r="K49" s="1">
        <v>0</v>
      </c>
      <c r="L49" s="11">
        <f>ROUND(I49*K49,2)</f>
        <v>0</v>
      </c>
      <c r="M49" t="s">
        <v>196</v>
      </c>
    </row>
    <row r="50" spans="1:13" x14ac:dyDescent="0.25">
      <c r="A50" s="26"/>
      <c r="B50" s="27"/>
      <c r="C50" s="24" t="s">
        <v>197</v>
      </c>
      <c r="D50" s="25"/>
      <c r="E50" s="25"/>
      <c r="F50" s="25"/>
      <c r="G50" s="25"/>
      <c r="H50" s="25"/>
      <c r="I50" s="12">
        <v>12</v>
      </c>
      <c r="K50" s="26"/>
      <c r="L50" s="27"/>
    </row>
    <row r="51" spans="1:13" x14ac:dyDescent="0.25">
      <c r="A51" s="8">
        <v>18</v>
      </c>
      <c r="B51" s="9" t="s">
        <v>105</v>
      </c>
      <c r="C51" s="31" t="s">
        <v>106</v>
      </c>
      <c r="D51" s="32"/>
      <c r="E51" s="32"/>
      <c r="F51" s="32"/>
      <c r="G51" s="32"/>
      <c r="H51" s="32"/>
      <c r="I51" s="10">
        <v>1</v>
      </c>
      <c r="J51" s="4" t="s">
        <v>107</v>
      </c>
      <c r="K51" s="1">
        <v>0</v>
      </c>
      <c r="L51" s="11">
        <f>ROUND(I51*K51,2)</f>
        <v>0</v>
      </c>
      <c r="M51" t="s">
        <v>198</v>
      </c>
    </row>
    <row r="52" spans="1:13" x14ac:dyDescent="0.25">
      <c r="A52" s="26"/>
      <c r="B52" s="27"/>
      <c r="C52" s="24">
        <v>1</v>
      </c>
      <c r="D52" s="25"/>
      <c r="E52" s="25"/>
      <c r="F52" s="25"/>
      <c r="G52" s="25"/>
      <c r="H52" s="25"/>
      <c r="I52" s="12">
        <v>1</v>
      </c>
      <c r="K52" s="26"/>
      <c r="L52" s="27"/>
    </row>
    <row r="53" spans="1:13" x14ac:dyDescent="0.25">
      <c r="A53" s="8">
        <v>19</v>
      </c>
      <c r="B53" s="9" t="s">
        <v>109</v>
      </c>
      <c r="C53" s="31" t="s">
        <v>110</v>
      </c>
      <c r="D53" s="32"/>
      <c r="E53" s="32"/>
      <c r="F53" s="32"/>
      <c r="G53" s="32"/>
      <c r="H53" s="32"/>
      <c r="I53" s="10">
        <v>2</v>
      </c>
      <c r="J53" s="4" t="s">
        <v>107</v>
      </c>
      <c r="K53" s="1">
        <v>0</v>
      </c>
      <c r="L53" s="11">
        <f>ROUND(I53*K53,2)</f>
        <v>0</v>
      </c>
      <c r="M53" t="s">
        <v>199</v>
      </c>
    </row>
    <row r="54" spans="1:13" x14ac:dyDescent="0.25">
      <c r="A54" s="26"/>
      <c r="B54" s="27"/>
      <c r="C54" s="24">
        <v>2</v>
      </c>
      <c r="D54" s="25"/>
      <c r="E54" s="25"/>
      <c r="F54" s="25"/>
      <c r="G54" s="25"/>
      <c r="H54" s="25"/>
      <c r="I54" s="12">
        <v>2</v>
      </c>
      <c r="K54" s="26"/>
      <c r="L54" s="27"/>
    </row>
    <row r="55" spans="1:13" x14ac:dyDescent="0.25">
      <c r="A55" s="8">
        <v>20</v>
      </c>
      <c r="B55" s="9" t="s">
        <v>112</v>
      </c>
      <c r="C55" s="31" t="s">
        <v>113</v>
      </c>
      <c r="D55" s="32"/>
      <c r="E55" s="32"/>
      <c r="F55" s="32"/>
      <c r="G55" s="32"/>
      <c r="H55" s="32"/>
      <c r="I55" s="10">
        <v>2</v>
      </c>
      <c r="J55" s="4" t="s">
        <v>107</v>
      </c>
      <c r="K55" s="1">
        <v>0</v>
      </c>
      <c r="L55" s="11">
        <f>ROUND(I55*K55,2)</f>
        <v>0</v>
      </c>
      <c r="M55" t="s">
        <v>200</v>
      </c>
    </row>
    <row r="56" spans="1:13" x14ac:dyDescent="0.25">
      <c r="A56" s="26"/>
      <c r="B56" s="27"/>
      <c r="C56" s="24" t="s">
        <v>115</v>
      </c>
      <c r="D56" s="25"/>
      <c r="E56" s="25"/>
      <c r="F56" s="25"/>
      <c r="G56" s="25"/>
      <c r="H56" s="25"/>
      <c r="I56" s="12">
        <v>2</v>
      </c>
      <c r="K56" s="26"/>
      <c r="L56" s="27"/>
    </row>
    <row r="57" spans="1:13" ht="30.75" customHeight="1" x14ac:dyDescent="0.25">
      <c r="A57" s="8">
        <v>21</v>
      </c>
      <c r="B57" s="9" t="s">
        <v>124</v>
      </c>
      <c r="C57" s="33" t="s">
        <v>125</v>
      </c>
      <c r="D57" s="34"/>
      <c r="E57" s="34"/>
      <c r="F57" s="34"/>
      <c r="G57" s="34"/>
      <c r="H57" s="34"/>
      <c r="I57" s="10">
        <v>31.5</v>
      </c>
      <c r="J57" s="4" t="s">
        <v>102</v>
      </c>
      <c r="K57" s="1">
        <v>0</v>
      </c>
      <c r="L57" s="11">
        <f>ROUND(I57*K57,2)</f>
        <v>0</v>
      </c>
      <c r="M57" t="s">
        <v>201</v>
      </c>
    </row>
    <row r="58" spans="1:13" x14ac:dyDescent="0.25">
      <c r="A58" s="26"/>
      <c r="B58" s="27"/>
      <c r="C58" s="24" t="s">
        <v>202</v>
      </c>
      <c r="D58" s="25"/>
      <c r="E58" s="25"/>
      <c r="F58" s="25"/>
      <c r="G58" s="25"/>
      <c r="H58" s="25"/>
      <c r="I58" s="12">
        <v>31.5</v>
      </c>
      <c r="K58" s="26"/>
      <c r="L58" s="27"/>
    </row>
    <row r="59" spans="1:13" x14ac:dyDescent="0.25">
      <c r="A59" s="38" t="s">
        <v>13</v>
      </c>
      <c r="B59" s="39"/>
      <c r="C59" s="13"/>
      <c r="D59" s="43"/>
      <c r="E59" s="44"/>
      <c r="F59" s="43"/>
      <c r="G59" s="44"/>
      <c r="H59" s="40" t="s">
        <v>132</v>
      </c>
      <c r="I59" s="41"/>
      <c r="J59" s="41"/>
      <c r="K59" s="42">
        <f>L9+L13+L15+L17+L19+L21+L23+L27+L30+L32+L34+L37+L41+L43+L45+L47+L49+L51+L53+L55+L57</f>
        <v>0</v>
      </c>
      <c r="L59" s="41"/>
    </row>
    <row r="60" spans="1:13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</sheetData>
  <sheetProtection algorithmName="SHA-512" hashValue="+VNbrE4CGdKUdysmr8k7NJ5F7Nxw85mNlxLSSUTAfcAck10ooUFaPkK4O/h4ouQWuelQKA+OGCRW5x3bCtBenA==" saltValue="OGQ3rB7ttod58f+4qsuptw==" spinCount="100000" sheet="1" objects="1" scenarios="1" formatCells="0" formatColumns="0" selectLockedCells="1"/>
  <mergeCells count="122">
    <mergeCell ref="A59:B59"/>
    <mergeCell ref="H59:J59"/>
    <mergeCell ref="K59:L59"/>
    <mergeCell ref="D59:E59"/>
    <mergeCell ref="F59:G59"/>
    <mergeCell ref="A60:L60"/>
    <mergeCell ref="C55:H55"/>
    <mergeCell ref="C56:H56"/>
    <mergeCell ref="A56:B56"/>
    <mergeCell ref="K56:L56"/>
    <mergeCell ref="C57:H57"/>
    <mergeCell ref="C58:H58"/>
    <mergeCell ref="A58:B58"/>
    <mergeCell ref="K58:L58"/>
    <mergeCell ref="C51:H51"/>
    <mergeCell ref="C52:H52"/>
    <mergeCell ref="A52:B52"/>
    <mergeCell ref="K52:L52"/>
    <mergeCell ref="C53:H53"/>
    <mergeCell ref="C54:H54"/>
    <mergeCell ref="A54:B54"/>
    <mergeCell ref="K54:L54"/>
    <mergeCell ref="C47:H47"/>
    <mergeCell ref="C48:H48"/>
    <mergeCell ref="A48:B48"/>
    <mergeCell ref="K48:L48"/>
    <mergeCell ref="C49:H49"/>
    <mergeCell ref="C50:H50"/>
    <mergeCell ref="A50:B50"/>
    <mergeCell ref="K50:L50"/>
    <mergeCell ref="C43:H43"/>
    <mergeCell ref="C44:H44"/>
    <mergeCell ref="A44:B44"/>
    <mergeCell ref="K44:L44"/>
    <mergeCell ref="C45:H45"/>
    <mergeCell ref="C46:H46"/>
    <mergeCell ref="A46:B46"/>
    <mergeCell ref="K46:L46"/>
    <mergeCell ref="C40:H40"/>
    <mergeCell ref="A40:B40"/>
    <mergeCell ref="K40:L40"/>
    <mergeCell ref="C41:H41"/>
    <mergeCell ref="C42:H42"/>
    <mergeCell ref="A42:B42"/>
    <mergeCell ref="K42:L42"/>
    <mergeCell ref="C37:H37"/>
    <mergeCell ref="C38:H38"/>
    <mergeCell ref="A38:B38"/>
    <mergeCell ref="K38:L38"/>
    <mergeCell ref="C39:H39"/>
    <mergeCell ref="A39:B39"/>
    <mergeCell ref="K39:L39"/>
    <mergeCell ref="C34:H34"/>
    <mergeCell ref="C35:H35"/>
    <mergeCell ref="A35:B35"/>
    <mergeCell ref="K35:L35"/>
    <mergeCell ref="C36:H36"/>
    <mergeCell ref="A36:B36"/>
    <mergeCell ref="K36:L36"/>
    <mergeCell ref="C30:H30"/>
    <mergeCell ref="C31:H31"/>
    <mergeCell ref="A31:B31"/>
    <mergeCell ref="K31:L31"/>
    <mergeCell ref="C32:H32"/>
    <mergeCell ref="C33:H33"/>
    <mergeCell ref="A33:B33"/>
    <mergeCell ref="K33:L33"/>
    <mergeCell ref="C27:H27"/>
    <mergeCell ref="C28:H28"/>
    <mergeCell ref="A28:B28"/>
    <mergeCell ref="K28:L28"/>
    <mergeCell ref="C29:H29"/>
    <mergeCell ref="A29:B29"/>
    <mergeCell ref="K29:L29"/>
    <mergeCell ref="C25:H25"/>
    <mergeCell ref="A25:B25"/>
    <mergeCell ref="K25:L25"/>
    <mergeCell ref="C26:H26"/>
    <mergeCell ref="A26:B26"/>
    <mergeCell ref="K26:L26"/>
    <mergeCell ref="C21:H21"/>
    <mergeCell ref="C22:H22"/>
    <mergeCell ref="A22:B22"/>
    <mergeCell ref="K22:L22"/>
    <mergeCell ref="C23:H23"/>
    <mergeCell ref="C24:H24"/>
    <mergeCell ref="A24:B24"/>
    <mergeCell ref="J24:L24"/>
    <mergeCell ref="C17:H17"/>
    <mergeCell ref="C18:H18"/>
    <mergeCell ref="A18:B18"/>
    <mergeCell ref="K18:L18"/>
    <mergeCell ref="C19:H19"/>
    <mergeCell ref="C20:H20"/>
    <mergeCell ref="A20:B20"/>
    <mergeCell ref="K20:L20"/>
    <mergeCell ref="C13:H13"/>
    <mergeCell ref="C14:H14"/>
    <mergeCell ref="A14:B14"/>
    <mergeCell ref="K14:L14"/>
    <mergeCell ref="C15:H15"/>
    <mergeCell ref="C16:H16"/>
    <mergeCell ref="A16:B16"/>
    <mergeCell ref="K16:L16"/>
    <mergeCell ref="A1:C1"/>
    <mergeCell ref="E1:H2"/>
    <mergeCell ref="K1:L1"/>
    <mergeCell ref="K2:L2"/>
    <mergeCell ref="C11:H11"/>
    <mergeCell ref="A11:B11"/>
    <mergeCell ref="K11:L11"/>
    <mergeCell ref="C12:H12"/>
    <mergeCell ref="A12:B12"/>
    <mergeCell ref="K12:L12"/>
    <mergeCell ref="A3:L4"/>
    <mergeCell ref="A7:L7"/>
    <mergeCell ref="A8:B8"/>
    <mergeCell ref="C8:H8"/>
    <mergeCell ref="C9:H9"/>
    <mergeCell ref="C10:H10"/>
    <mergeCell ref="A10:B10"/>
    <mergeCell ref="K10:L10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opLeftCell="A3" workbookViewId="0">
      <selection activeCell="K9" sqref="K9"/>
    </sheetView>
  </sheetViews>
  <sheetFormatPr defaultRowHeight="15" x14ac:dyDescent="0.25"/>
  <cols>
    <col min="1" max="1" width="5.7109375" style="2" customWidth="1"/>
    <col min="2" max="2" width="8.85546875" style="2"/>
    <col min="3" max="4" width="9.7109375" style="2" customWidth="1"/>
    <col min="5" max="7" width="8.85546875" style="2"/>
    <col min="8" max="8" width="15.140625" style="2" customWidth="1"/>
    <col min="9" max="9" width="11.7109375" style="2" customWidth="1"/>
    <col min="10" max="10" width="6.28515625" style="2" customWidth="1"/>
    <col min="11" max="11" width="12.7109375" style="2" customWidth="1"/>
    <col min="12" max="12" width="13.7109375" style="2" customWidth="1"/>
    <col min="13" max="13" width="16.7109375" hidden="1" customWidth="1"/>
  </cols>
  <sheetData>
    <row r="1" spans="1:13" ht="15.75" thickBot="1" x14ac:dyDescent="0.3">
      <c r="A1" s="28" t="s">
        <v>0</v>
      </c>
      <c r="B1" s="27"/>
      <c r="C1" s="27"/>
      <c r="E1" s="29" t="s">
        <v>1</v>
      </c>
      <c r="F1" s="30"/>
      <c r="G1" s="30"/>
      <c r="H1" s="30"/>
      <c r="J1" s="3" t="s">
        <v>3</v>
      </c>
      <c r="K1" s="31" t="s">
        <v>5</v>
      </c>
      <c r="L1" s="32"/>
    </row>
    <row r="2" spans="1:13" ht="15.75" thickBot="1" x14ac:dyDescent="0.3">
      <c r="A2" s="2" t="s">
        <v>2</v>
      </c>
      <c r="C2" s="5">
        <v>45675</v>
      </c>
      <c r="E2" s="30"/>
      <c r="F2" s="30"/>
      <c r="G2" s="30"/>
      <c r="H2" s="30"/>
      <c r="J2" s="3" t="s">
        <v>4</v>
      </c>
      <c r="K2" s="31"/>
      <c r="L2" s="32"/>
    </row>
    <row r="3" spans="1:13" x14ac:dyDescent="0.25">
      <c r="A3" s="14" t="s">
        <v>217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x14ac:dyDescent="0.25">
      <c r="A5" s="2" t="s">
        <v>6</v>
      </c>
      <c r="C5" s="2" t="s">
        <v>0</v>
      </c>
    </row>
    <row r="6" spans="1:13" ht="15.75" thickBot="1" x14ac:dyDescent="0.3"/>
    <row r="7" spans="1:13" ht="15.75" thickBot="1" x14ac:dyDescent="0.3">
      <c r="A7" s="16" t="s">
        <v>203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 ht="15.75" thickBot="1" x14ac:dyDescent="0.3">
      <c r="A8" s="18" t="s">
        <v>8</v>
      </c>
      <c r="B8" s="19"/>
      <c r="C8" s="20" t="s">
        <v>9</v>
      </c>
      <c r="D8" s="21"/>
      <c r="E8" s="21"/>
      <c r="F8" s="21"/>
      <c r="G8" s="21"/>
      <c r="H8" s="21"/>
      <c r="I8" s="7" t="s">
        <v>10</v>
      </c>
      <c r="J8" s="6" t="s">
        <v>11</v>
      </c>
      <c r="K8" s="7" t="s">
        <v>12</v>
      </c>
      <c r="L8" s="7" t="s">
        <v>13</v>
      </c>
    </row>
    <row r="9" spans="1:13" x14ac:dyDescent="0.25">
      <c r="A9" s="8">
        <v>1</v>
      </c>
      <c r="B9" s="9" t="s">
        <v>63</v>
      </c>
      <c r="C9" s="22" t="s">
        <v>64</v>
      </c>
      <c r="D9" s="23"/>
      <c r="E9" s="23"/>
      <c r="F9" s="23"/>
      <c r="G9" s="23"/>
      <c r="H9" s="23"/>
      <c r="I9" s="10">
        <v>75</v>
      </c>
      <c r="J9" s="4" t="s">
        <v>65</v>
      </c>
      <c r="K9" s="1">
        <v>0</v>
      </c>
      <c r="L9" s="11">
        <f>ROUND(I9*K9,2)</f>
        <v>0</v>
      </c>
      <c r="M9" t="s">
        <v>204</v>
      </c>
    </row>
    <row r="10" spans="1:13" x14ac:dyDescent="0.25">
      <c r="A10" s="26"/>
      <c r="B10" s="27"/>
      <c r="C10" s="24" t="s">
        <v>205</v>
      </c>
      <c r="D10" s="25"/>
      <c r="E10" s="25"/>
      <c r="F10" s="25"/>
      <c r="G10" s="25"/>
      <c r="H10" s="25"/>
      <c r="I10" s="12">
        <v>75</v>
      </c>
      <c r="K10" s="26"/>
      <c r="L10" s="27"/>
    </row>
    <row r="11" spans="1:13" x14ac:dyDescent="0.25">
      <c r="A11" s="8">
        <v>2</v>
      </c>
      <c r="B11" s="9" t="s">
        <v>176</v>
      </c>
      <c r="C11" s="31" t="s">
        <v>177</v>
      </c>
      <c r="D11" s="32"/>
      <c r="E11" s="32"/>
      <c r="F11" s="32"/>
      <c r="G11" s="32"/>
      <c r="H11" s="32"/>
      <c r="I11" s="10">
        <v>75</v>
      </c>
      <c r="J11" s="4" t="s">
        <v>65</v>
      </c>
      <c r="K11" s="1">
        <v>0</v>
      </c>
      <c r="L11" s="11">
        <f>ROUND(I11*K11,2)</f>
        <v>0</v>
      </c>
      <c r="M11" t="s">
        <v>206</v>
      </c>
    </row>
    <row r="12" spans="1:13" x14ac:dyDescent="0.25">
      <c r="A12" s="26"/>
      <c r="B12" s="27"/>
      <c r="C12" s="24">
        <v>75</v>
      </c>
      <c r="D12" s="25"/>
      <c r="E12" s="25"/>
      <c r="F12" s="25"/>
      <c r="G12" s="25"/>
      <c r="H12" s="25"/>
      <c r="I12" s="12">
        <v>75</v>
      </c>
      <c r="K12" s="26"/>
      <c r="L12" s="27"/>
    </row>
    <row r="13" spans="1:13" x14ac:dyDescent="0.25">
      <c r="A13" s="8">
        <v>3</v>
      </c>
      <c r="B13" s="9" t="s">
        <v>179</v>
      </c>
      <c r="C13" s="31" t="s">
        <v>180</v>
      </c>
      <c r="D13" s="32"/>
      <c r="E13" s="32"/>
      <c r="F13" s="32"/>
      <c r="G13" s="32"/>
      <c r="H13" s="32"/>
      <c r="I13" s="10">
        <v>75</v>
      </c>
      <c r="J13" s="4" t="s">
        <v>65</v>
      </c>
      <c r="K13" s="1">
        <v>0</v>
      </c>
      <c r="L13" s="11">
        <f>ROUND(I13*K13,2)</f>
        <v>0</v>
      </c>
      <c r="M13" t="s">
        <v>207</v>
      </c>
    </row>
    <row r="14" spans="1:13" x14ac:dyDescent="0.25">
      <c r="A14" s="26"/>
      <c r="B14" s="27"/>
      <c r="C14" s="24">
        <v>75</v>
      </c>
      <c r="D14" s="25"/>
      <c r="E14" s="25"/>
      <c r="F14" s="25"/>
      <c r="G14" s="25"/>
      <c r="H14" s="25"/>
      <c r="I14" s="12">
        <v>75</v>
      </c>
      <c r="K14" s="26"/>
      <c r="L14" s="27"/>
    </row>
    <row r="15" spans="1:13" x14ac:dyDescent="0.25">
      <c r="A15" s="38" t="s">
        <v>13</v>
      </c>
      <c r="B15" s="39"/>
      <c r="C15" s="13"/>
      <c r="D15" s="43"/>
      <c r="E15" s="44"/>
      <c r="F15" s="43"/>
      <c r="G15" s="44"/>
      <c r="H15" s="40" t="s">
        <v>132</v>
      </c>
      <c r="I15" s="41"/>
      <c r="J15" s="41"/>
      <c r="K15" s="42">
        <f>L9+L11+L13</f>
        <v>0</v>
      </c>
      <c r="L15" s="41"/>
    </row>
    <row r="16" spans="1:13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x14ac:dyDescent="0.25">
      <c r="A18" s="47" t="s">
        <v>208</v>
      </c>
      <c r="B18" s="48"/>
      <c r="C18" s="48"/>
      <c r="D18" s="38" t="s">
        <v>209</v>
      </c>
      <c r="E18" s="39"/>
      <c r="F18" s="38" t="s">
        <v>210</v>
      </c>
      <c r="G18" s="39"/>
      <c r="H18" s="40" t="s">
        <v>132</v>
      </c>
      <c r="I18" s="41"/>
      <c r="J18" s="13"/>
      <c r="K18" s="42">
        <f>'SO 101'!K69+'SO 102'!K31+'SO 103'!K59+'SO 800'!K15</f>
        <v>0</v>
      </c>
      <c r="L18" s="41"/>
    </row>
    <row r="19" spans="1:12" x14ac:dyDescent="0.25">
      <c r="A19" s="49"/>
      <c r="B19" s="49"/>
      <c r="C19" s="49"/>
      <c r="D19" s="43"/>
      <c r="E19" s="44"/>
      <c r="F19" s="43"/>
      <c r="G19" s="44"/>
      <c r="H19" s="43"/>
      <c r="I19" s="44"/>
      <c r="J19" s="44"/>
      <c r="K19" s="44"/>
      <c r="L19" s="44"/>
    </row>
    <row r="20" spans="1:12" x14ac:dyDescent="0.25">
      <c r="A20" s="49"/>
      <c r="B20" s="49"/>
      <c r="C20" s="49"/>
      <c r="D20" s="52">
        <v>21</v>
      </c>
      <c r="E20" s="39"/>
      <c r="F20" s="52">
        <f>ROUNDUP(K18*0.21,2)</f>
        <v>0</v>
      </c>
      <c r="G20" s="39"/>
      <c r="H20" s="40" t="s">
        <v>211</v>
      </c>
      <c r="I20" s="41"/>
      <c r="J20" s="13"/>
      <c r="K20" s="42">
        <f>K18+F20+F19</f>
        <v>0</v>
      </c>
      <c r="L20" s="41"/>
    </row>
    <row r="21" spans="1:12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x14ac:dyDescent="0.25">
      <c r="A23" s="50" t="s">
        <v>212</v>
      </c>
      <c r="B23" s="51"/>
      <c r="C23" s="50" t="s">
        <v>213</v>
      </c>
      <c r="D23" s="51"/>
      <c r="E23" s="51"/>
      <c r="F23" s="26"/>
      <c r="G23" s="27"/>
      <c r="H23" s="27"/>
      <c r="I23" s="27"/>
      <c r="J23" s="27"/>
      <c r="K23" s="27"/>
      <c r="L23" s="27"/>
    </row>
    <row r="24" spans="1:12" x14ac:dyDescent="0.25">
      <c r="A24" s="50" t="s">
        <v>214</v>
      </c>
      <c r="B24" s="51"/>
      <c r="C24" s="50"/>
      <c r="D24" s="51"/>
      <c r="E24" s="51"/>
      <c r="F24" s="26"/>
      <c r="G24" s="27"/>
      <c r="H24" s="27"/>
      <c r="I24" s="27"/>
      <c r="J24" s="27"/>
      <c r="K24" s="27"/>
      <c r="L24" s="27"/>
    </row>
  </sheetData>
  <sheetProtection algorithmName="SHA-512" hashValue="0QbHyj8fc0QUlI/E8Db8NRgRYAIHqJ3BBcqFxrsbF95zE4M2bsu1cgZ+58EnRC1Fqnd6RfKxt+D06ZnR1cXi4g==" saltValue="IEUJ/bZ5WnNJyefgaXEZWQ==" spinCount="100000" sheet="1" objects="1" scenarios="1" formatCells="0" formatColumns="0" selectLockedCells="1"/>
  <mergeCells count="47">
    <mergeCell ref="A24:B24"/>
    <mergeCell ref="C24:E24"/>
    <mergeCell ref="F24:L24"/>
    <mergeCell ref="D19:E19"/>
    <mergeCell ref="F19:G19"/>
    <mergeCell ref="H20:I20"/>
    <mergeCell ref="K20:L20"/>
    <mergeCell ref="D20:E20"/>
    <mergeCell ref="F20:G20"/>
    <mergeCell ref="A21:L21"/>
    <mergeCell ref="A22:L22"/>
    <mergeCell ref="A23:B23"/>
    <mergeCell ref="C23:E23"/>
    <mergeCell ref="F23:L23"/>
    <mergeCell ref="A17:L17"/>
    <mergeCell ref="A18:C20"/>
    <mergeCell ref="H18:I18"/>
    <mergeCell ref="K18:L18"/>
    <mergeCell ref="D18:E18"/>
    <mergeCell ref="F18:G18"/>
    <mergeCell ref="H19:L19"/>
    <mergeCell ref="A16:L16"/>
    <mergeCell ref="C11:H11"/>
    <mergeCell ref="C12:H12"/>
    <mergeCell ref="A12:B12"/>
    <mergeCell ref="K12:L12"/>
    <mergeCell ref="C13:H13"/>
    <mergeCell ref="C14:H14"/>
    <mergeCell ref="A14:B14"/>
    <mergeCell ref="K14:L14"/>
    <mergeCell ref="A15:B15"/>
    <mergeCell ref="H15:J15"/>
    <mergeCell ref="K15:L15"/>
    <mergeCell ref="D15:E15"/>
    <mergeCell ref="F15:G15"/>
    <mergeCell ref="C10:H10"/>
    <mergeCell ref="A10:B10"/>
    <mergeCell ref="K10:L10"/>
    <mergeCell ref="A1:C1"/>
    <mergeCell ref="E1:H2"/>
    <mergeCell ref="K1:L1"/>
    <mergeCell ref="K2:L2"/>
    <mergeCell ref="A3:L4"/>
    <mergeCell ref="A7:L7"/>
    <mergeCell ref="A8:B8"/>
    <mergeCell ref="C8:H8"/>
    <mergeCell ref="C9:H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 101</vt:lpstr>
      <vt:lpstr>SO 102</vt:lpstr>
      <vt:lpstr>SO 103</vt:lpstr>
      <vt:lpstr>SO 800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Šťastný Martin Bc.</cp:lastModifiedBy>
  <dcterms:created xsi:type="dcterms:W3CDTF">2025-01-18T22:06:26Z</dcterms:created>
  <dcterms:modified xsi:type="dcterms:W3CDTF">2025-05-06T08:47:26Z</dcterms:modified>
</cp:coreProperties>
</file>