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odi\KLM\Volfířov\VŘ - oprava komunikace Velká Lhota 2025\ZD\"/>
    </mc:Choice>
  </mc:AlternateContent>
  <xr:revisionPtr revIDLastSave="0" documentId="13_ncr:1_{8C8C5C81-476C-44EF-9787-F8747086D7B2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SO 01" sheetId="4" r:id="rId1"/>
    <sheet name="SO 02" sheetId="5" r:id="rId2"/>
    <sheet name="SO 999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6" l="1"/>
  <c r="L10" i="6"/>
  <c r="L9" i="6"/>
  <c r="L29" i="5"/>
  <c r="L27" i="5"/>
  <c r="L25" i="5"/>
  <c r="L24" i="5"/>
  <c r="L22" i="5"/>
  <c r="L20" i="5"/>
  <c r="L18" i="5"/>
  <c r="L16" i="5"/>
  <c r="L14" i="5"/>
  <c r="L11" i="5"/>
  <c r="L9" i="5"/>
  <c r="L30" i="4"/>
  <c r="L28" i="4"/>
  <c r="L26" i="4"/>
  <c r="L25" i="4"/>
  <c r="L24" i="4"/>
  <c r="L22" i="4"/>
  <c r="L20" i="4"/>
  <c r="L18" i="4"/>
  <c r="L16" i="4"/>
  <c r="L14" i="4"/>
  <c r="L11" i="4"/>
  <c r="L9" i="4"/>
  <c r="K12" i="6" l="1"/>
  <c r="K31" i="5"/>
  <c r="K32" i="4"/>
  <c r="K15" i="6" l="1"/>
  <c r="F17" i="6" s="1"/>
  <c r="K17" i="6" s="1"/>
</calcChain>
</file>

<file path=xl/sharedStrings.xml><?xml version="1.0" encoding="utf-8"?>
<sst xmlns="http://schemas.openxmlformats.org/spreadsheetml/2006/main" count="177" uniqueCount="99">
  <si>
    <t xml:space="preserve">                                        </t>
  </si>
  <si>
    <t>POLOŽKOVÝ ROZPOČET
 (položkový rozpis)</t>
  </si>
  <si>
    <t>Tišteno dne:</t>
  </si>
  <si>
    <t>Databáze:</t>
  </si>
  <si>
    <t>Nabídka číslo:</t>
  </si>
  <si>
    <t xml:space="preserve">                                                  </t>
  </si>
  <si>
    <t>Investor:</t>
  </si>
  <si>
    <t xml:space="preserve">   SO 01  Oprava MK 11c                                                                                       </t>
  </si>
  <si>
    <t>Položka</t>
  </si>
  <si>
    <t>Text</t>
  </si>
  <si>
    <t>Množství</t>
  </si>
  <si>
    <t>m.j.</t>
  </si>
  <si>
    <t>Cena</t>
  </si>
  <si>
    <t>Celkem</t>
  </si>
  <si>
    <t>113154523</t>
  </si>
  <si>
    <t xml:space="preserve">Frézování živičného krytu tl 50 mm pruh š přes 0,5 m pl do 500 m2                                   </t>
  </si>
  <si>
    <t xml:space="preserve">m2   </t>
  </si>
  <si>
    <t>_6MT0IUA5C</t>
  </si>
  <si>
    <t xml:space="preserve">Napojení MK 50+lokální srovnání 150                                                                 </t>
  </si>
  <si>
    <t>162751115</t>
  </si>
  <si>
    <t xml:space="preserve">Vodorovné přemístění přes 7 000 do 8000 m výkopku/sypaniny z horniny třídy těžitelnosti I skupiny 1 </t>
  </si>
  <si>
    <t xml:space="preserve">m3   </t>
  </si>
  <si>
    <t>_6MT0ISAFV</t>
  </si>
  <si>
    <t xml:space="preserve">zemina z krajnic 115*0,1                                                                            </t>
  </si>
  <si>
    <t xml:space="preserve">recyklát 200*0,05                                                                                   </t>
  </si>
  <si>
    <t>171251201</t>
  </si>
  <si>
    <t xml:space="preserve">Uložení sypaniny na skládky nebo meziskládky                                                        </t>
  </si>
  <si>
    <t>_6MT0IT7F3</t>
  </si>
  <si>
    <t xml:space="preserve">21,5                                                                                                </t>
  </si>
  <si>
    <t>569831111</t>
  </si>
  <si>
    <t xml:space="preserve">Zpevnění krajnic štěrkodrtí tl 100 mm                                                               </t>
  </si>
  <si>
    <t>_6MT0IZ8WA</t>
  </si>
  <si>
    <t>572141111</t>
  </si>
  <si>
    <t xml:space="preserve">Vyrovnání povrchu dosavadních krytů asfaltovým betonem ACO (AB) tl přes 20 do 40 mm                 </t>
  </si>
  <si>
    <t>_6MT0IWGWX</t>
  </si>
  <si>
    <t>573231109</t>
  </si>
  <si>
    <t xml:space="preserve">Postřik živičný spojovací ze silniční emulze v množství 0,60 kg/m2                                  </t>
  </si>
  <si>
    <t>_6MT0IXDPZ</t>
  </si>
  <si>
    <t>577144121</t>
  </si>
  <si>
    <t xml:space="preserve">Asfaltový beton vrstva obrusná ACO 11 (ABS) tř. I tl 50 mm š přes 3 m z nemodifikovaného asfaltu    </t>
  </si>
  <si>
    <t>_6MT0IY8O1</t>
  </si>
  <si>
    <t>899133211</t>
  </si>
  <si>
    <t xml:space="preserve">Výměna (výšková úprava) vtokové mříže uliční vpusti s použitím betonových vyrovnávacích prvků       </t>
  </si>
  <si>
    <t xml:space="preserve">kus  </t>
  </si>
  <si>
    <t>_6MT0J4NNC</t>
  </si>
  <si>
    <t>919735111</t>
  </si>
  <si>
    <t xml:space="preserve">Řezání, zarovnání a zálivka stávajícího živičného krytu hl do 50 mm                                 </t>
  </si>
  <si>
    <t xml:space="preserve">m    </t>
  </si>
  <si>
    <t>_6MT0J2KGK</t>
  </si>
  <si>
    <t>938909321</t>
  </si>
  <si>
    <t xml:space="preserve">Čištění vozovek metením ručně podkladu nebo krytu štěrkového                                        </t>
  </si>
  <si>
    <t>_6MT0IVIGK</t>
  </si>
  <si>
    <t>938909611</t>
  </si>
  <si>
    <t xml:space="preserve">Odstranění nánosu na krajnicích tl do 100 mm                                                        </t>
  </si>
  <si>
    <t>_6MT0IR8KP</t>
  </si>
  <si>
    <t xml:space="preserve">115*2*0,5                                                                                           </t>
  </si>
  <si>
    <t>998225111</t>
  </si>
  <si>
    <t xml:space="preserve">Přesun hmot pro pozemní komunikace s krytem z kamene, monolitickým betonovým nebo živičným          </t>
  </si>
  <si>
    <t xml:space="preserve">t    </t>
  </si>
  <si>
    <t>_6MT0J3PQN</t>
  </si>
  <si>
    <t xml:space="preserve">160,72                                                                                              </t>
  </si>
  <si>
    <t>Odbytová cena bez DPH:</t>
  </si>
  <si>
    <t xml:space="preserve">   SO 02  Oprava odstavné plochy                                                                              </t>
  </si>
  <si>
    <t>_73B0TGB14</t>
  </si>
  <si>
    <t>_73B0TGB12</t>
  </si>
  <si>
    <t xml:space="preserve">zem 10*0,1                                                                                          </t>
  </si>
  <si>
    <t xml:space="preserve">rec 350*0,05                                                                                        </t>
  </si>
  <si>
    <t>_73B0TGB13</t>
  </si>
  <si>
    <t xml:space="preserve">18,5                                                                                                </t>
  </si>
  <si>
    <t>_73B0TGB19</t>
  </si>
  <si>
    <t>_73B0TGB16</t>
  </si>
  <si>
    <t>_73B0TGB17</t>
  </si>
  <si>
    <t>_73B0TGB18</t>
  </si>
  <si>
    <t>_73B0TGB1C</t>
  </si>
  <si>
    <t>_73B0TGB15</t>
  </si>
  <si>
    <t>_73B0TGB11</t>
  </si>
  <si>
    <t>_73B0TGB1B</t>
  </si>
  <si>
    <t xml:space="preserve">84,9                                                                                                </t>
  </si>
  <si>
    <t xml:space="preserve">   SO 999  Všeobecné položky                                                                                   </t>
  </si>
  <si>
    <t>012444000</t>
  </si>
  <si>
    <t xml:space="preserve">Geodetické měření skutečného provedení stavby                                                       </t>
  </si>
  <si>
    <t xml:space="preserve">soub </t>
  </si>
  <si>
    <t>_73B0TO59X</t>
  </si>
  <si>
    <t>013254000</t>
  </si>
  <si>
    <t xml:space="preserve">Dokumentace skutečného provedení stavby                                                             </t>
  </si>
  <si>
    <t>_73B0TRTTK</t>
  </si>
  <si>
    <t>030001000</t>
  </si>
  <si>
    <t xml:space="preserve">Zařízení staveniště                                                                                 </t>
  </si>
  <si>
    <t>_73B0TQ4DK</t>
  </si>
  <si>
    <t>STAVBA CELKEM</t>
  </si>
  <si>
    <t>Sazba DPH</t>
  </si>
  <si>
    <t>DPH celkem</t>
  </si>
  <si>
    <t>Odbytová cena s DPH:</t>
  </si>
  <si>
    <t>Nabídku zpracoval:</t>
  </si>
  <si>
    <t xml:space="preserve">                              </t>
  </si>
  <si>
    <t>Předáno dne:</t>
  </si>
  <si>
    <t xml:space="preserve">  .  .    </t>
  </si>
  <si>
    <t xml:space="preserve">  Stavba:                                       Oprava místních komunikací Velká Lhota                                          </t>
  </si>
  <si>
    <t xml:space="preserve">  Stavba:                                       Oprava místních komunikací Velká Lhota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</si>
</sst>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5" fillId="3" borderId="0" xfId="0" applyFont="1" applyFill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4" fontId="3" fillId="0" borderId="0" xfId="0" applyNumberFormat="1" applyFont="1"/>
    <xf numFmtId="164" fontId="8" fillId="0" borderId="0" xfId="0" applyNumberFormat="1" applyFont="1"/>
    <xf numFmtId="4" fontId="2" fillId="5" borderId="0" xfId="0" applyNumberFormat="1" applyFont="1" applyFill="1" applyProtection="1">
      <protection locked="0"/>
    </xf>
    <xf numFmtId="0" fontId="8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2" fillId="0" borderId="0" xfId="0" applyFont="1"/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distributed" wrapText="1"/>
    </xf>
    <xf numFmtId="0" fontId="0" fillId="0" borderId="1" xfId="0" applyBorder="1" applyAlignment="1">
      <alignment horizontal="center" vertical="distributed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4" fontId="5" fillId="3" borderId="0" xfId="0" applyNumberFormat="1" applyFont="1" applyFill="1" applyAlignment="1">
      <alignment horizontal="right"/>
    </xf>
    <xf numFmtId="0" fontId="5" fillId="3" borderId="0" xfId="0" applyFont="1" applyFill="1"/>
    <xf numFmtId="0" fontId="1" fillId="3" borderId="0" xfId="0" applyFont="1" applyFill="1"/>
    <xf numFmtId="0" fontId="2" fillId="4" borderId="0" xfId="0" applyFont="1" applyFill="1"/>
    <xf numFmtId="0" fontId="0" fillId="4" borderId="0" xfId="0" applyFill="1"/>
    <xf numFmtId="0" fontId="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4" fontId="5" fillId="3" borderId="0" xfId="1" applyFont="1" applyFill="1" applyAlignment="1">
      <alignment horizontal="right"/>
    </xf>
    <xf numFmtId="44" fontId="1" fillId="3" borderId="0" xfId="1" applyFont="1" applyFill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9" fontId="5" fillId="3" borderId="0" xfId="0" applyNumberFormat="1" applyFont="1" applyFill="1" applyAlignment="1">
      <alignment horizontal="center"/>
    </xf>
    <xf numFmtId="44" fontId="5" fillId="3" borderId="0" xfId="1" applyFont="1" applyFill="1"/>
    <xf numFmtId="44" fontId="1" fillId="3" borderId="0" xfId="1" applyFont="1" applyFill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opLeftCell="A9" workbookViewId="0">
      <selection activeCell="K20" sqref="K20"/>
    </sheetView>
  </sheetViews>
  <sheetFormatPr defaultRowHeight="15" x14ac:dyDescent="0.25"/>
  <cols>
    <col min="1" max="1" width="5.7109375" style="1" customWidth="1"/>
    <col min="2" max="2" width="8.85546875" style="1"/>
    <col min="3" max="4" width="9.7109375" style="1" customWidth="1"/>
    <col min="5" max="8" width="8.85546875" style="1"/>
    <col min="9" max="9" width="11.7109375" style="1" customWidth="1"/>
    <col min="10" max="10" width="6.28515625" style="1" customWidth="1"/>
    <col min="11" max="11" width="12.7109375" style="1" customWidth="1"/>
    <col min="12" max="12" width="13.7109375" style="1" customWidth="1"/>
    <col min="13" max="13" width="16.7109375" hidden="1" customWidth="1"/>
  </cols>
  <sheetData>
    <row r="1" spans="1:13" ht="15.75" thickBot="1" x14ac:dyDescent="0.3">
      <c r="A1" s="18" t="s">
        <v>0</v>
      </c>
      <c r="B1" s="17"/>
      <c r="C1" s="17"/>
      <c r="E1" s="19" t="s">
        <v>1</v>
      </c>
      <c r="F1" s="20"/>
      <c r="G1" s="20"/>
      <c r="H1" s="20"/>
      <c r="J1" s="2" t="s">
        <v>3</v>
      </c>
      <c r="K1" s="21" t="s">
        <v>5</v>
      </c>
      <c r="L1" s="22"/>
    </row>
    <row r="2" spans="1:13" ht="15.75" thickBot="1" x14ac:dyDescent="0.3">
      <c r="A2" s="1" t="s">
        <v>2</v>
      </c>
      <c r="C2" s="4">
        <v>45673</v>
      </c>
      <c r="E2" s="20"/>
      <c r="F2" s="20"/>
      <c r="G2" s="20"/>
      <c r="H2" s="20"/>
      <c r="J2" s="2" t="s">
        <v>4</v>
      </c>
      <c r="K2" s="21"/>
      <c r="L2" s="22"/>
    </row>
    <row r="3" spans="1:13" x14ac:dyDescent="0.25">
      <c r="A3" s="24" t="s">
        <v>98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3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3" x14ac:dyDescent="0.25">
      <c r="A5" s="1" t="s">
        <v>6</v>
      </c>
      <c r="C5" s="1" t="s">
        <v>0</v>
      </c>
      <c r="D5" s="23"/>
      <c r="E5" s="23"/>
      <c r="F5" s="23"/>
      <c r="G5" s="23"/>
      <c r="H5" s="23"/>
    </row>
    <row r="6" spans="1:13" ht="15.75" thickBot="1" x14ac:dyDescent="0.3"/>
    <row r="7" spans="1:13" ht="15.75" thickBot="1" x14ac:dyDescent="0.3">
      <c r="A7" s="26" t="s">
        <v>7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3" ht="15.75" thickBot="1" x14ac:dyDescent="0.3">
      <c r="A8" s="28" t="s">
        <v>8</v>
      </c>
      <c r="B8" s="29"/>
      <c r="C8" s="30" t="s">
        <v>9</v>
      </c>
      <c r="D8" s="31"/>
      <c r="E8" s="31"/>
      <c r="F8" s="31"/>
      <c r="G8" s="31"/>
      <c r="H8" s="31"/>
      <c r="I8" s="8" t="s">
        <v>10</v>
      </c>
      <c r="J8" s="7" t="s">
        <v>11</v>
      </c>
      <c r="K8" s="8" t="s">
        <v>12</v>
      </c>
      <c r="L8" s="8" t="s">
        <v>13</v>
      </c>
    </row>
    <row r="9" spans="1:13" x14ac:dyDescent="0.25">
      <c r="A9" s="6">
        <v>1</v>
      </c>
      <c r="B9" s="9" t="s">
        <v>14</v>
      </c>
      <c r="C9" s="32" t="s">
        <v>15</v>
      </c>
      <c r="D9" s="33"/>
      <c r="E9" s="33"/>
      <c r="F9" s="33"/>
      <c r="G9" s="33"/>
      <c r="H9" s="33"/>
      <c r="I9" s="10">
        <v>200</v>
      </c>
      <c r="J9" s="3" t="s">
        <v>16</v>
      </c>
      <c r="K9" s="13">
        <v>0</v>
      </c>
      <c r="L9" s="11">
        <f>ROUND(I9*K9,2)</f>
        <v>0</v>
      </c>
      <c r="M9" t="s">
        <v>17</v>
      </c>
    </row>
    <row r="10" spans="1:13" x14ac:dyDescent="0.25">
      <c r="A10" s="16"/>
      <c r="B10" s="17"/>
      <c r="C10" s="14" t="s">
        <v>18</v>
      </c>
      <c r="D10" s="15"/>
      <c r="E10" s="15"/>
      <c r="F10" s="15"/>
      <c r="G10" s="15"/>
      <c r="H10" s="15"/>
      <c r="I10" s="12">
        <v>200</v>
      </c>
      <c r="K10" s="16"/>
      <c r="L10" s="17"/>
    </row>
    <row r="11" spans="1:13" ht="31.5" customHeight="1" x14ac:dyDescent="0.25">
      <c r="A11" s="6">
        <v>2</v>
      </c>
      <c r="B11" s="9" t="s">
        <v>19</v>
      </c>
      <c r="C11" s="34" t="s">
        <v>20</v>
      </c>
      <c r="D11" s="35"/>
      <c r="E11" s="35"/>
      <c r="F11" s="35"/>
      <c r="G11" s="35"/>
      <c r="H11" s="35"/>
      <c r="I11" s="10">
        <v>21.5</v>
      </c>
      <c r="J11" s="3" t="s">
        <v>21</v>
      </c>
      <c r="K11" s="13">
        <v>0</v>
      </c>
      <c r="L11" s="11">
        <f>ROUND(I11*K11,2)</f>
        <v>0</v>
      </c>
      <c r="M11" t="s">
        <v>22</v>
      </c>
    </row>
    <row r="12" spans="1:13" x14ac:dyDescent="0.25">
      <c r="A12" s="16"/>
      <c r="B12" s="17"/>
      <c r="C12" s="14" t="s">
        <v>23</v>
      </c>
      <c r="D12" s="15"/>
      <c r="E12" s="15"/>
      <c r="F12" s="15"/>
      <c r="G12" s="15"/>
      <c r="H12" s="15"/>
      <c r="I12" s="12">
        <v>11.5</v>
      </c>
      <c r="K12" s="16"/>
      <c r="L12" s="17"/>
    </row>
    <row r="13" spans="1:13" x14ac:dyDescent="0.25">
      <c r="A13" s="16"/>
      <c r="B13" s="17"/>
      <c r="C13" s="14" t="s">
        <v>24</v>
      </c>
      <c r="D13" s="15"/>
      <c r="E13" s="15"/>
      <c r="F13" s="15"/>
      <c r="G13" s="15"/>
      <c r="H13" s="15"/>
      <c r="I13" s="12">
        <v>10</v>
      </c>
      <c r="K13" s="16"/>
      <c r="L13" s="17"/>
    </row>
    <row r="14" spans="1:13" x14ac:dyDescent="0.25">
      <c r="A14" s="6">
        <v>3</v>
      </c>
      <c r="B14" s="9" t="s">
        <v>25</v>
      </c>
      <c r="C14" s="21" t="s">
        <v>26</v>
      </c>
      <c r="D14" s="22"/>
      <c r="E14" s="22"/>
      <c r="F14" s="22"/>
      <c r="G14" s="22"/>
      <c r="H14" s="22"/>
      <c r="I14" s="10">
        <v>21.5</v>
      </c>
      <c r="J14" s="3" t="s">
        <v>21</v>
      </c>
      <c r="K14" s="13">
        <v>0</v>
      </c>
      <c r="L14" s="11">
        <f>ROUND(I14*K14,2)</f>
        <v>0</v>
      </c>
      <c r="M14" t="s">
        <v>27</v>
      </c>
    </row>
    <row r="15" spans="1:13" x14ac:dyDescent="0.25">
      <c r="A15" s="16"/>
      <c r="B15" s="17"/>
      <c r="C15" s="14" t="s">
        <v>28</v>
      </c>
      <c r="D15" s="15"/>
      <c r="E15" s="15"/>
      <c r="F15" s="15"/>
      <c r="G15" s="15"/>
      <c r="H15" s="15"/>
      <c r="I15" s="12">
        <v>21.5</v>
      </c>
      <c r="K15" s="16"/>
      <c r="L15" s="17"/>
    </row>
    <row r="16" spans="1:13" x14ac:dyDescent="0.25">
      <c r="A16" s="6">
        <v>4</v>
      </c>
      <c r="B16" s="9" t="s">
        <v>29</v>
      </c>
      <c r="C16" s="21" t="s">
        <v>30</v>
      </c>
      <c r="D16" s="22"/>
      <c r="E16" s="22"/>
      <c r="F16" s="22"/>
      <c r="G16" s="22"/>
      <c r="H16" s="22"/>
      <c r="I16" s="10">
        <v>115</v>
      </c>
      <c r="J16" s="3" t="s">
        <v>16</v>
      </c>
      <c r="K16" s="13">
        <v>0</v>
      </c>
      <c r="L16" s="11">
        <f>ROUND(I16*K16,2)</f>
        <v>0</v>
      </c>
      <c r="M16" t="s">
        <v>31</v>
      </c>
    </row>
    <row r="17" spans="1:13" x14ac:dyDescent="0.25">
      <c r="A17" s="16"/>
      <c r="B17" s="17"/>
      <c r="C17" s="14">
        <v>115</v>
      </c>
      <c r="D17" s="15"/>
      <c r="E17" s="15"/>
      <c r="F17" s="15"/>
      <c r="G17" s="15"/>
      <c r="H17" s="15"/>
      <c r="I17" s="12">
        <v>115</v>
      </c>
      <c r="K17" s="16"/>
      <c r="L17" s="17"/>
    </row>
    <row r="18" spans="1:13" ht="25.5" customHeight="1" x14ac:dyDescent="0.25">
      <c r="A18" s="6">
        <v>5</v>
      </c>
      <c r="B18" s="9" t="s">
        <v>32</v>
      </c>
      <c r="C18" s="36" t="s">
        <v>33</v>
      </c>
      <c r="D18" s="37"/>
      <c r="E18" s="37"/>
      <c r="F18" s="37"/>
      <c r="G18" s="37"/>
      <c r="H18" s="37"/>
      <c r="I18" s="10">
        <v>570</v>
      </c>
      <c r="J18" s="3" t="s">
        <v>16</v>
      </c>
      <c r="K18" s="13">
        <v>0</v>
      </c>
      <c r="L18" s="11">
        <f>ROUND(I18*K18,2)</f>
        <v>0</v>
      </c>
      <c r="M18" t="s">
        <v>34</v>
      </c>
    </row>
    <row r="19" spans="1:13" x14ac:dyDescent="0.25">
      <c r="A19" s="16"/>
      <c r="B19" s="17"/>
      <c r="C19" s="14">
        <v>570</v>
      </c>
      <c r="D19" s="15"/>
      <c r="E19" s="15"/>
      <c r="F19" s="15"/>
      <c r="G19" s="15"/>
      <c r="H19" s="15"/>
      <c r="I19" s="12">
        <v>570</v>
      </c>
      <c r="K19" s="16"/>
      <c r="L19" s="17"/>
    </row>
    <row r="20" spans="1:13" x14ac:dyDescent="0.25">
      <c r="A20" s="6">
        <v>6</v>
      </c>
      <c r="B20" s="9" t="s">
        <v>35</v>
      </c>
      <c r="C20" s="21" t="s">
        <v>36</v>
      </c>
      <c r="D20" s="22"/>
      <c r="E20" s="22"/>
      <c r="F20" s="22"/>
      <c r="G20" s="22"/>
      <c r="H20" s="22"/>
      <c r="I20" s="10">
        <v>570</v>
      </c>
      <c r="J20" s="3" t="s">
        <v>16</v>
      </c>
      <c r="K20" s="13">
        <v>0</v>
      </c>
      <c r="L20" s="11">
        <f>ROUND(I20*K20,2)</f>
        <v>0</v>
      </c>
      <c r="M20" t="s">
        <v>37</v>
      </c>
    </row>
    <row r="21" spans="1:13" x14ac:dyDescent="0.25">
      <c r="A21" s="16"/>
      <c r="B21" s="17"/>
      <c r="C21" s="14">
        <v>570</v>
      </c>
      <c r="D21" s="15"/>
      <c r="E21" s="15"/>
      <c r="F21" s="15"/>
      <c r="G21" s="15"/>
      <c r="H21" s="15"/>
      <c r="I21" s="12">
        <v>570</v>
      </c>
      <c r="K21" s="16"/>
      <c r="L21" s="17"/>
    </row>
    <row r="22" spans="1:13" ht="27.75" customHeight="1" x14ac:dyDescent="0.25">
      <c r="A22" s="6">
        <v>7</v>
      </c>
      <c r="B22" s="9" t="s">
        <v>38</v>
      </c>
      <c r="C22" s="36" t="s">
        <v>39</v>
      </c>
      <c r="D22" s="37"/>
      <c r="E22" s="37"/>
      <c r="F22" s="37"/>
      <c r="G22" s="37"/>
      <c r="H22" s="37"/>
      <c r="I22" s="10">
        <v>570</v>
      </c>
      <c r="J22" s="3" t="s">
        <v>16</v>
      </c>
      <c r="K22" s="13">
        <v>0</v>
      </c>
      <c r="L22" s="11">
        <f>ROUND(I22*K22,2)</f>
        <v>0</v>
      </c>
      <c r="M22" t="s">
        <v>40</v>
      </c>
    </row>
    <row r="23" spans="1:13" x14ac:dyDescent="0.25">
      <c r="A23" s="16"/>
      <c r="B23" s="17"/>
      <c r="C23" s="14">
        <v>570</v>
      </c>
      <c r="D23" s="15"/>
      <c r="E23" s="15"/>
      <c r="F23" s="15"/>
      <c r="G23" s="15"/>
      <c r="H23" s="15"/>
      <c r="I23" s="12">
        <v>570</v>
      </c>
      <c r="K23" s="16"/>
      <c r="L23" s="17"/>
    </row>
    <row r="24" spans="1:13" ht="28.5" customHeight="1" x14ac:dyDescent="0.25">
      <c r="A24" s="6">
        <v>8</v>
      </c>
      <c r="B24" s="9" t="s">
        <v>41</v>
      </c>
      <c r="C24" s="36" t="s">
        <v>42</v>
      </c>
      <c r="D24" s="37"/>
      <c r="E24" s="37"/>
      <c r="F24" s="37"/>
      <c r="G24" s="37"/>
      <c r="H24" s="37"/>
      <c r="I24" s="10">
        <v>1</v>
      </c>
      <c r="J24" s="3" t="s">
        <v>43</v>
      </c>
      <c r="K24" s="13">
        <v>0</v>
      </c>
      <c r="L24" s="11">
        <f>ROUND(I24*K24,2)</f>
        <v>0</v>
      </c>
      <c r="M24" t="s">
        <v>44</v>
      </c>
    </row>
    <row r="25" spans="1:13" ht="21.75" customHeight="1" x14ac:dyDescent="0.25">
      <c r="A25" s="6">
        <v>9</v>
      </c>
      <c r="B25" s="9" t="s">
        <v>45</v>
      </c>
      <c r="C25" s="36" t="s">
        <v>46</v>
      </c>
      <c r="D25" s="37"/>
      <c r="E25" s="37"/>
      <c r="F25" s="37"/>
      <c r="G25" s="37"/>
      <c r="H25" s="37"/>
      <c r="I25" s="10">
        <v>11.5</v>
      </c>
      <c r="J25" s="3" t="s">
        <v>47</v>
      </c>
      <c r="K25" s="13">
        <v>0</v>
      </c>
      <c r="L25" s="11">
        <f>ROUND(I25*K25,2)</f>
        <v>0</v>
      </c>
      <c r="M25" t="s">
        <v>48</v>
      </c>
    </row>
    <row r="26" spans="1:13" x14ac:dyDescent="0.25">
      <c r="A26" s="6">
        <v>10</v>
      </c>
      <c r="B26" s="9" t="s">
        <v>49</v>
      </c>
      <c r="C26" s="21" t="s">
        <v>50</v>
      </c>
      <c r="D26" s="22"/>
      <c r="E26" s="22"/>
      <c r="F26" s="22"/>
      <c r="G26" s="22"/>
      <c r="H26" s="22"/>
      <c r="I26" s="10">
        <v>570</v>
      </c>
      <c r="J26" s="3" t="s">
        <v>16</v>
      </c>
      <c r="K26" s="13">
        <v>0</v>
      </c>
      <c r="L26" s="11">
        <f>ROUND(I26*K26,2)</f>
        <v>0</v>
      </c>
      <c r="M26" t="s">
        <v>51</v>
      </c>
    </row>
    <row r="27" spans="1:13" x14ac:dyDescent="0.25">
      <c r="A27" s="16"/>
      <c r="B27" s="17"/>
      <c r="C27" s="14">
        <v>570</v>
      </c>
      <c r="D27" s="15"/>
      <c r="E27" s="15"/>
      <c r="F27" s="15"/>
      <c r="G27" s="15"/>
      <c r="H27" s="15"/>
      <c r="I27" s="12">
        <v>570</v>
      </c>
      <c r="K27" s="16"/>
      <c r="L27" s="17"/>
    </row>
    <row r="28" spans="1:13" x14ac:dyDescent="0.25">
      <c r="A28" s="6">
        <v>11</v>
      </c>
      <c r="B28" s="9" t="s">
        <v>52</v>
      </c>
      <c r="C28" s="21" t="s">
        <v>53</v>
      </c>
      <c r="D28" s="22"/>
      <c r="E28" s="22"/>
      <c r="F28" s="22"/>
      <c r="G28" s="22"/>
      <c r="H28" s="22"/>
      <c r="I28" s="10">
        <v>115</v>
      </c>
      <c r="J28" s="3" t="s">
        <v>16</v>
      </c>
      <c r="K28" s="13">
        <v>0</v>
      </c>
      <c r="L28" s="11">
        <f>ROUND(I28*K28,2)</f>
        <v>0</v>
      </c>
      <c r="M28" t="s">
        <v>54</v>
      </c>
    </row>
    <row r="29" spans="1:13" x14ac:dyDescent="0.25">
      <c r="A29" s="16"/>
      <c r="B29" s="17"/>
      <c r="C29" s="14" t="s">
        <v>55</v>
      </c>
      <c r="D29" s="15"/>
      <c r="E29" s="15"/>
      <c r="F29" s="15"/>
      <c r="G29" s="15"/>
      <c r="H29" s="15"/>
      <c r="I29" s="12">
        <v>115</v>
      </c>
      <c r="K29" s="16"/>
      <c r="L29" s="17"/>
    </row>
    <row r="30" spans="1:13" ht="30" customHeight="1" x14ac:dyDescent="0.25">
      <c r="A30" s="6">
        <v>12</v>
      </c>
      <c r="B30" s="9" t="s">
        <v>56</v>
      </c>
      <c r="C30" s="36" t="s">
        <v>57</v>
      </c>
      <c r="D30" s="37"/>
      <c r="E30" s="37"/>
      <c r="F30" s="37"/>
      <c r="G30" s="37"/>
      <c r="H30" s="37"/>
      <c r="I30" s="10">
        <v>160.72</v>
      </c>
      <c r="J30" s="3" t="s">
        <v>58</v>
      </c>
      <c r="K30" s="13">
        <v>0</v>
      </c>
      <c r="L30" s="11">
        <f>ROUND(I30*K30,2)</f>
        <v>0</v>
      </c>
      <c r="M30" t="s">
        <v>59</v>
      </c>
    </row>
    <row r="31" spans="1:13" x14ac:dyDescent="0.25">
      <c r="A31" s="16"/>
      <c r="B31" s="17"/>
      <c r="C31" s="14" t="s">
        <v>60</v>
      </c>
      <c r="D31" s="15"/>
      <c r="E31" s="15"/>
      <c r="F31" s="15"/>
      <c r="G31" s="15"/>
      <c r="H31" s="15"/>
      <c r="I31" s="12">
        <v>160.72</v>
      </c>
      <c r="K31" s="16"/>
      <c r="L31" s="17"/>
    </row>
    <row r="32" spans="1:13" x14ac:dyDescent="0.25">
      <c r="A32" s="38" t="s">
        <v>13</v>
      </c>
      <c r="B32" s="39"/>
      <c r="C32" s="5"/>
      <c r="D32" s="43"/>
      <c r="E32" s="44"/>
      <c r="F32" s="43"/>
      <c r="G32" s="44"/>
      <c r="H32" s="40" t="s">
        <v>61</v>
      </c>
      <c r="I32" s="41"/>
      <c r="J32" s="41"/>
      <c r="K32" s="42">
        <f>L9+L11+L14+L16+L18+L20+L22+SUM(L24:L26)+L28+L30</f>
        <v>0</v>
      </c>
      <c r="L32" s="41"/>
    </row>
    <row r="33" spans="1:12" x14ac:dyDescent="0.25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</sheetData>
  <sheetProtection algorithmName="SHA-512" hashValue="/Th9Di9sbjvqFvvMvREQL/ZyVv0pFPQlRrPFkK6sWzCrnelioR4Un59OhjcsA9C1S4mKJgxHeBGV/vjuYPItxw==" saltValue="ZlQnQNXkZaiNGuMggAmrww==" spinCount="100000" sheet="1" objects="1" scenarios="1" formatCells="0" formatColumns="0" selectLockedCells="1"/>
  <mergeCells count="60">
    <mergeCell ref="A33:L33"/>
    <mergeCell ref="C30:H30"/>
    <mergeCell ref="C31:H31"/>
    <mergeCell ref="A31:B31"/>
    <mergeCell ref="K31:L31"/>
    <mergeCell ref="A32:B32"/>
    <mergeCell ref="H32:J32"/>
    <mergeCell ref="K32:L32"/>
    <mergeCell ref="D32:E32"/>
    <mergeCell ref="F32:G32"/>
    <mergeCell ref="C29:H29"/>
    <mergeCell ref="A29:B29"/>
    <mergeCell ref="K29:L29"/>
    <mergeCell ref="C22:H22"/>
    <mergeCell ref="C23:H23"/>
    <mergeCell ref="A23:B23"/>
    <mergeCell ref="K23:L23"/>
    <mergeCell ref="C24:H24"/>
    <mergeCell ref="C25:H25"/>
    <mergeCell ref="C26:H26"/>
    <mergeCell ref="C27:H27"/>
    <mergeCell ref="A27:B27"/>
    <mergeCell ref="K27:L27"/>
    <mergeCell ref="C28:H28"/>
    <mergeCell ref="C21:H21"/>
    <mergeCell ref="A21:B21"/>
    <mergeCell ref="K21:L21"/>
    <mergeCell ref="C14:H14"/>
    <mergeCell ref="C15:H15"/>
    <mergeCell ref="A15:B15"/>
    <mergeCell ref="K15:L15"/>
    <mergeCell ref="C16:H16"/>
    <mergeCell ref="C17:H17"/>
    <mergeCell ref="A17:B17"/>
    <mergeCell ref="K17:L17"/>
    <mergeCell ref="C18:H18"/>
    <mergeCell ref="C19:H19"/>
    <mergeCell ref="A19:B19"/>
    <mergeCell ref="K19:L19"/>
    <mergeCell ref="C20:H20"/>
    <mergeCell ref="C11:H11"/>
    <mergeCell ref="C12:H12"/>
    <mergeCell ref="A12:B12"/>
    <mergeCell ref="K12:L12"/>
    <mergeCell ref="C13:H13"/>
    <mergeCell ref="A13:B13"/>
    <mergeCell ref="K13:L13"/>
    <mergeCell ref="C10:H10"/>
    <mergeCell ref="A10:B10"/>
    <mergeCell ref="K10:L10"/>
    <mergeCell ref="A1:C1"/>
    <mergeCell ref="E1:H2"/>
    <mergeCell ref="K1:L1"/>
    <mergeCell ref="K2:L2"/>
    <mergeCell ref="D5:H5"/>
    <mergeCell ref="A3:L4"/>
    <mergeCell ref="A7:L7"/>
    <mergeCell ref="A8:B8"/>
    <mergeCell ref="C8:H8"/>
    <mergeCell ref="C9:H9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topLeftCell="A9" workbookViewId="0">
      <selection activeCell="K18" sqref="K18"/>
    </sheetView>
  </sheetViews>
  <sheetFormatPr defaultRowHeight="15" x14ac:dyDescent="0.25"/>
  <cols>
    <col min="1" max="1" width="5.7109375" style="1" customWidth="1"/>
    <col min="2" max="2" width="8.85546875" style="1"/>
    <col min="3" max="4" width="9.7109375" style="1" customWidth="1"/>
    <col min="5" max="8" width="8.85546875" style="1"/>
    <col min="9" max="9" width="11.7109375" style="1" customWidth="1"/>
    <col min="10" max="10" width="6.28515625" style="1" customWidth="1"/>
    <col min="11" max="11" width="12.7109375" style="1" customWidth="1"/>
    <col min="12" max="12" width="13.7109375" style="1" customWidth="1"/>
    <col min="13" max="13" width="16.7109375" hidden="1" customWidth="1"/>
  </cols>
  <sheetData>
    <row r="1" spans="1:13" ht="15.75" thickBot="1" x14ac:dyDescent="0.3">
      <c r="A1" s="18" t="s">
        <v>0</v>
      </c>
      <c r="B1" s="17"/>
      <c r="C1" s="17"/>
      <c r="E1" s="19" t="s">
        <v>1</v>
      </c>
      <c r="F1" s="20"/>
      <c r="G1" s="20"/>
      <c r="H1" s="20"/>
      <c r="J1" s="2" t="s">
        <v>3</v>
      </c>
      <c r="K1" s="21" t="s">
        <v>5</v>
      </c>
      <c r="L1" s="22"/>
    </row>
    <row r="2" spans="1:13" ht="15.75" thickBot="1" x14ac:dyDescent="0.3">
      <c r="A2" s="1" t="s">
        <v>2</v>
      </c>
      <c r="C2" s="4">
        <v>45673</v>
      </c>
      <c r="E2" s="20"/>
      <c r="F2" s="20"/>
      <c r="G2" s="20"/>
      <c r="H2" s="20"/>
      <c r="J2" s="2" t="s">
        <v>4</v>
      </c>
      <c r="K2" s="21"/>
      <c r="L2" s="22"/>
    </row>
    <row r="3" spans="1:13" x14ac:dyDescent="0.25">
      <c r="A3" s="24" t="s">
        <v>97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3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3" x14ac:dyDescent="0.25">
      <c r="A5" s="1" t="s">
        <v>6</v>
      </c>
      <c r="C5" s="1" t="s">
        <v>0</v>
      </c>
    </row>
    <row r="6" spans="1:13" ht="15.75" thickBot="1" x14ac:dyDescent="0.3"/>
    <row r="7" spans="1:13" ht="15.75" thickBot="1" x14ac:dyDescent="0.3">
      <c r="A7" s="26" t="s">
        <v>62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3" ht="15.75" thickBot="1" x14ac:dyDescent="0.3">
      <c r="A8" s="28" t="s">
        <v>8</v>
      </c>
      <c r="B8" s="29"/>
      <c r="C8" s="30" t="s">
        <v>9</v>
      </c>
      <c r="D8" s="31"/>
      <c r="E8" s="31"/>
      <c r="F8" s="31"/>
      <c r="G8" s="31"/>
      <c r="H8" s="31"/>
      <c r="I8" s="8" t="s">
        <v>10</v>
      </c>
      <c r="J8" s="7" t="s">
        <v>11</v>
      </c>
      <c r="K8" s="8" t="s">
        <v>12</v>
      </c>
      <c r="L8" s="8" t="s">
        <v>13</v>
      </c>
    </row>
    <row r="9" spans="1:13" ht="26.25" customHeight="1" x14ac:dyDescent="0.25">
      <c r="A9" s="6">
        <v>1</v>
      </c>
      <c r="B9" s="9" t="s">
        <v>14</v>
      </c>
      <c r="C9" s="32" t="s">
        <v>15</v>
      </c>
      <c r="D9" s="33"/>
      <c r="E9" s="33"/>
      <c r="F9" s="33"/>
      <c r="G9" s="33"/>
      <c r="H9" s="33"/>
      <c r="I9" s="10">
        <v>350</v>
      </c>
      <c r="J9" s="3" t="s">
        <v>16</v>
      </c>
      <c r="K9" s="13">
        <v>0</v>
      </c>
      <c r="L9" s="11">
        <f>ROUND(I9*K9,2)</f>
        <v>0</v>
      </c>
      <c r="M9" t="s">
        <v>63</v>
      </c>
    </row>
    <row r="10" spans="1:13" x14ac:dyDescent="0.25">
      <c r="A10" s="16"/>
      <c r="B10" s="17"/>
      <c r="C10" s="14">
        <v>350</v>
      </c>
      <c r="D10" s="15"/>
      <c r="E10" s="15"/>
      <c r="F10" s="15"/>
      <c r="G10" s="15"/>
      <c r="H10" s="15"/>
      <c r="I10" s="12">
        <v>350</v>
      </c>
      <c r="K10" s="16"/>
      <c r="L10" s="17"/>
    </row>
    <row r="11" spans="1:13" ht="30.75" customHeight="1" x14ac:dyDescent="0.25">
      <c r="A11" s="6">
        <v>2</v>
      </c>
      <c r="B11" s="9" t="s">
        <v>19</v>
      </c>
      <c r="C11" s="36" t="s">
        <v>20</v>
      </c>
      <c r="D11" s="37"/>
      <c r="E11" s="37"/>
      <c r="F11" s="37"/>
      <c r="G11" s="37"/>
      <c r="H11" s="37"/>
      <c r="I11" s="10">
        <v>18.5</v>
      </c>
      <c r="J11" s="3" t="s">
        <v>21</v>
      </c>
      <c r="K11" s="13">
        <v>0</v>
      </c>
      <c r="L11" s="11">
        <f>ROUND(I11*K11,2)</f>
        <v>0</v>
      </c>
      <c r="M11" t="s">
        <v>64</v>
      </c>
    </row>
    <row r="12" spans="1:13" x14ac:dyDescent="0.25">
      <c r="A12" s="16"/>
      <c r="B12" s="17"/>
      <c r="C12" s="14" t="s">
        <v>65</v>
      </c>
      <c r="D12" s="15"/>
      <c r="E12" s="15"/>
      <c r="F12" s="15"/>
      <c r="G12" s="15"/>
      <c r="H12" s="15"/>
      <c r="I12" s="12">
        <v>1</v>
      </c>
      <c r="K12" s="16"/>
      <c r="L12" s="17"/>
    </row>
    <row r="13" spans="1:13" x14ac:dyDescent="0.25">
      <c r="A13" s="16"/>
      <c r="B13" s="17"/>
      <c r="C13" s="14" t="s">
        <v>66</v>
      </c>
      <c r="D13" s="15"/>
      <c r="E13" s="15"/>
      <c r="F13" s="15"/>
      <c r="G13" s="15"/>
      <c r="H13" s="15"/>
      <c r="I13" s="12">
        <v>17.5</v>
      </c>
      <c r="K13" s="16"/>
      <c r="L13" s="17"/>
    </row>
    <row r="14" spans="1:13" x14ac:dyDescent="0.25">
      <c r="A14" s="6">
        <v>3</v>
      </c>
      <c r="B14" s="9" t="s">
        <v>25</v>
      </c>
      <c r="C14" s="21" t="s">
        <v>26</v>
      </c>
      <c r="D14" s="22"/>
      <c r="E14" s="22"/>
      <c r="F14" s="22"/>
      <c r="G14" s="22"/>
      <c r="H14" s="22"/>
      <c r="I14" s="10">
        <v>18.5</v>
      </c>
      <c r="J14" s="3" t="s">
        <v>21</v>
      </c>
      <c r="K14" s="13">
        <v>0</v>
      </c>
      <c r="L14" s="11">
        <f>ROUND(I14*K14,2)</f>
        <v>0</v>
      </c>
      <c r="M14" t="s">
        <v>67</v>
      </c>
    </row>
    <row r="15" spans="1:13" x14ac:dyDescent="0.25">
      <c r="A15" s="16"/>
      <c r="B15" s="17"/>
      <c r="C15" s="14" t="s">
        <v>68</v>
      </c>
      <c r="D15" s="15"/>
      <c r="E15" s="15"/>
      <c r="F15" s="15"/>
      <c r="G15" s="15"/>
      <c r="H15" s="15"/>
      <c r="I15" s="12">
        <v>18.5</v>
      </c>
      <c r="K15" s="16"/>
      <c r="L15" s="17"/>
    </row>
    <row r="16" spans="1:13" x14ac:dyDescent="0.25">
      <c r="A16" s="6">
        <v>4</v>
      </c>
      <c r="B16" s="9" t="s">
        <v>29</v>
      </c>
      <c r="C16" s="21" t="s">
        <v>30</v>
      </c>
      <c r="D16" s="22"/>
      <c r="E16" s="22"/>
      <c r="F16" s="22"/>
      <c r="G16" s="22"/>
      <c r="H16" s="22"/>
      <c r="I16" s="10">
        <v>10</v>
      </c>
      <c r="J16" s="3" t="s">
        <v>16</v>
      </c>
      <c r="K16" s="13">
        <v>0</v>
      </c>
      <c r="L16" s="11">
        <f>ROUND(I16*K16,2)</f>
        <v>0</v>
      </c>
      <c r="M16" t="s">
        <v>69</v>
      </c>
    </row>
    <row r="17" spans="1:13" x14ac:dyDescent="0.25">
      <c r="A17" s="16"/>
      <c r="B17" s="17"/>
      <c r="C17" s="14">
        <v>10</v>
      </c>
      <c r="D17" s="15"/>
      <c r="E17" s="15"/>
      <c r="F17" s="15"/>
      <c r="G17" s="15"/>
      <c r="H17" s="15"/>
      <c r="I17" s="12">
        <v>10</v>
      </c>
      <c r="K17" s="16"/>
      <c r="L17" s="17"/>
    </row>
    <row r="18" spans="1:13" ht="27.75" customHeight="1" x14ac:dyDescent="0.25">
      <c r="A18" s="6">
        <v>5</v>
      </c>
      <c r="B18" s="9" t="s">
        <v>32</v>
      </c>
      <c r="C18" s="36" t="s">
        <v>33</v>
      </c>
      <c r="D18" s="37"/>
      <c r="E18" s="37"/>
      <c r="F18" s="37"/>
      <c r="G18" s="37"/>
      <c r="H18" s="37"/>
      <c r="I18" s="10">
        <v>350</v>
      </c>
      <c r="J18" s="3" t="s">
        <v>16</v>
      </c>
      <c r="K18" s="13">
        <v>0</v>
      </c>
      <c r="L18" s="11">
        <f>ROUND(I18*K18,2)</f>
        <v>0</v>
      </c>
      <c r="M18" t="s">
        <v>70</v>
      </c>
    </row>
    <row r="19" spans="1:13" x14ac:dyDescent="0.25">
      <c r="A19" s="16"/>
      <c r="B19" s="17"/>
      <c r="C19" s="14">
        <v>350</v>
      </c>
      <c r="D19" s="15"/>
      <c r="E19" s="15"/>
      <c r="F19" s="15"/>
      <c r="G19" s="15"/>
      <c r="H19" s="15"/>
      <c r="I19" s="12">
        <v>350</v>
      </c>
      <c r="K19" s="16"/>
      <c r="L19" s="17"/>
    </row>
    <row r="20" spans="1:13" x14ac:dyDescent="0.25">
      <c r="A20" s="6">
        <v>6</v>
      </c>
      <c r="B20" s="9" t="s">
        <v>35</v>
      </c>
      <c r="C20" s="21" t="s">
        <v>36</v>
      </c>
      <c r="D20" s="22"/>
      <c r="E20" s="22"/>
      <c r="F20" s="22"/>
      <c r="G20" s="22"/>
      <c r="H20" s="22"/>
      <c r="I20" s="10">
        <v>350</v>
      </c>
      <c r="J20" s="3" t="s">
        <v>16</v>
      </c>
      <c r="K20" s="13">
        <v>0</v>
      </c>
      <c r="L20" s="11">
        <f>ROUND(I20*K20,2)</f>
        <v>0</v>
      </c>
      <c r="M20" t="s">
        <v>71</v>
      </c>
    </row>
    <row r="21" spans="1:13" x14ac:dyDescent="0.25">
      <c r="A21" s="16"/>
      <c r="B21" s="17"/>
      <c r="C21" s="14">
        <v>350</v>
      </c>
      <c r="D21" s="15"/>
      <c r="E21" s="15"/>
      <c r="F21" s="15"/>
      <c r="G21" s="15"/>
      <c r="H21" s="15"/>
      <c r="I21" s="12">
        <v>350</v>
      </c>
      <c r="K21" s="16"/>
      <c r="L21" s="17"/>
    </row>
    <row r="22" spans="1:13" ht="29.25" customHeight="1" x14ac:dyDescent="0.25">
      <c r="A22" s="6">
        <v>7</v>
      </c>
      <c r="B22" s="9" t="s">
        <v>38</v>
      </c>
      <c r="C22" s="36" t="s">
        <v>39</v>
      </c>
      <c r="D22" s="37"/>
      <c r="E22" s="37"/>
      <c r="F22" s="37"/>
      <c r="G22" s="37"/>
      <c r="H22" s="37"/>
      <c r="I22" s="10">
        <v>350</v>
      </c>
      <c r="J22" s="3" t="s">
        <v>16</v>
      </c>
      <c r="K22" s="13">
        <v>0</v>
      </c>
      <c r="L22" s="11">
        <f>ROUND(I22*K22,2)</f>
        <v>0</v>
      </c>
      <c r="M22" t="s">
        <v>72</v>
      </c>
    </row>
    <row r="23" spans="1:13" x14ac:dyDescent="0.25">
      <c r="A23" s="16"/>
      <c r="B23" s="17"/>
      <c r="C23" s="14">
        <v>350</v>
      </c>
      <c r="D23" s="15"/>
      <c r="E23" s="15"/>
      <c r="F23" s="15"/>
      <c r="G23" s="15"/>
      <c r="H23" s="15"/>
      <c r="I23" s="12">
        <v>350</v>
      </c>
      <c r="K23" s="16"/>
      <c r="L23" s="17"/>
    </row>
    <row r="24" spans="1:13" ht="29.25" customHeight="1" x14ac:dyDescent="0.25">
      <c r="A24" s="6">
        <v>8</v>
      </c>
      <c r="B24" s="9" t="s">
        <v>41</v>
      </c>
      <c r="C24" s="36" t="s">
        <v>42</v>
      </c>
      <c r="D24" s="37"/>
      <c r="E24" s="37"/>
      <c r="F24" s="37"/>
      <c r="G24" s="37"/>
      <c r="H24" s="37"/>
      <c r="I24" s="10">
        <v>1</v>
      </c>
      <c r="J24" s="3" t="s">
        <v>43</v>
      </c>
      <c r="K24" s="13">
        <v>0</v>
      </c>
      <c r="L24" s="11">
        <f>ROUND(I24*K24,2)</f>
        <v>0</v>
      </c>
      <c r="M24" t="s">
        <v>73</v>
      </c>
    </row>
    <row r="25" spans="1:13" x14ac:dyDescent="0.25">
      <c r="A25" s="6">
        <v>9</v>
      </c>
      <c r="B25" s="9" t="s">
        <v>49</v>
      </c>
      <c r="C25" s="21" t="s">
        <v>50</v>
      </c>
      <c r="D25" s="22"/>
      <c r="E25" s="22"/>
      <c r="F25" s="22"/>
      <c r="G25" s="22"/>
      <c r="H25" s="22"/>
      <c r="I25" s="10">
        <v>350</v>
      </c>
      <c r="J25" s="3" t="s">
        <v>16</v>
      </c>
      <c r="K25" s="13">
        <v>0</v>
      </c>
      <c r="L25" s="11">
        <f>ROUND(I25*K25,2)</f>
        <v>0</v>
      </c>
      <c r="M25" t="s">
        <v>74</v>
      </c>
    </row>
    <row r="26" spans="1:13" x14ac:dyDescent="0.25">
      <c r="A26" s="16"/>
      <c r="B26" s="17"/>
      <c r="C26" s="14">
        <v>350</v>
      </c>
      <c r="D26" s="15"/>
      <c r="E26" s="15"/>
      <c r="F26" s="15"/>
      <c r="G26" s="15"/>
      <c r="H26" s="15"/>
      <c r="I26" s="12">
        <v>350</v>
      </c>
      <c r="K26" s="16"/>
      <c r="L26" s="17"/>
    </row>
    <row r="27" spans="1:13" x14ac:dyDescent="0.25">
      <c r="A27" s="6">
        <v>10</v>
      </c>
      <c r="B27" s="9" t="s">
        <v>52</v>
      </c>
      <c r="C27" s="21" t="s">
        <v>53</v>
      </c>
      <c r="D27" s="22"/>
      <c r="E27" s="22"/>
      <c r="F27" s="22"/>
      <c r="G27" s="22"/>
      <c r="H27" s="22"/>
      <c r="I27" s="10">
        <v>10</v>
      </c>
      <c r="J27" s="3" t="s">
        <v>16</v>
      </c>
      <c r="K27" s="13">
        <v>0</v>
      </c>
      <c r="L27" s="11">
        <f>ROUND(I27*K27,2)</f>
        <v>0</v>
      </c>
      <c r="M27" t="s">
        <v>75</v>
      </c>
    </row>
    <row r="28" spans="1:13" x14ac:dyDescent="0.25">
      <c r="A28" s="16"/>
      <c r="B28" s="17"/>
      <c r="C28" s="14">
        <v>10</v>
      </c>
      <c r="D28" s="15"/>
      <c r="E28" s="15"/>
      <c r="F28" s="15"/>
      <c r="G28" s="15"/>
      <c r="H28" s="15"/>
      <c r="I28" s="12">
        <v>10</v>
      </c>
      <c r="K28" s="16"/>
      <c r="L28" s="17"/>
    </row>
    <row r="29" spans="1:13" ht="33" customHeight="1" x14ac:dyDescent="0.25">
      <c r="A29" s="6">
        <v>11</v>
      </c>
      <c r="B29" s="9" t="s">
        <v>56</v>
      </c>
      <c r="C29" s="36" t="s">
        <v>57</v>
      </c>
      <c r="D29" s="37"/>
      <c r="E29" s="37"/>
      <c r="F29" s="37"/>
      <c r="G29" s="37"/>
      <c r="H29" s="37"/>
      <c r="I29" s="10">
        <v>84.9</v>
      </c>
      <c r="J29" s="3" t="s">
        <v>58</v>
      </c>
      <c r="K29" s="13">
        <v>0</v>
      </c>
      <c r="L29" s="11">
        <f>ROUND(I29*K29,2)</f>
        <v>0</v>
      </c>
      <c r="M29" t="s">
        <v>76</v>
      </c>
    </row>
    <row r="30" spans="1:13" x14ac:dyDescent="0.25">
      <c r="A30" s="16"/>
      <c r="B30" s="17"/>
      <c r="C30" s="14" t="s">
        <v>77</v>
      </c>
      <c r="D30" s="15"/>
      <c r="E30" s="15"/>
      <c r="F30" s="15"/>
      <c r="G30" s="15"/>
      <c r="H30" s="15"/>
      <c r="I30" s="12">
        <v>84.9</v>
      </c>
      <c r="K30" s="16"/>
      <c r="L30" s="17"/>
    </row>
    <row r="31" spans="1:13" x14ac:dyDescent="0.25">
      <c r="A31" s="38" t="s">
        <v>13</v>
      </c>
      <c r="B31" s="39"/>
      <c r="C31" s="5"/>
      <c r="D31" s="43"/>
      <c r="E31" s="44"/>
      <c r="F31" s="43"/>
      <c r="G31" s="44"/>
      <c r="H31" s="40" t="s">
        <v>61</v>
      </c>
      <c r="I31" s="41"/>
      <c r="J31" s="41"/>
      <c r="K31" s="42">
        <f>L9+L11+L14+L16+L18+L20+L22+SUM(L24:L25)+L27+L29</f>
        <v>0</v>
      </c>
      <c r="L31" s="41"/>
    </row>
    <row r="32" spans="1:13" x14ac:dyDescent="0.25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</sheetData>
  <sheetProtection algorithmName="SHA-512" hashValue="JNUckeeWBFt5lgm4L5/RCiJckRiQUliyR1DPExeFpj40lMHbo7fXhETlAnbB2eXn6+Yn/ozMUOe/6JUDqV+hKw==" saltValue="XEjLyKWvSdFHNwSe78eG0w==" spinCount="100000" sheet="1" objects="1" scenarios="1" formatCells="0" formatColumns="0" selectLockedCells="1"/>
  <mergeCells count="58">
    <mergeCell ref="A32:L32"/>
    <mergeCell ref="C29:H29"/>
    <mergeCell ref="C30:H30"/>
    <mergeCell ref="A30:B30"/>
    <mergeCell ref="K30:L30"/>
    <mergeCell ref="A31:B31"/>
    <mergeCell ref="H31:J31"/>
    <mergeCell ref="K31:L31"/>
    <mergeCell ref="D31:E31"/>
    <mergeCell ref="F31:G31"/>
    <mergeCell ref="C26:H26"/>
    <mergeCell ref="A26:B26"/>
    <mergeCell ref="K26:L26"/>
    <mergeCell ref="C27:H27"/>
    <mergeCell ref="C28:H28"/>
    <mergeCell ref="A28:B28"/>
    <mergeCell ref="K28:L28"/>
    <mergeCell ref="C25:H25"/>
    <mergeCell ref="C18:H18"/>
    <mergeCell ref="C19:H19"/>
    <mergeCell ref="A19:B19"/>
    <mergeCell ref="K19:L19"/>
    <mergeCell ref="C20:H20"/>
    <mergeCell ref="C21:H21"/>
    <mergeCell ref="A21:B21"/>
    <mergeCell ref="K21:L21"/>
    <mergeCell ref="C22:H22"/>
    <mergeCell ref="C23:H23"/>
    <mergeCell ref="A23:B23"/>
    <mergeCell ref="K23:L23"/>
    <mergeCell ref="C24:H24"/>
    <mergeCell ref="C17:H17"/>
    <mergeCell ref="A17:B17"/>
    <mergeCell ref="K17:L17"/>
    <mergeCell ref="C11:H11"/>
    <mergeCell ref="C12:H12"/>
    <mergeCell ref="A12:B12"/>
    <mergeCell ref="K12:L12"/>
    <mergeCell ref="C13:H13"/>
    <mergeCell ref="A13:B13"/>
    <mergeCell ref="K13:L13"/>
    <mergeCell ref="C14:H14"/>
    <mergeCell ref="C15:H15"/>
    <mergeCell ref="A15:B15"/>
    <mergeCell ref="K15:L15"/>
    <mergeCell ref="C16:H16"/>
    <mergeCell ref="C10:H10"/>
    <mergeCell ref="A10:B10"/>
    <mergeCell ref="K10:L10"/>
    <mergeCell ref="A1:C1"/>
    <mergeCell ref="E1:H2"/>
    <mergeCell ref="K1:L1"/>
    <mergeCell ref="K2:L2"/>
    <mergeCell ref="A3:L4"/>
    <mergeCell ref="A7:L7"/>
    <mergeCell ref="A8:B8"/>
    <mergeCell ref="C8:H8"/>
    <mergeCell ref="C9:H9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"/>
  <sheetViews>
    <sheetView tabSelected="1" workbookViewId="0">
      <selection activeCell="K10" sqref="K10"/>
    </sheetView>
  </sheetViews>
  <sheetFormatPr defaultRowHeight="15" x14ac:dyDescent="0.25"/>
  <cols>
    <col min="1" max="1" width="5.7109375" style="1" customWidth="1"/>
    <col min="2" max="2" width="8.85546875" style="1"/>
    <col min="3" max="4" width="9.7109375" style="1" customWidth="1"/>
    <col min="5" max="7" width="8.85546875" style="1"/>
    <col min="8" max="8" width="10.5703125" style="1" customWidth="1"/>
    <col min="9" max="9" width="11.7109375" style="1" customWidth="1"/>
    <col min="10" max="10" width="6.28515625" style="1" customWidth="1"/>
    <col min="11" max="11" width="12.7109375" style="1" customWidth="1"/>
    <col min="12" max="12" width="13.7109375" style="1" customWidth="1"/>
    <col min="13" max="13" width="16.7109375" hidden="1" customWidth="1"/>
  </cols>
  <sheetData>
    <row r="1" spans="1:13" ht="15.75" thickBot="1" x14ac:dyDescent="0.3">
      <c r="A1" s="18" t="s">
        <v>0</v>
      </c>
      <c r="B1" s="17"/>
      <c r="C1" s="17"/>
      <c r="E1" s="19" t="s">
        <v>1</v>
      </c>
      <c r="F1" s="20"/>
      <c r="G1" s="20"/>
      <c r="H1" s="20"/>
      <c r="J1" s="2" t="s">
        <v>3</v>
      </c>
      <c r="K1" s="21" t="s">
        <v>5</v>
      </c>
      <c r="L1" s="22"/>
    </row>
    <row r="2" spans="1:13" ht="15.75" thickBot="1" x14ac:dyDescent="0.3">
      <c r="A2" s="1" t="s">
        <v>2</v>
      </c>
      <c r="C2" s="4">
        <v>45673</v>
      </c>
      <c r="E2" s="20"/>
      <c r="F2" s="20"/>
      <c r="G2" s="20"/>
      <c r="H2" s="20"/>
      <c r="J2" s="2" t="s">
        <v>4</v>
      </c>
      <c r="K2" s="21"/>
      <c r="L2" s="22"/>
    </row>
    <row r="3" spans="1:13" x14ac:dyDescent="0.25">
      <c r="A3" s="24" t="s">
        <v>97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3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3" x14ac:dyDescent="0.25">
      <c r="A5" s="1" t="s">
        <v>6</v>
      </c>
      <c r="C5" s="1" t="s">
        <v>0</v>
      </c>
    </row>
    <row r="6" spans="1:13" ht="15.75" thickBot="1" x14ac:dyDescent="0.3"/>
    <row r="7" spans="1:13" ht="15.75" thickBot="1" x14ac:dyDescent="0.3">
      <c r="A7" s="26" t="s">
        <v>78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3" ht="15.75" thickBot="1" x14ac:dyDescent="0.3">
      <c r="A8" s="28" t="s">
        <v>8</v>
      </c>
      <c r="B8" s="29"/>
      <c r="C8" s="30" t="s">
        <v>9</v>
      </c>
      <c r="D8" s="31"/>
      <c r="E8" s="31"/>
      <c r="F8" s="31"/>
      <c r="G8" s="31"/>
      <c r="H8" s="31"/>
      <c r="I8" s="8" t="s">
        <v>10</v>
      </c>
      <c r="J8" s="7" t="s">
        <v>11</v>
      </c>
      <c r="K8" s="8" t="s">
        <v>12</v>
      </c>
      <c r="L8" s="8" t="s">
        <v>13</v>
      </c>
    </row>
    <row r="9" spans="1:13" x14ac:dyDescent="0.25">
      <c r="A9" s="6">
        <v>1</v>
      </c>
      <c r="B9" s="9" t="s">
        <v>79</v>
      </c>
      <c r="C9" s="32" t="s">
        <v>80</v>
      </c>
      <c r="D9" s="33"/>
      <c r="E9" s="33"/>
      <c r="F9" s="33"/>
      <c r="G9" s="33"/>
      <c r="H9" s="33"/>
      <c r="I9" s="10">
        <v>1</v>
      </c>
      <c r="J9" s="3" t="s">
        <v>81</v>
      </c>
      <c r="K9" s="13">
        <v>0</v>
      </c>
      <c r="L9" s="11">
        <f>ROUND(I9*K9,2)</f>
        <v>0</v>
      </c>
      <c r="M9" t="s">
        <v>82</v>
      </c>
    </row>
    <row r="10" spans="1:13" x14ac:dyDescent="0.25">
      <c r="A10" s="6">
        <v>2</v>
      </c>
      <c r="B10" s="9" t="s">
        <v>83</v>
      </c>
      <c r="C10" s="21" t="s">
        <v>84</v>
      </c>
      <c r="D10" s="22"/>
      <c r="E10" s="22"/>
      <c r="F10" s="22"/>
      <c r="G10" s="22"/>
      <c r="H10" s="22"/>
      <c r="I10" s="10">
        <v>1</v>
      </c>
      <c r="J10" s="3" t="s">
        <v>81</v>
      </c>
      <c r="K10" s="13">
        <v>0</v>
      </c>
      <c r="L10" s="11">
        <f>ROUND(I10*K10,2)</f>
        <v>0</v>
      </c>
      <c r="M10" t="s">
        <v>85</v>
      </c>
    </row>
    <row r="11" spans="1:13" x14ac:dyDescent="0.25">
      <c r="A11" s="6">
        <v>3</v>
      </c>
      <c r="B11" s="9" t="s">
        <v>86</v>
      </c>
      <c r="C11" s="21" t="s">
        <v>87</v>
      </c>
      <c r="D11" s="22"/>
      <c r="E11" s="22"/>
      <c r="F11" s="22"/>
      <c r="G11" s="22"/>
      <c r="H11" s="22"/>
      <c r="I11" s="10">
        <v>1</v>
      </c>
      <c r="J11" s="3" t="s">
        <v>81</v>
      </c>
      <c r="K11" s="13">
        <v>0</v>
      </c>
      <c r="L11" s="11">
        <f>ROUND(I11*K11,2)</f>
        <v>0</v>
      </c>
      <c r="M11" t="s">
        <v>88</v>
      </c>
    </row>
    <row r="12" spans="1:13" x14ac:dyDescent="0.25">
      <c r="A12" s="38" t="s">
        <v>13</v>
      </c>
      <c r="B12" s="39"/>
      <c r="C12" s="5"/>
      <c r="D12" s="43"/>
      <c r="E12" s="44"/>
      <c r="F12" s="43"/>
      <c r="G12" s="44"/>
      <c r="H12" s="40" t="s">
        <v>61</v>
      </c>
      <c r="I12" s="41"/>
      <c r="J12" s="41"/>
      <c r="K12" s="42">
        <f>SUM(L9:L11)</f>
        <v>0</v>
      </c>
      <c r="L12" s="41"/>
    </row>
    <row r="13" spans="1:13" x14ac:dyDescent="0.25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3" x14ac:dyDescent="0.25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</row>
    <row r="15" spans="1:13" x14ac:dyDescent="0.25">
      <c r="A15" s="47" t="s">
        <v>89</v>
      </c>
      <c r="B15" s="48"/>
      <c r="C15" s="48"/>
      <c r="D15" s="38" t="s">
        <v>90</v>
      </c>
      <c r="E15" s="39"/>
      <c r="F15" s="38" t="s">
        <v>91</v>
      </c>
      <c r="G15" s="39"/>
      <c r="H15" s="40" t="s">
        <v>61</v>
      </c>
      <c r="I15" s="41"/>
      <c r="J15" s="5"/>
      <c r="K15" s="50">
        <f>'SO 01'!K32+'SO 02'!K31+'SO 999'!K12</f>
        <v>0</v>
      </c>
      <c r="L15" s="51"/>
    </row>
    <row r="16" spans="1:13" x14ac:dyDescent="0.25">
      <c r="A16" s="49"/>
      <c r="B16" s="49"/>
      <c r="C16" s="49"/>
      <c r="D16" s="43"/>
      <c r="E16" s="44"/>
      <c r="F16" s="43"/>
      <c r="G16" s="44"/>
      <c r="H16" s="43"/>
      <c r="I16" s="44"/>
      <c r="J16" s="44"/>
      <c r="K16" s="44"/>
      <c r="L16" s="44"/>
    </row>
    <row r="17" spans="1:12" x14ac:dyDescent="0.25">
      <c r="A17" s="49"/>
      <c r="B17" s="49"/>
      <c r="C17" s="49"/>
      <c r="D17" s="54">
        <v>0.21</v>
      </c>
      <c r="E17" s="39"/>
      <c r="F17" s="55">
        <f>K15*0.21</f>
        <v>0</v>
      </c>
      <c r="G17" s="56"/>
      <c r="H17" s="40" t="s">
        <v>92</v>
      </c>
      <c r="I17" s="41"/>
      <c r="J17" s="5"/>
      <c r="K17" s="50">
        <f>K15+F17</f>
        <v>0</v>
      </c>
      <c r="L17" s="51"/>
    </row>
    <row r="18" spans="1:12" x14ac:dyDescent="0.25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</row>
    <row r="19" spans="1:12" x14ac:dyDescent="0.25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2" x14ac:dyDescent="0.25">
      <c r="A20" s="52" t="s">
        <v>93</v>
      </c>
      <c r="B20" s="53"/>
      <c r="C20" s="52" t="s">
        <v>94</v>
      </c>
      <c r="D20" s="53"/>
      <c r="E20" s="53"/>
      <c r="F20" s="16"/>
      <c r="G20" s="17"/>
      <c r="H20" s="17"/>
      <c r="I20" s="17"/>
      <c r="J20" s="17"/>
      <c r="K20" s="17"/>
      <c r="L20" s="17"/>
    </row>
    <row r="21" spans="1:12" x14ac:dyDescent="0.25">
      <c r="A21" s="52" t="s">
        <v>95</v>
      </c>
      <c r="B21" s="53"/>
      <c r="C21" s="52" t="s">
        <v>96</v>
      </c>
      <c r="D21" s="53"/>
      <c r="E21" s="53"/>
      <c r="F21" s="16"/>
      <c r="G21" s="17"/>
      <c r="H21" s="17"/>
      <c r="I21" s="17"/>
      <c r="J21" s="17"/>
      <c r="K21" s="17"/>
      <c r="L21" s="17"/>
    </row>
  </sheetData>
  <sheetProtection algorithmName="SHA-512" hashValue="00EObSMkIZ3yCNUu7yQde3ikFkrGVRSZwRhqi+SyGn558KyELN0XhzNU/nO/lEcL25cNqyVPp8idV/gIfbYJ1w==" saltValue="SG8hGhTaL7FwbprZDFRcGg==" spinCount="100000" sheet="1" objects="1" scenarios="1" formatCells="0" formatColumns="0" selectLockedCells="1"/>
  <mergeCells count="38">
    <mergeCell ref="A21:B21"/>
    <mergeCell ref="C21:E21"/>
    <mergeCell ref="F21:L21"/>
    <mergeCell ref="H16:L16"/>
    <mergeCell ref="D16:E16"/>
    <mergeCell ref="F16:G16"/>
    <mergeCell ref="H17:I17"/>
    <mergeCell ref="K17:L17"/>
    <mergeCell ref="D17:E17"/>
    <mergeCell ref="F17:G17"/>
    <mergeCell ref="A18:L18"/>
    <mergeCell ref="A19:L19"/>
    <mergeCell ref="A20:B20"/>
    <mergeCell ref="C20:E20"/>
    <mergeCell ref="F20:L20"/>
    <mergeCell ref="A13:L13"/>
    <mergeCell ref="A14:L14"/>
    <mergeCell ref="A15:C17"/>
    <mergeCell ref="H15:I15"/>
    <mergeCell ref="K15:L15"/>
    <mergeCell ref="D15:E15"/>
    <mergeCell ref="F15:G15"/>
    <mergeCell ref="C11:H11"/>
    <mergeCell ref="A12:B12"/>
    <mergeCell ref="H12:J12"/>
    <mergeCell ref="K12:L12"/>
    <mergeCell ref="D12:E12"/>
    <mergeCell ref="F12:G12"/>
    <mergeCell ref="C10:H10"/>
    <mergeCell ref="A1:C1"/>
    <mergeCell ref="E1:H2"/>
    <mergeCell ref="K1:L1"/>
    <mergeCell ref="K2:L2"/>
    <mergeCell ref="A3:L4"/>
    <mergeCell ref="A7:L7"/>
    <mergeCell ref="A8:B8"/>
    <mergeCell ref="C8:H8"/>
    <mergeCell ref="C9:H9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 01</vt:lpstr>
      <vt:lpstr>SO 02</vt:lpstr>
      <vt:lpstr>SO 999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Fabešová Lenka, DiS.</cp:lastModifiedBy>
  <dcterms:created xsi:type="dcterms:W3CDTF">2025-01-16T12:56:30Z</dcterms:created>
  <dcterms:modified xsi:type="dcterms:W3CDTF">2025-04-30T10:03:36Z</dcterms:modified>
</cp:coreProperties>
</file>