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Silnice , Cesty\4. OPRAVY KOMUNIKACÍ Bílkov + M. Pěčín + Hradišťko\VZ Bílkov + Hradišťko\SO 01. Bílkov - cesta k novým RD\Rozpočet\"/>
    </mc:Choice>
  </mc:AlternateContent>
  <xr:revisionPtr revIDLastSave="0" documentId="13_ncr:1_{513F2F4C-85B5-4902-B684-E464EC4988BC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101" sheetId="4" r:id="rId1"/>
    <sheet name="999" sheetId="5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10" i="5"/>
  <c r="L9" i="5"/>
  <c r="K14" i="5" s="1"/>
  <c r="L62" i="4"/>
  <c r="L60" i="4"/>
  <c r="L57" i="4"/>
  <c r="L55" i="4"/>
  <c r="L53" i="4"/>
  <c r="L50" i="4"/>
  <c r="L48" i="4"/>
  <c r="L46" i="4"/>
  <c r="L44" i="4"/>
  <c r="L42" i="4"/>
  <c r="L40" i="4"/>
  <c r="L38" i="4"/>
  <c r="L36" i="4"/>
  <c r="L33" i="4"/>
  <c r="L31" i="4"/>
  <c r="L29" i="4"/>
  <c r="L27" i="4"/>
  <c r="L25" i="4"/>
  <c r="L23" i="4"/>
  <c r="L21" i="4"/>
  <c r="L19" i="4"/>
  <c r="L16" i="4"/>
  <c r="L13" i="4"/>
  <c r="L11" i="4"/>
  <c r="L9" i="4"/>
  <c r="K64" i="4" l="1"/>
  <c r="K17" i="5" s="1"/>
  <c r="F19" i="5" s="1"/>
  <c r="K19" i="5" s="1"/>
</calcChain>
</file>

<file path=xl/sharedStrings.xml><?xml version="1.0" encoding="utf-8"?>
<sst xmlns="http://schemas.openxmlformats.org/spreadsheetml/2006/main" count="188" uniqueCount="145">
  <si>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</si>
  <si>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</si>
  <si>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</si>
  <si>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</si>
  <si>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</si>
  <si>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</si>
  <si>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komunikace na p.č. 1254/4 v k.ú. Bílkov                                                      </t>
  </si>
  <si>
    <t>Investor:</t>
  </si>
  <si>
    <t xml:space="preserve">   101  Komunikace 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</si>
  <si>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</si>
  <si>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</si>
  <si>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</si>
  <si>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</si>
  <si>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</si>
  <si>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</si>
  <si>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113107221</t>
  </si>
  <si>
    <t xml:space="preserve">Odstranění podkladu z kameniva drceného tl do 100 mm strojně pl přes 200 m2                         </t>
  </si>
  <si>
    <t xml:space="preserve">m2   </t>
  </si>
  <si>
    <t>_69Z0N5TN2</t>
  </si>
  <si>
    <t xml:space="preserve">kryt cesty 100*3,3                                                                                  </t>
  </si>
  <si>
    <t>113108442</t>
  </si>
  <si>
    <t xml:space="preserve">Rozrytí krytu z kameniva bez zhutnění s živičným pojivem                                            </t>
  </si>
  <si>
    <t>_69Z0NKQYL</t>
  </si>
  <si>
    <t xml:space="preserve">rozrytí cesty před odebráním 100*3,3                                                                </t>
  </si>
  <si>
    <t>122252204</t>
  </si>
  <si>
    <t xml:space="preserve">Odkopávky a prokopávky nezapažené pro silnice a dálnice v hornině třídy těžitelnosti I objem do 500 </t>
  </si>
  <si>
    <t xml:space="preserve">m3   </t>
  </si>
  <si>
    <t>_65H0JY2GM</t>
  </si>
  <si>
    <t xml:space="preserve">odkop na pláň 100*3,3*0,15*1,1                                                                      </t>
  </si>
  <si>
    <t xml:space="preserve">odkop stráně 100*2*0,5                                                                              </t>
  </si>
  <si>
    <t>132153101</t>
  </si>
  <si>
    <t>Hloubení rýh nezapažených š do 800 mm v hornině třídy těžitelnosti I skupiny 1 a 2 objem do 20 m3 st</t>
  </si>
  <si>
    <t>_69Z0NVD3E</t>
  </si>
  <si>
    <t xml:space="preserve">svodný příkop 100*0,5*0,4                                                                           </t>
  </si>
  <si>
    <t xml:space="preserve">drážka pro příčný žlab 3,3*0,5*0,3                                                                  </t>
  </si>
  <si>
    <t>162751117</t>
  </si>
  <si>
    <t>Vodorovné přemístění přes 9 000 do 10000 m výkopku/sypaniny z horniny třídy těžitelnosti I skupiny 1</t>
  </si>
  <si>
    <t>_5WM117XMO</t>
  </si>
  <si>
    <t xml:space="preserve">154,45+20,495-0,25         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</si>
  <si>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</si>
  <si>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</si>
  <si>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_63V0UA3Y6</t>
  </si>
  <si>
    <t>171201231</t>
  </si>
  <si>
    <t xml:space="preserve">Poplatek za uložení zeminy a kamení na recyklační skládce (skládkovné) kód odpadu 17 05 04          </t>
  </si>
  <si>
    <t xml:space="preserve">t    </t>
  </si>
  <si>
    <t>_6TG19EFRI</t>
  </si>
  <si>
    <t xml:space="preserve">zemina 174,695*1,85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</si>
  <si>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</si>
  <si>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</si>
  <si>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_5WM117XMP</t>
  </si>
  <si>
    <t>174111101</t>
  </si>
  <si>
    <t xml:space="preserve">Zásyp jam, šachet rýh nebo kolem objektů sypaninou se zhutněním ručně                               </t>
  </si>
  <si>
    <t>_6TG196Y00</t>
  </si>
  <si>
    <t xml:space="preserve">zásyp příčného žlabu 0,25                                                                           </t>
  </si>
  <si>
    <t>181152302</t>
  </si>
  <si>
    <t xml:space="preserve">Úprava pláně pro silnice a dálnice v zářezech se zhutněním                                          </t>
  </si>
  <si>
    <t>_63V0U79ZM</t>
  </si>
  <si>
    <t xml:space="preserve">100*3,3*1,1                                                                                         </t>
  </si>
  <si>
    <t>182151111</t>
  </si>
  <si>
    <t xml:space="preserve">Svahování v zářezech v hornině třídy těžitelnosti I skupiny 1 až 3 strojně                          </t>
  </si>
  <si>
    <t>_7061BMC8P</t>
  </si>
  <si>
    <t xml:space="preserve">100*2 stráň                                                                                         </t>
  </si>
  <si>
    <t>564851111</t>
  </si>
  <si>
    <t xml:space="preserve">Podklad ze štěrkodrtě ŠD plochy přes 100 m2 tl 150 mm                                               </t>
  </si>
  <si>
    <t>_5WM117XMX</t>
  </si>
  <si>
    <t xml:space="preserve">vozovka 100*3,3*1,08                                                                                </t>
  </si>
  <si>
    <t xml:space="preserve">pod rigol 4*0,6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</si>
  <si>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</si>
  <si>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</si>
  <si>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_7061B52R7</t>
  </si>
  <si>
    <t xml:space="preserve">100*0,3*2                                                                                           </t>
  </si>
  <si>
    <t>573231108</t>
  </si>
  <si>
    <t xml:space="preserve">Postřik živičný spojovací ze silniční emulze v množství 0,50 kg/m2                                  </t>
  </si>
  <si>
    <t>_5WM117XMZ</t>
  </si>
  <si>
    <t xml:space="preserve">100*3,3                                                                                             </t>
  </si>
  <si>
    <t>577134121</t>
  </si>
  <si>
    <t xml:space="preserve">Asfaltový beton vrstva obrusná ACO 11 (ABS) tř. I tl 40 mm š přes 3 m z nemodifikovaného asfaltu    </t>
  </si>
  <si>
    <t>_5WM117XMV</t>
  </si>
  <si>
    <t>577155122</t>
  </si>
  <si>
    <t xml:space="preserve">Asfaltový beton vrstva ložní ACL 16 (ABH) tl 60 mm š přes 3 m z nemodifikovaného asfaltu            </t>
  </si>
  <si>
    <t>_5WM117XN2</t>
  </si>
  <si>
    <t xml:space="preserve">100*3,3*1,03                                                                                        </t>
  </si>
  <si>
    <t>5838012000</t>
  </si>
  <si>
    <t xml:space="preserve">kostka dlažební drobná, žula velikost 8/10 cm                                                       </t>
  </si>
  <si>
    <t>_7061BWSUY</t>
  </si>
  <si>
    <t xml:space="preserve">4*0,5/5                                                                                             </t>
  </si>
  <si>
    <t>597661112</t>
  </si>
  <si>
    <t xml:space="preserve">Rigol dlážděný do lože z betonu tl 100 mm z dlažebních kostek                                       </t>
  </si>
  <si>
    <t>_6TG19MG41</t>
  </si>
  <si>
    <t xml:space="preserve">4*0,5                                                                                               </t>
  </si>
  <si>
    <t>916991121</t>
  </si>
  <si>
    <t xml:space="preserve">Lože pod obrubníky, krajníky nebo obruby z dlažebních kostek z betonu prostého                      </t>
  </si>
  <si>
    <t>_6TG19501S</t>
  </si>
  <si>
    <t xml:space="preserve">pod rigol 4*0,6*0,15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</si>
  <si>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</si>
  <si>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</si>
  <si>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 xml:space="preserve">m    </t>
  </si>
  <si>
    <t>_5WM117XMT</t>
  </si>
  <si>
    <t xml:space="preserve">napojení 15                                                                                         </t>
  </si>
  <si>
    <t xml:space="preserve">                                                                                                    </t>
  </si>
  <si>
    <t>919731121</t>
  </si>
  <si>
    <t xml:space="preserve">Zarovnání styčné plochy podkladu nebo krytu živičného tl do 50 mm                                   </t>
  </si>
  <si>
    <t>_5WM117XMS</t>
  </si>
  <si>
    <t>919735111</t>
  </si>
  <si>
    <t xml:space="preserve">Řezání stávajícího živičného krytu hl do 50 mm                                                      </t>
  </si>
  <si>
    <t>_5WM117XMR</t>
  </si>
  <si>
    <t>997002511</t>
  </si>
  <si>
    <t xml:space="preserve">Vodorovné přemístění suti a vybouraných hmot bez naložení ale se složením a urovnáním do 1 km       </t>
  </si>
  <si>
    <t>_69Z0NEYCV</t>
  </si>
  <si>
    <t xml:space="preserve">kamenivo drcené 330*0,1*2,2                                                                         </t>
  </si>
  <si>
    <t xml:space="preserve">drobná suť 4                                                                                        </t>
  </si>
  <si>
    <t>997006519</t>
  </si>
  <si>
    <t xml:space="preserve">Příplatek k vodorovnému přemístění suti na skládku ZKD 1 km přes 1 km                               </t>
  </si>
  <si>
    <t>_69Z0NH8RC</t>
  </si>
  <si>
    <t xml:space="preserve">76,6*9  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</si>
  <si>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</si>
  <si>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</si>
  <si>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_5WM117XMY</t>
  </si>
  <si>
    <t xml:space="preserve">189,15                                                                                              </t>
  </si>
  <si>
    <t>Odbytová cena bez DPH:</t>
  </si>
  <si>
    <t xml:space="preserve">   999  Všeobecné položky                                                                                   </t>
  </si>
  <si>
    <t>012002000</t>
  </si>
  <si>
    <t xml:space="preserve">Geodetické práce                                                                                    </t>
  </si>
  <si>
    <t xml:space="preserve">kpl  </t>
  </si>
  <si>
    <t>_69Z0RGHK4</t>
  </si>
  <si>
    <t>030001000</t>
  </si>
  <si>
    <t xml:space="preserve">Zařízení staveniště                                                                                 </t>
  </si>
  <si>
    <t>_69Z0RFHNF</t>
  </si>
  <si>
    <t>043134000</t>
  </si>
  <si>
    <t xml:space="preserve">Zkoušky zatěžovací                                                                                  </t>
  </si>
  <si>
    <t xml:space="preserve">ks   </t>
  </si>
  <si>
    <t>_69Z0RDB96</t>
  </si>
  <si>
    <t>460010025</t>
  </si>
  <si>
    <t xml:space="preserve">Vytyčení trasy inženýrských sítí v zastavěném prostoru                                              </t>
  </si>
  <si>
    <t xml:space="preserve">km   </t>
  </si>
  <si>
    <t>_69Z0REBRT</t>
  </si>
  <si>
    <t xml:space="preserve">0,2                                                                                                 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</si>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</sst>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3" fontId="8" fillId="0" borderId="0" xfId="0" applyNumberFormat="1" applyFont="1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4" borderId="0" xfId="0" applyFont="1" applyFill="1"/>
    <xf numFmtId="0" fontId="0" fillId="4" borderId="0" xfId="0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workbookViewId="0">
      <selection activeCell="P10" sqref="P1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4">
        <v>45561</v>
      </c>
      <c r="E2" s="39"/>
      <c r="F2" s="39"/>
      <c r="G2" s="39"/>
      <c r="H2" s="39"/>
      <c r="J2" s="2" t="s">
        <v>4</v>
      </c>
      <c r="K2" s="48"/>
      <c r="L2" s="49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  <c r="D5" s="50"/>
      <c r="E5" s="50"/>
      <c r="F5" s="50"/>
      <c r="G5" s="50"/>
    </row>
    <row r="6" spans="1:13" ht="15" thickBot="1" x14ac:dyDescent="0.35"/>
    <row r="7" spans="1:13" ht="15" thickBot="1" x14ac:dyDescent="0.35">
      <c r="A7" s="29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5" t="s">
        <v>16</v>
      </c>
      <c r="D9" s="36"/>
      <c r="E9" s="36"/>
      <c r="F9" s="36"/>
      <c r="G9" s="36"/>
      <c r="H9" s="36"/>
      <c r="I9" s="10">
        <v>330</v>
      </c>
      <c r="J9" s="3" t="s">
        <v>17</v>
      </c>
      <c r="K9" s="53">
        <v>0</v>
      </c>
      <c r="L9" s="11">
        <f>ROUND(I9*K9,2)</f>
        <v>0</v>
      </c>
      <c r="M9" t="s">
        <v>18</v>
      </c>
    </row>
    <row r="10" spans="1:13" x14ac:dyDescent="0.3">
      <c r="A10" s="13"/>
      <c r="B10" s="14"/>
      <c r="C10" s="17" t="s">
        <v>19</v>
      </c>
      <c r="D10" s="18"/>
      <c r="E10" s="18"/>
      <c r="F10" s="18"/>
      <c r="G10" s="18"/>
      <c r="H10" s="18"/>
      <c r="I10" s="12">
        <v>330</v>
      </c>
      <c r="K10" s="13"/>
      <c r="L10" s="14"/>
    </row>
    <row r="11" spans="1:13" x14ac:dyDescent="0.3">
      <c r="A11" s="6">
        <v>2</v>
      </c>
      <c r="B11" s="9" t="s">
        <v>20</v>
      </c>
      <c r="C11" s="15" t="s">
        <v>21</v>
      </c>
      <c r="D11" s="16"/>
      <c r="E11" s="16"/>
      <c r="F11" s="16"/>
      <c r="G11" s="16"/>
      <c r="H11" s="16"/>
      <c r="I11" s="10">
        <v>330</v>
      </c>
      <c r="J11" s="3" t="s">
        <v>17</v>
      </c>
      <c r="K11" s="53">
        <v>0</v>
      </c>
      <c r="L11" s="11">
        <f>ROUND(I11*K11,2)</f>
        <v>0</v>
      </c>
      <c r="M11" t="s">
        <v>22</v>
      </c>
    </row>
    <row r="12" spans="1:13" x14ac:dyDescent="0.3">
      <c r="A12" s="13"/>
      <c r="B12" s="14"/>
      <c r="C12" s="17" t="s">
        <v>23</v>
      </c>
      <c r="D12" s="18"/>
      <c r="E12" s="18"/>
      <c r="F12" s="18"/>
      <c r="G12" s="18"/>
      <c r="H12" s="18"/>
      <c r="I12" s="12">
        <v>330</v>
      </c>
      <c r="K12" s="13"/>
      <c r="L12" s="14"/>
    </row>
    <row r="13" spans="1:13" x14ac:dyDescent="0.3">
      <c r="A13" s="6">
        <v>3</v>
      </c>
      <c r="B13" s="9" t="s">
        <v>24</v>
      </c>
      <c r="C13" s="15" t="s">
        <v>25</v>
      </c>
      <c r="D13" s="16"/>
      <c r="E13" s="16"/>
      <c r="F13" s="16"/>
      <c r="G13" s="16"/>
      <c r="H13" s="16"/>
      <c r="I13" s="10">
        <v>154.44999999999999</v>
      </c>
      <c r="J13" s="3" t="s">
        <v>26</v>
      </c>
      <c r="K13" s="53">
        <v>0</v>
      </c>
      <c r="L13" s="11">
        <f>ROUND(I13*K13,2)</f>
        <v>0</v>
      </c>
      <c r="M13" t="s">
        <v>27</v>
      </c>
    </row>
    <row r="14" spans="1:13" x14ac:dyDescent="0.3">
      <c r="A14" s="13"/>
      <c r="B14" s="14"/>
      <c r="C14" s="17" t="s">
        <v>28</v>
      </c>
      <c r="D14" s="18"/>
      <c r="E14" s="18"/>
      <c r="F14" s="18"/>
      <c r="G14" s="18"/>
      <c r="H14" s="18"/>
      <c r="I14" s="12">
        <v>54.45</v>
      </c>
      <c r="K14" s="13"/>
      <c r="L14" s="14"/>
    </row>
    <row r="15" spans="1:13" x14ac:dyDescent="0.3">
      <c r="A15" s="13"/>
      <c r="B15" s="14"/>
      <c r="C15" s="17" t="s">
        <v>29</v>
      </c>
      <c r="D15" s="18"/>
      <c r="E15" s="18"/>
      <c r="F15" s="18"/>
      <c r="G15" s="18"/>
      <c r="H15" s="18"/>
      <c r="I15" s="12">
        <v>100</v>
      </c>
      <c r="K15" s="13"/>
      <c r="L15" s="14"/>
    </row>
    <row r="16" spans="1:13" x14ac:dyDescent="0.3">
      <c r="A16" s="6">
        <v>4</v>
      </c>
      <c r="B16" s="9" t="s">
        <v>30</v>
      </c>
      <c r="C16" s="15" t="s">
        <v>31</v>
      </c>
      <c r="D16" s="16"/>
      <c r="E16" s="16"/>
      <c r="F16" s="16"/>
      <c r="G16" s="16"/>
      <c r="H16" s="16"/>
      <c r="I16" s="10">
        <v>20.495000000000001</v>
      </c>
      <c r="J16" s="3" t="s">
        <v>26</v>
      </c>
      <c r="K16" s="53">
        <v>0</v>
      </c>
      <c r="L16" s="11">
        <f>ROUND(I16*K16,2)</f>
        <v>0</v>
      </c>
      <c r="M16" t="s">
        <v>32</v>
      </c>
    </row>
    <row r="17" spans="1:13" x14ac:dyDescent="0.3">
      <c r="A17" s="13"/>
      <c r="B17" s="14"/>
      <c r="C17" s="17" t="s">
        <v>33</v>
      </c>
      <c r="D17" s="18"/>
      <c r="E17" s="18"/>
      <c r="F17" s="18"/>
      <c r="G17" s="18"/>
      <c r="H17" s="18"/>
      <c r="I17" s="12">
        <v>20</v>
      </c>
      <c r="K17" s="13"/>
      <c r="L17" s="14"/>
    </row>
    <row r="18" spans="1:13" x14ac:dyDescent="0.3">
      <c r="A18" s="13"/>
      <c r="B18" s="14"/>
      <c r="C18" s="17" t="s">
        <v>34</v>
      </c>
      <c r="D18" s="18"/>
      <c r="E18" s="18"/>
      <c r="F18" s="18"/>
      <c r="G18" s="18"/>
      <c r="H18" s="18"/>
      <c r="I18" s="12">
        <v>0.495</v>
      </c>
      <c r="K18" s="13"/>
      <c r="L18" s="14"/>
    </row>
    <row r="19" spans="1:13" x14ac:dyDescent="0.3">
      <c r="A19" s="6">
        <v>5</v>
      </c>
      <c r="B19" s="9" t="s">
        <v>35</v>
      </c>
      <c r="C19" s="15" t="s">
        <v>36</v>
      </c>
      <c r="D19" s="16"/>
      <c r="E19" s="16"/>
      <c r="F19" s="16"/>
      <c r="G19" s="16"/>
      <c r="H19" s="16"/>
      <c r="I19" s="10">
        <v>174.69499999999999</v>
      </c>
      <c r="J19" s="3" t="s">
        <v>26</v>
      </c>
      <c r="K19" s="53">
        <v>0</v>
      </c>
      <c r="L19" s="11">
        <f>ROUND(I19*K19,2)</f>
        <v>0</v>
      </c>
      <c r="M19" t="s">
        <v>37</v>
      </c>
    </row>
    <row r="20" spans="1:13" x14ac:dyDescent="0.3">
      <c r="A20" s="13"/>
      <c r="B20" s="14"/>
      <c r="C20" s="17" t="s">
        <v>38</v>
      </c>
      <c r="D20" s="18"/>
      <c r="E20" s="18"/>
      <c r="F20" s="18"/>
      <c r="G20" s="18"/>
      <c r="H20" s="18"/>
      <c r="I20" s="12">
        <v>174.69499999999999</v>
      </c>
      <c r="K20" s="13"/>
      <c r="L20" s="14"/>
    </row>
    <row r="21" spans="1:13" x14ac:dyDescent="0.3">
      <c r="A21" s="6">
        <v>6</v>
      </c>
      <c r="B21" s="9" t="s">
        <v>39</v>
      </c>
      <c r="C21" s="15" t="s">
        <v>40</v>
      </c>
      <c r="D21" s="16"/>
      <c r="E21" s="16"/>
      <c r="F21" s="16"/>
      <c r="G21" s="16"/>
      <c r="H21" s="16"/>
      <c r="I21" s="10">
        <v>174.69499999999999</v>
      </c>
      <c r="J21" s="3" t="s">
        <v>26</v>
      </c>
      <c r="K21" s="53">
        <v>0</v>
      </c>
      <c r="L21" s="11">
        <f>ROUND(I21*K21,2)</f>
        <v>0</v>
      </c>
      <c r="M21" t="s">
        <v>41</v>
      </c>
    </row>
    <row r="22" spans="1:13" x14ac:dyDescent="0.3">
      <c r="A22" s="13"/>
      <c r="B22" s="14"/>
      <c r="C22" s="26">
        <v>174695</v>
      </c>
      <c r="D22" s="18"/>
      <c r="E22" s="18"/>
      <c r="F22" s="18"/>
      <c r="G22" s="18"/>
      <c r="H22" s="18"/>
      <c r="I22" s="12">
        <v>174.69499999999999</v>
      </c>
      <c r="K22" s="13"/>
      <c r="L22" s="14"/>
    </row>
    <row r="23" spans="1:13" x14ac:dyDescent="0.3">
      <c r="A23" s="6">
        <v>7</v>
      </c>
      <c r="B23" s="9" t="s">
        <v>42</v>
      </c>
      <c r="C23" s="15" t="s">
        <v>43</v>
      </c>
      <c r="D23" s="16"/>
      <c r="E23" s="16"/>
      <c r="F23" s="16"/>
      <c r="G23" s="16"/>
      <c r="H23" s="16"/>
      <c r="I23" s="10">
        <v>323.18574999999998</v>
      </c>
      <c r="J23" s="3" t="s">
        <v>44</v>
      </c>
      <c r="K23" s="53">
        <v>0</v>
      </c>
      <c r="L23" s="11">
        <f>ROUND(I23*K23,2)</f>
        <v>0</v>
      </c>
      <c r="M23" t="s">
        <v>45</v>
      </c>
    </row>
    <row r="24" spans="1:13" x14ac:dyDescent="0.3">
      <c r="A24" s="13"/>
      <c r="B24" s="14"/>
      <c r="C24" s="17" t="s">
        <v>46</v>
      </c>
      <c r="D24" s="18"/>
      <c r="E24" s="18"/>
      <c r="F24" s="18"/>
      <c r="G24" s="18"/>
      <c r="H24" s="18"/>
      <c r="I24" s="12">
        <v>323.18574999999998</v>
      </c>
      <c r="K24" s="13"/>
      <c r="L24" s="14"/>
    </row>
    <row r="25" spans="1:13" x14ac:dyDescent="0.3">
      <c r="A25" s="6">
        <v>8</v>
      </c>
      <c r="B25" s="9" t="s">
        <v>47</v>
      </c>
      <c r="C25" s="15" t="s">
        <v>48</v>
      </c>
      <c r="D25" s="16"/>
      <c r="E25" s="16"/>
      <c r="F25" s="16"/>
      <c r="G25" s="16"/>
      <c r="H25" s="16"/>
      <c r="I25" s="10">
        <v>174.69499999999999</v>
      </c>
      <c r="J25" s="3" t="s">
        <v>26</v>
      </c>
      <c r="K25" s="53">
        <v>0</v>
      </c>
      <c r="L25" s="11">
        <f>ROUND(I25*K25,2)</f>
        <v>0</v>
      </c>
      <c r="M25" t="s">
        <v>49</v>
      </c>
    </row>
    <row r="26" spans="1:13" x14ac:dyDescent="0.3">
      <c r="A26" s="13"/>
      <c r="B26" s="14"/>
      <c r="C26" s="26">
        <v>174695</v>
      </c>
      <c r="D26" s="18"/>
      <c r="E26" s="18"/>
      <c r="F26" s="18"/>
      <c r="G26" s="18"/>
      <c r="H26" s="18"/>
      <c r="I26" s="12">
        <v>174.69499999999999</v>
      </c>
      <c r="K26" s="13"/>
      <c r="L26" s="14"/>
    </row>
    <row r="27" spans="1:13" x14ac:dyDescent="0.3">
      <c r="A27" s="6">
        <v>9</v>
      </c>
      <c r="B27" s="9" t="s">
        <v>50</v>
      </c>
      <c r="C27" s="15" t="s">
        <v>51</v>
      </c>
      <c r="D27" s="16"/>
      <c r="E27" s="16"/>
      <c r="F27" s="16"/>
      <c r="G27" s="16"/>
      <c r="H27" s="16"/>
      <c r="I27" s="10">
        <v>0.25</v>
      </c>
      <c r="J27" s="3" t="s">
        <v>26</v>
      </c>
      <c r="K27" s="53">
        <v>0</v>
      </c>
      <c r="L27" s="11">
        <f>ROUND(I27*K27,2)</f>
        <v>0</v>
      </c>
      <c r="M27" t="s">
        <v>52</v>
      </c>
    </row>
    <row r="28" spans="1:13" x14ac:dyDescent="0.3">
      <c r="A28" s="13"/>
      <c r="B28" s="14"/>
      <c r="C28" s="17" t="s">
        <v>53</v>
      </c>
      <c r="D28" s="18"/>
      <c r="E28" s="18"/>
      <c r="F28" s="18"/>
      <c r="G28" s="18"/>
      <c r="H28" s="18"/>
      <c r="I28" s="12">
        <v>0.25</v>
      </c>
      <c r="K28" s="13"/>
      <c r="L28" s="14"/>
    </row>
    <row r="29" spans="1:13" x14ac:dyDescent="0.3">
      <c r="A29" s="6">
        <v>10</v>
      </c>
      <c r="B29" s="9" t="s">
        <v>54</v>
      </c>
      <c r="C29" s="15" t="s">
        <v>55</v>
      </c>
      <c r="D29" s="16"/>
      <c r="E29" s="16"/>
      <c r="F29" s="16"/>
      <c r="G29" s="16"/>
      <c r="H29" s="16"/>
      <c r="I29" s="10">
        <v>363</v>
      </c>
      <c r="J29" s="3" t="s">
        <v>17</v>
      </c>
      <c r="K29" s="53">
        <v>0</v>
      </c>
      <c r="L29" s="11">
        <f>ROUND(I29*K29,2)</f>
        <v>0</v>
      </c>
      <c r="M29" t="s">
        <v>56</v>
      </c>
    </row>
    <row r="30" spans="1:13" x14ac:dyDescent="0.3">
      <c r="A30" s="13"/>
      <c r="B30" s="14"/>
      <c r="C30" s="17" t="s">
        <v>57</v>
      </c>
      <c r="D30" s="18"/>
      <c r="E30" s="18"/>
      <c r="F30" s="18"/>
      <c r="G30" s="18"/>
      <c r="H30" s="18"/>
      <c r="I30" s="12">
        <v>363</v>
      </c>
      <c r="K30" s="13"/>
      <c r="L30" s="14"/>
    </row>
    <row r="31" spans="1:13" x14ac:dyDescent="0.3">
      <c r="A31" s="6">
        <v>11</v>
      </c>
      <c r="B31" s="9" t="s">
        <v>58</v>
      </c>
      <c r="C31" s="15" t="s">
        <v>59</v>
      </c>
      <c r="D31" s="16"/>
      <c r="E31" s="16"/>
      <c r="F31" s="16"/>
      <c r="G31" s="16"/>
      <c r="H31" s="16"/>
      <c r="I31" s="10">
        <v>200</v>
      </c>
      <c r="J31" s="3" t="s">
        <v>17</v>
      </c>
      <c r="K31" s="53">
        <v>0</v>
      </c>
      <c r="L31" s="11">
        <f>ROUND(I31*K31,2)</f>
        <v>0</v>
      </c>
      <c r="M31" t="s">
        <v>60</v>
      </c>
    </row>
    <row r="32" spans="1:13" x14ac:dyDescent="0.3">
      <c r="A32" s="13"/>
      <c r="B32" s="14"/>
      <c r="C32" s="17" t="s">
        <v>61</v>
      </c>
      <c r="D32" s="18"/>
      <c r="E32" s="18"/>
      <c r="F32" s="18"/>
      <c r="G32" s="18"/>
      <c r="H32" s="18"/>
      <c r="I32" s="12">
        <v>200</v>
      </c>
      <c r="K32" s="13"/>
      <c r="L32" s="14"/>
    </row>
    <row r="33" spans="1:13" x14ac:dyDescent="0.3">
      <c r="A33" s="6">
        <v>12</v>
      </c>
      <c r="B33" s="9" t="s">
        <v>62</v>
      </c>
      <c r="C33" s="15" t="s">
        <v>63</v>
      </c>
      <c r="D33" s="16"/>
      <c r="E33" s="16"/>
      <c r="F33" s="16"/>
      <c r="G33" s="16"/>
      <c r="H33" s="16"/>
      <c r="I33" s="10">
        <v>358.8</v>
      </c>
      <c r="J33" s="3" t="s">
        <v>17</v>
      </c>
      <c r="K33" s="53">
        <v>0</v>
      </c>
      <c r="L33" s="11">
        <f>ROUND(I33*K33,2)</f>
        <v>0</v>
      </c>
      <c r="M33" t="s">
        <v>64</v>
      </c>
    </row>
    <row r="34" spans="1:13" x14ac:dyDescent="0.3">
      <c r="A34" s="13"/>
      <c r="B34" s="14"/>
      <c r="C34" s="17" t="s">
        <v>65</v>
      </c>
      <c r="D34" s="18"/>
      <c r="E34" s="18"/>
      <c r="F34" s="18"/>
      <c r="G34" s="18"/>
      <c r="H34" s="18"/>
      <c r="I34" s="12">
        <v>356.4</v>
      </c>
      <c r="K34" s="13"/>
      <c r="L34" s="14"/>
    </row>
    <row r="35" spans="1:13" x14ac:dyDescent="0.3">
      <c r="A35" s="13"/>
      <c r="B35" s="14"/>
      <c r="C35" s="17" t="s">
        <v>66</v>
      </c>
      <c r="D35" s="18"/>
      <c r="E35" s="18"/>
      <c r="F35" s="18"/>
      <c r="G35" s="18"/>
      <c r="H35" s="18"/>
      <c r="I35" s="12">
        <v>2.4</v>
      </c>
      <c r="K35" s="13"/>
      <c r="L35" s="14"/>
    </row>
    <row r="36" spans="1:13" x14ac:dyDescent="0.3">
      <c r="A36" s="6">
        <v>13</v>
      </c>
      <c r="B36" s="9" t="s">
        <v>67</v>
      </c>
      <c r="C36" s="15" t="s">
        <v>68</v>
      </c>
      <c r="D36" s="16"/>
      <c r="E36" s="16"/>
      <c r="F36" s="16"/>
      <c r="G36" s="16"/>
      <c r="H36" s="16"/>
      <c r="I36" s="10">
        <v>60</v>
      </c>
      <c r="J36" s="3" t="s">
        <v>17</v>
      </c>
      <c r="K36" s="53">
        <v>0</v>
      </c>
      <c r="L36" s="11">
        <f>ROUND(I36*K36,2)</f>
        <v>0</v>
      </c>
      <c r="M36" t="s">
        <v>69</v>
      </c>
    </row>
    <row r="37" spans="1:13" x14ac:dyDescent="0.3">
      <c r="A37" s="13"/>
      <c r="B37" s="14"/>
      <c r="C37" s="17" t="s">
        <v>70</v>
      </c>
      <c r="D37" s="18"/>
      <c r="E37" s="18"/>
      <c r="F37" s="18"/>
      <c r="G37" s="18"/>
      <c r="H37" s="18"/>
      <c r="I37" s="12">
        <v>60</v>
      </c>
      <c r="K37" s="13"/>
      <c r="L37" s="14"/>
    </row>
    <row r="38" spans="1:13" x14ac:dyDescent="0.3">
      <c r="A38" s="6">
        <v>14</v>
      </c>
      <c r="B38" s="9" t="s">
        <v>71</v>
      </c>
      <c r="C38" s="15" t="s">
        <v>72</v>
      </c>
      <c r="D38" s="16"/>
      <c r="E38" s="16"/>
      <c r="F38" s="16"/>
      <c r="G38" s="16"/>
      <c r="H38" s="16"/>
      <c r="I38" s="10">
        <v>330</v>
      </c>
      <c r="J38" s="3" t="s">
        <v>17</v>
      </c>
      <c r="K38" s="53">
        <v>0</v>
      </c>
      <c r="L38" s="11">
        <f>ROUND(I38*K38,2)</f>
        <v>0</v>
      </c>
      <c r="M38" t="s">
        <v>73</v>
      </c>
    </row>
    <row r="39" spans="1:13" x14ac:dyDescent="0.3">
      <c r="A39" s="13"/>
      <c r="B39" s="14"/>
      <c r="C39" s="17" t="s">
        <v>74</v>
      </c>
      <c r="D39" s="18"/>
      <c r="E39" s="18"/>
      <c r="F39" s="18"/>
      <c r="G39" s="18"/>
      <c r="H39" s="18"/>
      <c r="I39" s="12">
        <v>330</v>
      </c>
      <c r="K39" s="13"/>
      <c r="L39" s="14"/>
    </row>
    <row r="40" spans="1:13" x14ac:dyDescent="0.3">
      <c r="A40" s="6">
        <v>15</v>
      </c>
      <c r="B40" s="9" t="s">
        <v>75</v>
      </c>
      <c r="C40" s="15" t="s">
        <v>76</v>
      </c>
      <c r="D40" s="16"/>
      <c r="E40" s="16"/>
      <c r="F40" s="16"/>
      <c r="G40" s="16"/>
      <c r="H40" s="16"/>
      <c r="I40" s="10">
        <v>330</v>
      </c>
      <c r="J40" s="3" t="s">
        <v>17</v>
      </c>
      <c r="K40" s="53">
        <v>0</v>
      </c>
      <c r="L40" s="11">
        <f>ROUND(I40*K40,2)</f>
        <v>0</v>
      </c>
      <c r="M40" t="s">
        <v>77</v>
      </c>
    </row>
    <row r="41" spans="1:13" x14ac:dyDescent="0.3">
      <c r="A41" s="13"/>
      <c r="B41" s="14"/>
      <c r="C41" s="17" t="s">
        <v>74</v>
      </c>
      <c r="D41" s="18"/>
      <c r="E41" s="18"/>
      <c r="F41" s="18"/>
      <c r="G41" s="18"/>
      <c r="H41" s="18"/>
      <c r="I41" s="12">
        <v>330</v>
      </c>
      <c r="K41" s="13"/>
      <c r="L41" s="14"/>
    </row>
    <row r="42" spans="1:13" x14ac:dyDescent="0.3">
      <c r="A42" s="6">
        <v>16</v>
      </c>
      <c r="B42" s="9" t="s">
        <v>78</v>
      </c>
      <c r="C42" s="15" t="s">
        <v>79</v>
      </c>
      <c r="D42" s="16"/>
      <c r="E42" s="16"/>
      <c r="F42" s="16"/>
      <c r="G42" s="16"/>
      <c r="H42" s="16"/>
      <c r="I42" s="10">
        <v>339.9</v>
      </c>
      <c r="J42" s="3" t="s">
        <v>17</v>
      </c>
      <c r="K42" s="53">
        <v>0</v>
      </c>
      <c r="L42" s="11">
        <f>ROUND(I42*K42,2)</f>
        <v>0</v>
      </c>
      <c r="M42" t="s">
        <v>80</v>
      </c>
    </row>
    <row r="43" spans="1:13" x14ac:dyDescent="0.3">
      <c r="A43" s="13"/>
      <c r="B43" s="14"/>
      <c r="C43" s="17" t="s">
        <v>81</v>
      </c>
      <c r="D43" s="18"/>
      <c r="E43" s="18"/>
      <c r="F43" s="18"/>
      <c r="G43" s="18"/>
      <c r="H43" s="18"/>
      <c r="I43" s="12">
        <v>339.9</v>
      </c>
      <c r="K43" s="13"/>
      <c r="L43" s="14"/>
    </row>
    <row r="44" spans="1:13" x14ac:dyDescent="0.3">
      <c r="A44" s="6">
        <v>17</v>
      </c>
      <c r="B44" s="9" t="s">
        <v>82</v>
      </c>
      <c r="C44" s="15" t="s">
        <v>83</v>
      </c>
      <c r="D44" s="16"/>
      <c r="E44" s="16"/>
      <c r="F44" s="16"/>
      <c r="G44" s="16"/>
      <c r="H44" s="16"/>
      <c r="I44" s="10">
        <v>0.4</v>
      </c>
      <c r="J44" s="3" t="s">
        <v>44</v>
      </c>
      <c r="K44" s="53">
        <v>0</v>
      </c>
      <c r="L44" s="11">
        <f>ROUND(I44*K44,2)</f>
        <v>0</v>
      </c>
      <c r="M44" t="s">
        <v>84</v>
      </c>
    </row>
    <row r="45" spans="1:13" x14ac:dyDescent="0.3">
      <c r="A45" s="13"/>
      <c r="B45" s="14"/>
      <c r="C45" s="17" t="s">
        <v>85</v>
      </c>
      <c r="D45" s="18"/>
      <c r="E45" s="18"/>
      <c r="F45" s="18"/>
      <c r="G45" s="18"/>
      <c r="H45" s="18"/>
      <c r="I45" s="12">
        <v>0.4</v>
      </c>
      <c r="K45" s="13"/>
      <c r="L45" s="14"/>
    </row>
    <row r="46" spans="1:13" x14ac:dyDescent="0.3">
      <c r="A46" s="6">
        <v>18</v>
      </c>
      <c r="B46" s="9" t="s">
        <v>86</v>
      </c>
      <c r="C46" s="15" t="s">
        <v>87</v>
      </c>
      <c r="D46" s="16"/>
      <c r="E46" s="16"/>
      <c r="F46" s="16"/>
      <c r="G46" s="16"/>
      <c r="H46" s="16"/>
      <c r="I46" s="10">
        <v>2</v>
      </c>
      <c r="J46" s="3" t="s">
        <v>17</v>
      </c>
      <c r="K46" s="53">
        <v>0</v>
      </c>
      <c r="L46" s="11">
        <f>ROUND(I46*K46,2)</f>
        <v>0</v>
      </c>
      <c r="M46" t="s">
        <v>88</v>
      </c>
    </row>
    <row r="47" spans="1:13" x14ac:dyDescent="0.3">
      <c r="A47" s="13"/>
      <c r="B47" s="14"/>
      <c r="C47" s="17" t="s">
        <v>89</v>
      </c>
      <c r="D47" s="18"/>
      <c r="E47" s="18"/>
      <c r="F47" s="18"/>
      <c r="G47" s="18"/>
      <c r="H47" s="18"/>
      <c r="I47" s="12">
        <v>2</v>
      </c>
      <c r="K47" s="13"/>
      <c r="L47" s="14"/>
    </row>
    <row r="48" spans="1:13" x14ac:dyDescent="0.3">
      <c r="A48" s="6">
        <v>19</v>
      </c>
      <c r="B48" s="9" t="s">
        <v>90</v>
      </c>
      <c r="C48" s="15" t="s">
        <v>91</v>
      </c>
      <c r="D48" s="16"/>
      <c r="E48" s="16"/>
      <c r="F48" s="16"/>
      <c r="G48" s="16"/>
      <c r="H48" s="16"/>
      <c r="I48" s="10">
        <v>0.36</v>
      </c>
      <c r="J48" s="3" t="s">
        <v>26</v>
      </c>
      <c r="K48" s="53">
        <v>0</v>
      </c>
      <c r="L48" s="11">
        <f>ROUND(I48*K48,2)</f>
        <v>0</v>
      </c>
      <c r="M48" t="s">
        <v>92</v>
      </c>
    </row>
    <row r="49" spans="1:13" x14ac:dyDescent="0.3">
      <c r="A49" s="13"/>
      <c r="B49" s="14"/>
      <c r="C49" s="17" t="s">
        <v>93</v>
      </c>
      <c r="D49" s="18"/>
      <c r="E49" s="18"/>
      <c r="F49" s="18"/>
      <c r="G49" s="18"/>
      <c r="H49" s="18"/>
      <c r="I49" s="12">
        <v>0.36</v>
      </c>
      <c r="K49" s="13"/>
      <c r="L49" s="14"/>
    </row>
    <row r="50" spans="1:13" x14ac:dyDescent="0.3">
      <c r="A50" s="6">
        <v>20</v>
      </c>
      <c r="B50" s="9" t="s">
        <v>94</v>
      </c>
      <c r="C50" s="15" t="s">
        <v>95</v>
      </c>
      <c r="D50" s="16"/>
      <c r="E50" s="16"/>
      <c r="F50" s="16"/>
      <c r="G50" s="16"/>
      <c r="H50" s="16"/>
      <c r="I50" s="10">
        <v>15</v>
      </c>
      <c r="J50" s="3" t="s">
        <v>96</v>
      </c>
      <c r="K50" s="53">
        <v>0</v>
      </c>
      <c r="L50" s="11">
        <f>ROUND(I50*K50,2)</f>
        <v>0</v>
      </c>
      <c r="M50" t="s">
        <v>97</v>
      </c>
    </row>
    <row r="51" spans="1:13" x14ac:dyDescent="0.3">
      <c r="A51" s="13"/>
      <c r="B51" s="14"/>
      <c r="C51" s="17" t="s">
        <v>98</v>
      </c>
      <c r="D51" s="18"/>
      <c r="E51" s="18"/>
      <c r="F51" s="18"/>
      <c r="G51" s="18"/>
      <c r="H51" s="18"/>
      <c r="I51" s="12">
        <v>15</v>
      </c>
      <c r="K51" s="13"/>
      <c r="L51" s="14"/>
    </row>
    <row r="52" spans="1:13" x14ac:dyDescent="0.3">
      <c r="A52" s="13"/>
      <c r="B52" s="14"/>
      <c r="C52" s="17" t="s">
        <v>99</v>
      </c>
      <c r="D52" s="18"/>
      <c r="E52" s="18"/>
      <c r="F52" s="18"/>
      <c r="G52" s="18"/>
      <c r="H52" s="18"/>
      <c r="I52" s="12">
        <v>0</v>
      </c>
      <c r="K52" s="13"/>
      <c r="L52" s="14"/>
    </row>
    <row r="53" spans="1:13" x14ac:dyDescent="0.3">
      <c r="A53" s="6">
        <v>21</v>
      </c>
      <c r="B53" s="9" t="s">
        <v>100</v>
      </c>
      <c r="C53" s="15" t="s">
        <v>101</v>
      </c>
      <c r="D53" s="16"/>
      <c r="E53" s="16"/>
      <c r="F53" s="16"/>
      <c r="G53" s="16"/>
      <c r="H53" s="16"/>
      <c r="I53" s="10">
        <v>15</v>
      </c>
      <c r="J53" s="3" t="s">
        <v>96</v>
      </c>
      <c r="K53" s="53">
        <v>0</v>
      </c>
      <c r="L53" s="11">
        <f>ROUND(I53*K53,2)</f>
        <v>0</v>
      </c>
      <c r="M53" t="s">
        <v>102</v>
      </c>
    </row>
    <row r="54" spans="1:13" x14ac:dyDescent="0.3">
      <c r="A54" s="13"/>
      <c r="B54" s="14"/>
      <c r="C54" s="17">
        <v>15</v>
      </c>
      <c r="D54" s="18"/>
      <c r="E54" s="18"/>
      <c r="F54" s="18"/>
      <c r="G54" s="18"/>
      <c r="H54" s="18"/>
      <c r="I54" s="12">
        <v>15</v>
      </c>
      <c r="K54" s="13"/>
      <c r="L54" s="14"/>
    </row>
    <row r="55" spans="1:13" x14ac:dyDescent="0.3">
      <c r="A55" s="6">
        <v>22</v>
      </c>
      <c r="B55" s="9" t="s">
        <v>103</v>
      </c>
      <c r="C55" s="15" t="s">
        <v>104</v>
      </c>
      <c r="D55" s="16"/>
      <c r="E55" s="16"/>
      <c r="F55" s="16"/>
      <c r="G55" s="16"/>
      <c r="H55" s="16"/>
      <c r="I55" s="10">
        <v>15</v>
      </c>
      <c r="J55" s="3" t="s">
        <v>96</v>
      </c>
      <c r="K55" s="53">
        <v>0</v>
      </c>
      <c r="L55" s="11">
        <f>ROUND(I55*K55,2)</f>
        <v>0</v>
      </c>
      <c r="M55" t="s">
        <v>105</v>
      </c>
    </row>
    <row r="56" spans="1:13" x14ac:dyDescent="0.3">
      <c r="A56" s="13"/>
      <c r="B56" s="14"/>
      <c r="C56" s="17">
        <v>15</v>
      </c>
      <c r="D56" s="18"/>
      <c r="E56" s="18"/>
      <c r="F56" s="18"/>
      <c r="G56" s="18"/>
      <c r="H56" s="18"/>
      <c r="I56" s="12">
        <v>15</v>
      </c>
      <c r="K56" s="13"/>
      <c r="L56" s="14"/>
    </row>
    <row r="57" spans="1:13" x14ac:dyDescent="0.3">
      <c r="A57" s="6">
        <v>23</v>
      </c>
      <c r="B57" s="9" t="s">
        <v>106</v>
      </c>
      <c r="C57" s="15" t="s">
        <v>107</v>
      </c>
      <c r="D57" s="16"/>
      <c r="E57" s="16"/>
      <c r="F57" s="16"/>
      <c r="G57" s="16"/>
      <c r="H57" s="16"/>
      <c r="I57" s="10">
        <v>76.599999999999994</v>
      </c>
      <c r="J57" s="3" t="s">
        <v>44</v>
      </c>
      <c r="K57" s="53">
        <v>0</v>
      </c>
      <c r="L57" s="11">
        <f>ROUND(I57*K57,2)</f>
        <v>0</v>
      </c>
      <c r="M57" t="s">
        <v>108</v>
      </c>
    </row>
    <row r="58" spans="1:13" x14ac:dyDescent="0.3">
      <c r="A58" s="13"/>
      <c r="B58" s="14"/>
      <c r="C58" s="17" t="s">
        <v>109</v>
      </c>
      <c r="D58" s="18"/>
      <c r="E58" s="18"/>
      <c r="F58" s="18"/>
      <c r="G58" s="18"/>
      <c r="H58" s="18"/>
      <c r="I58" s="12">
        <v>72.599999999999994</v>
      </c>
      <c r="K58" s="13"/>
      <c r="L58" s="14"/>
    </row>
    <row r="59" spans="1:13" x14ac:dyDescent="0.3">
      <c r="A59" s="13"/>
      <c r="B59" s="14"/>
      <c r="C59" s="17" t="s">
        <v>110</v>
      </c>
      <c r="D59" s="18"/>
      <c r="E59" s="18"/>
      <c r="F59" s="18"/>
      <c r="G59" s="18"/>
      <c r="H59" s="18"/>
      <c r="I59" s="12">
        <v>4</v>
      </c>
      <c r="K59" s="13"/>
      <c r="L59" s="14"/>
    </row>
    <row r="60" spans="1:13" x14ac:dyDescent="0.3">
      <c r="A60" s="6">
        <v>24</v>
      </c>
      <c r="B60" s="9" t="s">
        <v>111</v>
      </c>
      <c r="C60" s="15" t="s">
        <v>112</v>
      </c>
      <c r="D60" s="16"/>
      <c r="E60" s="16"/>
      <c r="F60" s="16"/>
      <c r="G60" s="16"/>
      <c r="H60" s="16"/>
      <c r="I60" s="10">
        <v>689.4</v>
      </c>
      <c r="J60" s="3" t="s">
        <v>44</v>
      </c>
      <c r="K60" s="53">
        <v>0</v>
      </c>
      <c r="L60" s="11">
        <f>ROUND(I60*K60,2)</f>
        <v>0</v>
      </c>
      <c r="M60" t="s">
        <v>113</v>
      </c>
    </row>
    <row r="61" spans="1:13" x14ac:dyDescent="0.3">
      <c r="A61" s="13"/>
      <c r="B61" s="14"/>
      <c r="C61" s="17" t="s">
        <v>114</v>
      </c>
      <c r="D61" s="18"/>
      <c r="E61" s="18"/>
      <c r="F61" s="18"/>
      <c r="G61" s="18"/>
      <c r="H61" s="18"/>
      <c r="I61" s="12">
        <v>689.4</v>
      </c>
      <c r="K61" s="13"/>
      <c r="L61" s="14"/>
    </row>
    <row r="62" spans="1:13" x14ac:dyDescent="0.3">
      <c r="A62" s="6">
        <v>25</v>
      </c>
      <c r="B62" s="9" t="s">
        <v>115</v>
      </c>
      <c r="C62" s="15" t="s">
        <v>116</v>
      </c>
      <c r="D62" s="16"/>
      <c r="E62" s="16"/>
      <c r="F62" s="16"/>
      <c r="G62" s="16"/>
      <c r="H62" s="16"/>
      <c r="I62" s="10">
        <v>189.15</v>
      </c>
      <c r="J62" s="3" t="s">
        <v>44</v>
      </c>
      <c r="K62" s="53">
        <v>0</v>
      </c>
      <c r="L62" s="11">
        <f>ROUND(I62*K62,2)</f>
        <v>0</v>
      </c>
      <c r="M62" t="s">
        <v>117</v>
      </c>
    </row>
    <row r="63" spans="1:13" x14ac:dyDescent="0.3">
      <c r="A63" s="13"/>
      <c r="B63" s="14"/>
      <c r="C63" s="17" t="s">
        <v>118</v>
      </c>
      <c r="D63" s="18"/>
      <c r="E63" s="18"/>
      <c r="F63" s="18"/>
      <c r="G63" s="18"/>
      <c r="H63" s="18"/>
      <c r="I63" s="12">
        <v>189.15</v>
      </c>
      <c r="K63" s="13"/>
      <c r="L63" s="14"/>
    </row>
    <row r="64" spans="1:13" x14ac:dyDescent="0.3">
      <c r="A64" s="19" t="s">
        <v>14</v>
      </c>
      <c r="B64" s="20"/>
      <c r="C64" s="5"/>
      <c r="D64" s="24"/>
      <c r="E64" s="25"/>
      <c r="F64" s="24"/>
      <c r="G64" s="25"/>
      <c r="H64" s="21" t="s">
        <v>119</v>
      </c>
      <c r="I64" s="22"/>
      <c r="J64" s="22"/>
      <c r="K64" s="23">
        <f>L9+L11+L13+L16+L19+L21+L23+L25+L27+L29+L31+L33+L36+L38+L40+L42+L44+L46+L48+L50+L53+L55+L57+L60+L62</f>
        <v>0</v>
      </c>
      <c r="L64" s="22"/>
    </row>
    <row r="65" spans="1:12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</sheetData>
  <sheetProtection algorithmName="SHA-512" hashValue="JCL51ZoCxmv4lzEfCSn2UGYssGac9MLmwfjW/n8UKo9v96X0k/4cC43aH2eOCnHYtsc5dj12/NFdOfAJfVxAAw==" saltValue="lJNkrugyeyW+UQoQhUiUIA==" spinCount="100000" sheet="1" objects="1" scenarios="1"/>
  <mergeCells count="130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5:H15"/>
    <mergeCell ref="A15:B15"/>
    <mergeCell ref="K15:L15"/>
    <mergeCell ref="C16:H16"/>
    <mergeCell ref="C17:H17"/>
    <mergeCell ref="A17:B17"/>
    <mergeCell ref="K17:L17"/>
    <mergeCell ref="C11:H11"/>
    <mergeCell ref="C12:H12"/>
    <mergeCell ref="A12:B12"/>
    <mergeCell ref="K12:L12"/>
    <mergeCell ref="C13:H13"/>
    <mergeCell ref="C14:H14"/>
    <mergeCell ref="A14:B14"/>
    <mergeCell ref="K14:L14"/>
    <mergeCell ref="C21:H21"/>
    <mergeCell ref="C22:H22"/>
    <mergeCell ref="A22:B22"/>
    <mergeCell ref="K22:L22"/>
    <mergeCell ref="C23:H23"/>
    <mergeCell ref="C24:H24"/>
    <mergeCell ref="A24:B24"/>
    <mergeCell ref="K24:L24"/>
    <mergeCell ref="C18:H18"/>
    <mergeCell ref="A18:B18"/>
    <mergeCell ref="K18:L18"/>
    <mergeCell ref="C19:H19"/>
    <mergeCell ref="C20:H20"/>
    <mergeCell ref="A20:B20"/>
    <mergeCell ref="K20:L20"/>
    <mergeCell ref="C29:H29"/>
    <mergeCell ref="C30:H30"/>
    <mergeCell ref="A30:B30"/>
    <mergeCell ref="K30:L30"/>
    <mergeCell ref="C31:H31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36:H36"/>
    <mergeCell ref="C37:H37"/>
    <mergeCell ref="A37:B37"/>
    <mergeCell ref="K37:L37"/>
    <mergeCell ref="C38:H38"/>
    <mergeCell ref="C39:H39"/>
    <mergeCell ref="A39:B39"/>
    <mergeCell ref="K39:L39"/>
    <mergeCell ref="C33:H33"/>
    <mergeCell ref="C34:H34"/>
    <mergeCell ref="A34:B34"/>
    <mergeCell ref="K34:L34"/>
    <mergeCell ref="C35:H35"/>
    <mergeCell ref="A35:B35"/>
    <mergeCell ref="K35:L35"/>
    <mergeCell ref="C44:H44"/>
    <mergeCell ref="C45:H45"/>
    <mergeCell ref="A45:B45"/>
    <mergeCell ref="K45:L45"/>
    <mergeCell ref="C46:H46"/>
    <mergeCell ref="C47:H47"/>
    <mergeCell ref="A47:B47"/>
    <mergeCell ref="K47:L47"/>
    <mergeCell ref="C40:H40"/>
    <mergeCell ref="C41:H41"/>
    <mergeCell ref="A41:B41"/>
    <mergeCell ref="K41:L41"/>
    <mergeCell ref="C42:H42"/>
    <mergeCell ref="C43:H43"/>
    <mergeCell ref="A43:B43"/>
    <mergeCell ref="K43:L43"/>
    <mergeCell ref="C52:H52"/>
    <mergeCell ref="A52:B52"/>
    <mergeCell ref="K52:L52"/>
    <mergeCell ref="C53:H53"/>
    <mergeCell ref="C54:H54"/>
    <mergeCell ref="A54:B54"/>
    <mergeCell ref="K54:L54"/>
    <mergeCell ref="C48:H48"/>
    <mergeCell ref="C49:H49"/>
    <mergeCell ref="A49:B49"/>
    <mergeCell ref="K49:L49"/>
    <mergeCell ref="C50:H50"/>
    <mergeCell ref="C51:H51"/>
    <mergeCell ref="A51:B51"/>
    <mergeCell ref="K51:L51"/>
    <mergeCell ref="C59:H59"/>
    <mergeCell ref="A59:B59"/>
    <mergeCell ref="K59:L59"/>
    <mergeCell ref="C60:H60"/>
    <mergeCell ref="C61:H61"/>
    <mergeCell ref="A61:B61"/>
    <mergeCell ref="K61:L61"/>
    <mergeCell ref="C55:H55"/>
    <mergeCell ref="C56:H56"/>
    <mergeCell ref="A56:B56"/>
    <mergeCell ref="K56:L56"/>
    <mergeCell ref="C57:H57"/>
    <mergeCell ref="C58:H58"/>
    <mergeCell ref="A58:B58"/>
    <mergeCell ref="K58:L58"/>
    <mergeCell ref="A65:L65"/>
    <mergeCell ref="C62:H62"/>
    <mergeCell ref="C63:H63"/>
    <mergeCell ref="A63:B63"/>
    <mergeCell ref="K63:L63"/>
    <mergeCell ref="A64:B64"/>
    <mergeCell ref="H64:J64"/>
    <mergeCell ref="K64:L64"/>
    <mergeCell ref="D64:E64"/>
    <mergeCell ref="F64:G64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abSelected="1" workbookViewId="0">
      <selection activeCell="Q26" sqref="Q26:Q27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4">
        <v>45561</v>
      </c>
      <c r="E2" s="39"/>
      <c r="F2" s="39"/>
      <c r="G2" s="39"/>
      <c r="H2" s="39"/>
      <c r="J2" s="2" t="s">
        <v>4</v>
      </c>
      <c r="K2" s="48"/>
      <c r="L2" s="49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  <c r="D5" s="50"/>
      <c r="E5" s="50"/>
      <c r="F5" s="50"/>
      <c r="G5" s="50"/>
    </row>
    <row r="6" spans="1:13" ht="15" thickBot="1" x14ac:dyDescent="0.35"/>
    <row r="7" spans="1:13" ht="15" thickBot="1" x14ac:dyDescent="0.35">
      <c r="A7" s="29" t="s">
        <v>120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121</v>
      </c>
      <c r="C9" s="35" t="s">
        <v>122</v>
      </c>
      <c r="D9" s="36"/>
      <c r="E9" s="36"/>
      <c r="F9" s="36"/>
      <c r="G9" s="36"/>
      <c r="H9" s="36"/>
      <c r="I9" s="10">
        <v>1</v>
      </c>
      <c r="J9" s="3" t="s">
        <v>123</v>
      </c>
      <c r="K9" s="53">
        <v>0</v>
      </c>
      <c r="L9" s="11">
        <f>ROUND(I9*K9,2)</f>
        <v>0</v>
      </c>
      <c r="M9" t="s">
        <v>124</v>
      </c>
    </row>
    <row r="10" spans="1:13" x14ac:dyDescent="0.3">
      <c r="A10" s="6">
        <v>2</v>
      </c>
      <c r="B10" s="9" t="s">
        <v>125</v>
      </c>
      <c r="C10" s="15" t="s">
        <v>126</v>
      </c>
      <c r="D10" s="16"/>
      <c r="E10" s="16"/>
      <c r="F10" s="16"/>
      <c r="G10" s="16"/>
      <c r="H10" s="16"/>
      <c r="I10" s="10">
        <v>1</v>
      </c>
      <c r="J10" s="3" t="s">
        <v>123</v>
      </c>
      <c r="K10" s="53">
        <v>0</v>
      </c>
      <c r="L10" s="11">
        <f>ROUND(I10*K10,2)</f>
        <v>0</v>
      </c>
      <c r="M10" t="s">
        <v>127</v>
      </c>
    </row>
    <row r="11" spans="1:13" x14ac:dyDescent="0.3">
      <c r="A11" s="6">
        <v>3</v>
      </c>
      <c r="B11" s="9" t="s">
        <v>128</v>
      </c>
      <c r="C11" s="15" t="s">
        <v>129</v>
      </c>
      <c r="D11" s="16"/>
      <c r="E11" s="16"/>
      <c r="F11" s="16"/>
      <c r="G11" s="16"/>
      <c r="H11" s="16"/>
      <c r="I11" s="10">
        <v>2</v>
      </c>
      <c r="J11" s="3" t="s">
        <v>130</v>
      </c>
      <c r="K11" s="53">
        <v>0</v>
      </c>
      <c r="L11" s="11">
        <f>ROUND(I11*K11,2)</f>
        <v>0</v>
      </c>
      <c r="M11" t="s">
        <v>131</v>
      </c>
    </row>
    <row r="12" spans="1:13" x14ac:dyDescent="0.3">
      <c r="A12" s="6">
        <v>4</v>
      </c>
      <c r="B12" s="9" t="s">
        <v>132</v>
      </c>
      <c r="C12" s="15" t="s">
        <v>133</v>
      </c>
      <c r="D12" s="16"/>
      <c r="E12" s="16"/>
      <c r="F12" s="16"/>
      <c r="G12" s="16"/>
      <c r="H12" s="16"/>
      <c r="I12" s="10">
        <v>0.2</v>
      </c>
      <c r="J12" s="3" t="s">
        <v>134</v>
      </c>
      <c r="K12" s="53">
        <v>0</v>
      </c>
      <c r="L12" s="11">
        <f>ROUND(I12*K12,2)</f>
        <v>0</v>
      </c>
      <c r="M12" t="s">
        <v>135</v>
      </c>
    </row>
    <row r="13" spans="1:13" x14ac:dyDescent="0.3">
      <c r="A13" s="13"/>
      <c r="B13" s="14"/>
      <c r="C13" s="17" t="s">
        <v>136</v>
      </c>
      <c r="D13" s="18"/>
      <c r="E13" s="18"/>
      <c r="F13" s="18"/>
      <c r="G13" s="18"/>
      <c r="H13" s="18"/>
      <c r="I13" s="12">
        <v>0.2</v>
      </c>
      <c r="K13" s="13"/>
      <c r="L13" s="14"/>
    </row>
    <row r="14" spans="1:13" x14ac:dyDescent="0.3">
      <c r="A14" s="19" t="s">
        <v>14</v>
      </c>
      <c r="B14" s="20"/>
      <c r="C14" s="5"/>
      <c r="D14" s="24"/>
      <c r="E14" s="25"/>
      <c r="F14" s="24"/>
      <c r="G14" s="25"/>
      <c r="H14" s="21" t="s">
        <v>119</v>
      </c>
      <c r="I14" s="22"/>
      <c r="J14" s="22"/>
      <c r="K14" s="23">
        <f>SUM(L9:L12)</f>
        <v>0</v>
      </c>
      <c r="L14" s="22"/>
    </row>
    <row r="15" spans="1:13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x14ac:dyDescent="0.3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3">
      <c r="A17" s="45" t="s">
        <v>137</v>
      </c>
      <c r="B17" s="46"/>
      <c r="C17" s="46"/>
      <c r="D17" s="19" t="s">
        <v>138</v>
      </c>
      <c r="E17" s="20"/>
      <c r="F17" s="19" t="s">
        <v>139</v>
      </c>
      <c r="G17" s="20"/>
      <c r="H17" s="21" t="s">
        <v>119</v>
      </c>
      <c r="I17" s="22"/>
      <c r="J17" s="5"/>
      <c r="K17" s="23">
        <f>'101'!K64+'999'!K14</f>
        <v>0</v>
      </c>
      <c r="L17" s="22"/>
    </row>
    <row r="18" spans="1:12" x14ac:dyDescent="0.3">
      <c r="A18" s="47"/>
      <c r="B18" s="47"/>
      <c r="C18" s="47"/>
      <c r="D18" s="24"/>
      <c r="E18" s="25"/>
      <c r="F18" s="24"/>
      <c r="G18" s="25"/>
      <c r="H18" s="24"/>
      <c r="I18" s="25"/>
      <c r="J18" s="25"/>
      <c r="K18" s="25"/>
      <c r="L18" s="25"/>
    </row>
    <row r="19" spans="1:12" x14ac:dyDescent="0.3">
      <c r="A19" s="47"/>
      <c r="B19" s="47"/>
      <c r="C19" s="47"/>
      <c r="D19" s="44">
        <v>21</v>
      </c>
      <c r="E19" s="20"/>
      <c r="F19" s="44">
        <f>ROUNDUP(K17*0.21,2)</f>
        <v>0</v>
      </c>
      <c r="G19" s="20"/>
      <c r="H19" s="21" t="s">
        <v>140</v>
      </c>
      <c r="I19" s="22"/>
      <c r="J19" s="5"/>
      <c r="K19" s="23">
        <f>K17+F19+F18</f>
        <v>0</v>
      </c>
      <c r="L19" s="22"/>
    </row>
    <row r="20" spans="1:12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3">
      <c r="A22" s="42" t="s">
        <v>141</v>
      </c>
      <c r="B22" s="43"/>
      <c r="C22" s="51" t="s">
        <v>142</v>
      </c>
      <c r="D22" s="52"/>
      <c r="E22" s="52"/>
      <c r="F22" s="13"/>
      <c r="G22" s="14"/>
      <c r="H22" s="14"/>
      <c r="I22" s="14"/>
      <c r="J22" s="14"/>
      <c r="K22" s="14"/>
      <c r="L22" s="14"/>
    </row>
    <row r="23" spans="1:12" x14ac:dyDescent="0.3">
      <c r="A23" s="42" t="s">
        <v>143</v>
      </c>
      <c r="B23" s="43"/>
      <c r="C23" s="51" t="s">
        <v>144</v>
      </c>
      <c r="D23" s="52"/>
      <c r="E23" s="52"/>
      <c r="F23" s="13"/>
      <c r="G23" s="14"/>
      <c r="H23" s="14"/>
      <c r="I23" s="14"/>
      <c r="J23" s="14"/>
      <c r="K23" s="14"/>
      <c r="L23" s="14"/>
    </row>
  </sheetData>
  <sheetProtection algorithmName="SHA-512" hashValue="BtWIrCkQ1BWB2B49AGddMzZ10+CSscVgS3KzyE5F3l+JWqUmyn7TH8eaJ8yapQFDUNB0lHljPgyOo5kQwP7R/A==" saltValue="fDQOfwNoYjKLRAzjuJllFQ==" spinCount="100000" sheet="1" objects="1" scenarios="1"/>
  <mergeCells count="43">
    <mergeCell ref="C10:H10"/>
    <mergeCell ref="A1:C1"/>
    <mergeCell ref="E1:H2"/>
    <mergeCell ref="K1:L1"/>
    <mergeCell ref="K2:L2"/>
    <mergeCell ref="C5:G5"/>
    <mergeCell ref="A3:L4"/>
    <mergeCell ref="A7:L7"/>
    <mergeCell ref="A8:B8"/>
    <mergeCell ref="C8:H8"/>
    <mergeCell ref="C9:H9"/>
    <mergeCell ref="A14:B14"/>
    <mergeCell ref="H14:J14"/>
    <mergeCell ref="K14:L14"/>
    <mergeCell ref="D14:E14"/>
    <mergeCell ref="F14:G14"/>
    <mergeCell ref="C11:H11"/>
    <mergeCell ref="C12:H12"/>
    <mergeCell ref="C13:H13"/>
    <mergeCell ref="A13:B13"/>
    <mergeCell ref="K13:L13"/>
    <mergeCell ref="A15:L15"/>
    <mergeCell ref="A16:L16"/>
    <mergeCell ref="A17:C19"/>
    <mergeCell ref="H17:I17"/>
    <mergeCell ref="K17:L17"/>
    <mergeCell ref="D17:E17"/>
    <mergeCell ref="F17:G17"/>
    <mergeCell ref="A23:B23"/>
    <mergeCell ref="C23:E23"/>
    <mergeCell ref="F23:L23"/>
    <mergeCell ref="H18:L18"/>
    <mergeCell ref="D18:E18"/>
    <mergeCell ref="F18:G18"/>
    <mergeCell ref="H19:I19"/>
    <mergeCell ref="K19:L19"/>
    <mergeCell ref="D19:E19"/>
    <mergeCell ref="F19:G19"/>
    <mergeCell ref="A20:L20"/>
    <mergeCell ref="A21:L21"/>
    <mergeCell ref="A22:B22"/>
    <mergeCell ref="C22:E22"/>
    <mergeCell ref="F22:L2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101</vt:lpstr>
      <vt:lpstr>999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2024-09-26T20:33:14Z</dcterms:created>
  <dcterms:modified xsi:type="dcterms:W3CDTF">2025-04-25T08:10:22Z</dcterms:modified>
</cp:coreProperties>
</file>