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28680" yWindow="65416" windowWidth="29040" windowHeight="15720" activeTab="0"/>
  </bookViews>
  <sheets>
    <sheet name="SO 101 - Rek. MK Dobrohošť" sheetId="4" r:id="rId1"/>
  </sheets>
  <definedNames>
    <definedName name="_xlnm.Print_Area" localSheetId="0">'SO 101 - Rek. MK Dobrohošť'!$A$1:$M$60</definedName>
  </definedNames>
  <calcPr calcId="191029"/>
  <extLst/>
</workbook>
</file>

<file path=xl/sharedStrings.xml><?xml version="1.0" encoding="utf-8"?>
<sst xmlns="http://schemas.openxmlformats.org/spreadsheetml/2006/main" count="101" uniqueCount="80">
  <si>
    <t xml:space="preserve">                                        </t>
  </si>
  <si>
    <t>POLOŽKOVÝ ROZPOČET
 (položkový rozpis)</t>
  </si>
  <si>
    <t xml:space="preserve">                                                  </t>
  </si>
  <si>
    <t xml:space="preserve">  Stavba:                                       OPRAVA MK NA P. Č 650/2 DOBROHOŠŤ                                                                   </t>
  </si>
  <si>
    <t xml:space="preserve">   101  Komunikace                                                                                          </t>
  </si>
  <si>
    <t>Položka</t>
  </si>
  <si>
    <t>Text</t>
  </si>
  <si>
    <t>Množství</t>
  </si>
  <si>
    <t>m.j.</t>
  </si>
  <si>
    <t>Celkem</t>
  </si>
  <si>
    <t>113107121</t>
  </si>
  <si>
    <t xml:space="preserve">Odstranění podkladu pl do 50 m2 z kameniva drceného tl 100 mm                                       </t>
  </si>
  <si>
    <t xml:space="preserve">m2   </t>
  </si>
  <si>
    <t xml:space="preserve">sanace 310                                                                                          </t>
  </si>
  <si>
    <t>113154222</t>
  </si>
  <si>
    <t>Frézování živičného krytu tl 40 mm pruh š přes 0,5 do 1 m pl přes 500 do 1000 m2 bez překážek v tras</t>
  </si>
  <si>
    <t>122252513</t>
  </si>
  <si>
    <t>Odkopávky a prokopávky zapažené pro silnice a dálnice v hornině třídy těžitelnosti I objem do 100 m3</t>
  </si>
  <si>
    <t xml:space="preserve">m3   </t>
  </si>
  <si>
    <t xml:space="preserve">sanace 310*0,25                                                                                     </t>
  </si>
  <si>
    <t>162651112</t>
  </si>
  <si>
    <t xml:space="preserve">Vodorovné přemístění přes 4 000 do 5000 m výkopku/sypaniny z horniny třídy těžitelnosti I           </t>
  </si>
  <si>
    <t xml:space="preserve">77,5                      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</si>
  <si>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</si>
  <si>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</si>
  <si>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 xml:space="preserve">odkop 77,5                                                                                          </t>
  </si>
  <si>
    <t xml:space="preserve">krajnice 210*0,3*0,1*2                                                                              </t>
  </si>
  <si>
    <t>181152302</t>
  </si>
  <si>
    <t xml:space="preserve">Úprava pláně pro silnice a dálnice v zářezech se zhutněním                                          </t>
  </si>
  <si>
    <t>212752701</t>
  </si>
  <si>
    <t xml:space="preserve">Trativod z drenážních trubek PVC-U SN 4 perforace 220° včetně lože otevřený výkop DN 100            </t>
  </si>
  <si>
    <t xml:space="preserve">m    </t>
  </si>
  <si>
    <t xml:space="preserve">2x drenážní pero do svahu násypu v km 0,150                                                         </t>
  </si>
  <si>
    <t xml:space="preserve">2*5                                                                                                 </t>
  </si>
  <si>
    <t>564651111</t>
  </si>
  <si>
    <t xml:space="preserve">Podklad z kameniva hrubého drceného vel. 63-125 mm tl 150 mm                                        </t>
  </si>
  <si>
    <t xml:space="preserve">se souhlasem investora zlepšení pláně v sanacích 310                                                </t>
  </si>
  <si>
    <t>564851111</t>
  </si>
  <si>
    <t xml:space="preserve">Podklad ze štěrkodrtě ŠD tl 150 mm                                                                  </t>
  </si>
  <si>
    <t xml:space="preserve">sanace 310*2                                                                                        </t>
  </si>
  <si>
    <t>569831111</t>
  </si>
  <si>
    <t xml:space="preserve">Zpevnění krajnic štěrkodrtí tl 100 mm                                                               </t>
  </si>
  <si>
    <t xml:space="preserve">242*0,3*2                                                                                           </t>
  </si>
  <si>
    <t>573231108</t>
  </si>
  <si>
    <t xml:space="preserve">Postřik živičný spojovací ze silniční emulze v množství 0,50 kg/m2                                  </t>
  </si>
  <si>
    <t>577144121</t>
  </si>
  <si>
    <t xml:space="preserve">Asfaltový beton vrstva obrusná ACO 11 (ABS) tř. I tl 50 mm š přes 3 m z nemodifikovaného asfaltu    </t>
  </si>
  <si>
    <t>577145112</t>
  </si>
  <si>
    <t xml:space="preserve">Asfaltový beton vrstva ložní ACL 16 (ABH) tl 50 mm š do 3 m z nemodifikovaného asfaltu              </t>
  </si>
  <si>
    <t>919121223</t>
  </si>
  <si>
    <t xml:space="preserve">Těsnění spár zálivkou za studena pro komůrky š 15 mm hl 30 mm bez těsnicího profilu                 </t>
  </si>
  <si>
    <t xml:space="preserve">4+4+4+4+15                                                                                          </t>
  </si>
  <si>
    <t>919731121</t>
  </si>
  <si>
    <t xml:space="preserve">Zarovnání styčné plochy podkladu nebo krytu živičného tl do 50 mm                                   </t>
  </si>
  <si>
    <t xml:space="preserve">16+15                                                                                               </t>
  </si>
  <si>
    <t>919735111</t>
  </si>
  <si>
    <t xml:space="preserve">Řezání stávajícího živičného krytu hl do 50 mm                                                      </t>
  </si>
  <si>
    <t>938909311</t>
  </si>
  <si>
    <t xml:space="preserve">Čištění vozovek metením strojně podkladu nebo krytu betonového nebo živičného                       </t>
  </si>
  <si>
    <t>938909611</t>
  </si>
  <si>
    <t xml:space="preserve">Odstranění nánosu na krajnicích tl do 100 mm                                                        </t>
  </si>
  <si>
    <t>997006512</t>
  </si>
  <si>
    <t xml:space="preserve">Vodorovné doprava suti s naložením a složením na skládku do 1 km                                    </t>
  </si>
  <si>
    <t xml:space="preserve">t    </t>
  </si>
  <si>
    <t xml:space="preserve">recyklát 990*0,06*2,3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</si>
  <si>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</si>
  <si>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</si>
  <si>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 xml:space="preserve">425,14                                                                                              </t>
  </si>
  <si>
    <t>STAVBA CELKEM</t>
  </si>
  <si>
    <t>DPH celkem</t>
  </si>
  <si>
    <t>Nabídku zpracoval:</t>
  </si>
  <si>
    <t xml:space="preserve">                              </t>
  </si>
  <si>
    <t>Nabídková cena bez DPH:</t>
  </si>
  <si>
    <t>Nabídková cena vč. 21% DPH</t>
  </si>
  <si>
    <t>Obec Dobrohošť</t>
  </si>
  <si>
    <t xml:space="preserve">Investor: </t>
  </si>
  <si>
    <t>Jednotková cena</t>
  </si>
  <si>
    <t>Účastník vyplní pouze modře podbarvené buňky!</t>
  </si>
  <si>
    <t>Sazba DPH v %</t>
  </si>
  <si>
    <t>Nabídková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</si>
</sst>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/>
    <xf numFmtId="44" fontId="6" fillId="2" borderId="0" xfId="0" applyNumberFormat="1" applyFont="1" applyFill="1" applyAlignment="1">
      <alignment horizontal="center" vertical="center"/>
    </xf>
    <xf numFmtId="44" fontId="3" fillId="3" borderId="0" xfId="0" applyNumberFormat="1" applyFont="1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/>
    <xf numFmtId="0" fontId="0" fillId="5" borderId="0" xfId="0" applyFill="1"/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6" fillId="2" borderId="0" xfId="0" applyNumberFormat="1" applyFont="1" applyFill="1" applyAlignment="1">
      <alignment horizontal="right"/>
    </xf>
    <xf numFmtId="44" fontId="2" fillId="2" borderId="0" xfId="0" applyNumberFormat="1" applyFont="1" applyFill="1" applyAlignment="1">
      <alignment horizontal="right"/>
    </xf>
    <xf numFmtId="44" fontId="6" fillId="2" borderId="0" xfId="0" applyNumberFormat="1" applyFont="1" applyFill="1" applyAlignment="1">
      <alignment horizontal="center" vertical="center"/>
    </xf>
    <xf numFmtId="44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4" fontId="6" fillId="2" borderId="0" xfId="0" applyNumberFormat="1" applyFont="1" applyFill="1"/>
    <xf numFmtId="44" fontId="2" fillId="2" borderId="0" xfId="0" applyNumberFormat="1" applyFont="1" applyFill="1"/>
    <xf numFmtId="9" fontId="6" fillId="2" borderId="0" xfId="20" applyFont="1" applyFill="1" applyProtection="1">
      <protection/>
    </xf>
    <xf numFmtId="9" fontId="2" fillId="2" borderId="0" xfId="20" applyFont="1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115" zoomScaleNormal="115" workbookViewId="0" topLeftCell="A1">
      <pane ySplit="8" topLeftCell="A43" activePane="bottomLeft" state="frozen"/>
      <selection pane="bottomLeft" activeCell="K9" sqref="K9"/>
    </sheetView>
  </sheetViews>
  <sheetFormatPr defaultColWidth="9.140625" defaultRowHeight="15"/>
  <cols>
    <col min="1" max="1" width="10.140625" style="1" customWidth="1"/>
    <col min="2" max="2" width="8.8515625" style="1" customWidth="1"/>
    <col min="3" max="4" width="9.7109375" style="1" customWidth="1"/>
    <col min="5" max="7" width="8.8515625" style="1" customWidth="1"/>
    <col min="8" max="8" width="14.7109375" style="1" customWidth="1"/>
    <col min="9" max="9" width="16.00390625" style="2" customWidth="1"/>
    <col min="10" max="10" width="7.7109375" style="2" customWidth="1"/>
    <col min="11" max="11" width="21.140625" style="2" customWidth="1"/>
    <col min="12" max="12" width="20.140625" style="2" customWidth="1"/>
    <col min="13" max="13" width="4.57421875" style="0" customWidth="1"/>
  </cols>
  <sheetData>
    <row r="1" spans="1:12" ht="15.75" thickBot="1">
      <c r="A1" s="33" t="s">
        <v>0</v>
      </c>
      <c r="B1" s="32"/>
      <c r="C1" s="32"/>
      <c r="E1" s="34" t="s">
        <v>1</v>
      </c>
      <c r="F1" s="35"/>
      <c r="G1" s="35"/>
      <c r="H1" s="35"/>
      <c r="K1" s="37" t="s">
        <v>2</v>
      </c>
      <c r="L1" s="38"/>
    </row>
    <row r="2" spans="3:12" ht="15.75" thickBot="1">
      <c r="C2" s="3"/>
      <c r="E2" s="36"/>
      <c r="F2" s="36"/>
      <c r="G2" s="36"/>
      <c r="H2" s="36"/>
      <c r="K2" s="37"/>
      <c r="L2" s="38"/>
    </row>
    <row r="3" spans="1:12" ht="15">
      <c r="A3" s="17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5.75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3" ht="15.75" thickBot="1">
      <c r="A5" s="1" t="s">
        <v>75</v>
      </c>
      <c r="B5" s="39" t="s">
        <v>74</v>
      </c>
      <c r="C5" s="39"/>
    </row>
    <row r="6" spans="1:12" ht="25.5" customHeight="1" thickBot="1">
      <c r="A6" s="40" t="s">
        <v>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ht="15.7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.75" thickBot="1">
      <c r="A8" s="25" t="s">
        <v>5</v>
      </c>
      <c r="B8" s="26"/>
      <c r="C8" s="25" t="s">
        <v>6</v>
      </c>
      <c r="D8" s="26"/>
      <c r="E8" s="26"/>
      <c r="F8" s="26"/>
      <c r="G8" s="26"/>
      <c r="H8" s="26"/>
      <c r="I8" s="5" t="s">
        <v>7</v>
      </c>
      <c r="J8" s="5" t="s">
        <v>8</v>
      </c>
      <c r="K8" s="5" t="s">
        <v>76</v>
      </c>
      <c r="L8" s="5" t="s">
        <v>9</v>
      </c>
    </row>
    <row r="9" spans="1:12" ht="15">
      <c r="A9" s="4">
        <v>1</v>
      </c>
      <c r="B9" s="6" t="s">
        <v>10</v>
      </c>
      <c r="C9" s="27" t="s">
        <v>11</v>
      </c>
      <c r="D9" s="28"/>
      <c r="E9" s="28"/>
      <c r="F9" s="28"/>
      <c r="G9" s="28"/>
      <c r="H9" s="28"/>
      <c r="I9" s="7">
        <v>310</v>
      </c>
      <c r="J9" s="2" t="s">
        <v>12</v>
      </c>
      <c r="K9" s="16">
        <v>0</v>
      </c>
      <c r="L9" s="8">
        <f>ROUND(I9*K9,2)</f>
        <v>0</v>
      </c>
    </row>
    <row r="10" spans="1:12" ht="15">
      <c r="A10" s="31"/>
      <c r="B10" s="32"/>
      <c r="C10" s="29" t="s">
        <v>13</v>
      </c>
      <c r="D10" s="30"/>
      <c r="E10" s="30"/>
      <c r="F10" s="30"/>
      <c r="G10" s="30"/>
      <c r="H10" s="30"/>
      <c r="I10" s="9">
        <v>310</v>
      </c>
      <c r="K10" s="10"/>
      <c r="L10" s="11"/>
    </row>
    <row r="11" spans="1:12" ht="15">
      <c r="A11" s="4">
        <v>2</v>
      </c>
      <c r="B11" s="6" t="s">
        <v>14</v>
      </c>
      <c r="C11" s="43" t="s">
        <v>15</v>
      </c>
      <c r="D11" s="44"/>
      <c r="E11" s="44"/>
      <c r="F11" s="44"/>
      <c r="G11" s="44"/>
      <c r="H11" s="44"/>
      <c r="I11" s="7">
        <v>990</v>
      </c>
      <c r="J11" s="2" t="s">
        <v>12</v>
      </c>
      <c r="K11" s="16">
        <v>0</v>
      </c>
      <c r="L11" s="8">
        <f>ROUND(I11*K11,2)</f>
        <v>0</v>
      </c>
    </row>
    <row r="12" spans="1:12" ht="15">
      <c r="A12" s="31"/>
      <c r="B12" s="32"/>
      <c r="C12" s="29">
        <v>990</v>
      </c>
      <c r="D12" s="30"/>
      <c r="E12" s="30"/>
      <c r="F12" s="30"/>
      <c r="G12" s="30"/>
      <c r="H12" s="30"/>
      <c r="I12" s="9">
        <v>990</v>
      </c>
      <c r="K12" s="10"/>
      <c r="L12" s="11"/>
    </row>
    <row r="13" spans="1:12" ht="15">
      <c r="A13" s="4">
        <v>3</v>
      </c>
      <c r="B13" s="6" t="s">
        <v>16</v>
      </c>
      <c r="C13" s="43" t="s">
        <v>17</v>
      </c>
      <c r="D13" s="44"/>
      <c r="E13" s="44"/>
      <c r="F13" s="44"/>
      <c r="G13" s="44"/>
      <c r="H13" s="44"/>
      <c r="I13" s="7">
        <v>77.5</v>
      </c>
      <c r="J13" s="2" t="s">
        <v>18</v>
      </c>
      <c r="K13" s="16">
        <v>0</v>
      </c>
      <c r="L13" s="8">
        <f>ROUND(I13*K13,2)</f>
        <v>0</v>
      </c>
    </row>
    <row r="14" spans="1:12" ht="15">
      <c r="A14" s="31"/>
      <c r="B14" s="32"/>
      <c r="C14" s="29" t="s">
        <v>19</v>
      </c>
      <c r="D14" s="30"/>
      <c r="E14" s="30"/>
      <c r="F14" s="30"/>
      <c r="G14" s="30"/>
      <c r="H14" s="30"/>
      <c r="I14" s="9">
        <v>77.5</v>
      </c>
      <c r="K14" s="10"/>
      <c r="L14" s="11"/>
    </row>
    <row r="15" spans="1:12" ht="15">
      <c r="A15" s="4">
        <v>4</v>
      </c>
      <c r="B15" s="6" t="s">
        <v>20</v>
      </c>
      <c r="C15" s="43" t="s">
        <v>21</v>
      </c>
      <c r="D15" s="44"/>
      <c r="E15" s="44"/>
      <c r="F15" s="44"/>
      <c r="G15" s="44"/>
      <c r="H15" s="44"/>
      <c r="I15" s="7">
        <v>77.5</v>
      </c>
      <c r="J15" s="2" t="s">
        <v>18</v>
      </c>
      <c r="K15" s="16">
        <v>0</v>
      </c>
      <c r="L15" s="8">
        <f>ROUND(I15*K15,2)</f>
        <v>0</v>
      </c>
    </row>
    <row r="16" spans="1:12" ht="15">
      <c r="A16" s="31"/>
      <c r="B16" s="32"/>
      <c r="C16" s="29" t="s">
        <v>22</v>
      </c>
      <c r="D16" s="30"/>
      <c r="E16" s="30"/>
      <c r="F16" s="30"/>
      <c r="G16" s="30"/>
      <c r="H16" s="30"/>
      <c r="I16" s="9">
        <v>77.5</v>
      </c>
      <c r="K16" s="10"/>
      <c r="L16" s="11"/>
    </row>
    <row r="17" spans="1:12" ht="15">
      <c r="A17" s="4">
        <v>5</v>
      </c>
      <c r="B17" s="6" t="s">
        <v>23</v>
      </c>
      <c r="C17" s="43" t="s">
        <v>24</v>
      </c>
      <c r="D17" s="44"/>
      <c r="E17" s="44"/>
      <c r="F17" s="44"/>
      <c r="G17" s="44"/>
      <c r="H17" s="44"/>
      <c r="I17" s="7">
        <v>90.1</v>
      </c>
      <c r="J17" s="2" t="s">
        <v>18</v>
      </c>
      <c r="K17" s="16">
        <v>0</v>
      </c>
      <c r="L17" s="8">
        <f>ROUND(I17*K17,2)</f>
        <v>0</v>
      </c>
    </row>
    <row r="18" spans="1:12" ht="15">
      <c r="A18" s="31"/>
      <c r="B18" s="32"/>
      <c r="C18" s="29" t="s">
        <v>25</v>
      </c>
      <c r="D18" s="30"/>
      <c r="E18" s="30"/>
      <c r="F18" s="30"/>
      <c r="G18" s="30"/>
      <c r="H18" s="30"/>
      <c r="I18" s="9">
        <v>77.5</v>
      </c>
      <c r="K18" s="10"/>
      <c r="L18" s="11"/>
    </row>
    <row r="19" spans="1:12" ht="15">
      <c r="A19" s="31"/>
      <c r="B19" s="32"/>
      <c r="C19" s="29" t="s">
        <v>26</v>
      </c>
      <c r="D19" s="30"/>
      <c r="E19" s="30"/>
      <c r="F19" s="30"/>
      <c r="G19" s="30"/>
      <c r="H19" s="30"/>
      <c r="I19" s="9">
        <v>12.6</v>
      </c>
      <c r="K19" s="10"/>
      <c r="L19" s="11"/>
    </row>
    <row r="20" spans="1:12" ht="15">
      <c r="A20" s="4">
        <v>6</v>
      </c>
      <c r="B20" s="6" t="s">
        <v>27</v>
      </c>
      <c r="C20" s="43" t="s">
        <v>28</v>
      </c>
      <c r="D20" s="44"/>
      <c r="E20" s="44"/>
      <c r="F20" s="44"/>
      <c r="G20" s="44"/>
      <c r="H20" s="44"/>
      <c r="I20" s="7">
        <v>310</v>
      </c>
      <c r="J20" s="2" t="s">
        <v>12</v>
      </c>
      <c r="K20" s="16">
        <v>0</v>
      </c>
      <c r="L20" s="8">
        <f>ROUND(I20*K20,2)</f>
        <v>0</v>
      </c>
    </row>
    <row r="21" spans="1:12" ht="15">
      <c r="A21" s="31"/>
      <c r="B21" s="32"/>
      <c r="C21" s="29" t="s">
        <v>13</v>
      </c>
      <c r="D21" s="30"/>
      <c r="E21" s="30"/>
      <c r="F21" s="30"/>
      <c r="G21" s="30"/>
      <c r="H21" s="30"/>
      <c r="I21" s="9">
        <v>310</v>
      </c>
      <c r="K21" s="10"/>
      <c r="L21" s="11"/>
    </row>
    <row r="22" spans="1:12" ht="15">
      <c r="A22" s="4">
        <v>7</v>
      </c>
      <c r="B22" s="6" t="s">
        <v>29</v>
      </c>
      <c r="C22" s="43" t="s">
        <v>30</v>
      </c>
      <c r="D22" s="44"/>
      <c r="E22" s="44"/>
      <c r="F22" s="44"/>
      <c r="G22" s="44"/>
      <c r="H22" s="44"/>
      <c r="I22" s="7">
        <v>10</v>
      </c>
      <c r="J22" s="2" t="s">
        <v>31</v>
      </c>
      <c r="K22" s="16">
        <v>0</v>
      </c>
      <c r="L22" s="8">
        <f>ROUND(I22*K22,2)</f>
        <v>0</v>
      </c>
    </row>
    <row r="23" spans="1:12" ht="15">
      <c r="A23" s="31"/>
      <c r="B23" s="32"/>
      <c r="C23" s="29" t="s">
        <v>32</v>
      </c>
      <c r="D23" s="30"/>
      <c r="E23" s="30"/>
      <c r="F23" s="30"/>
      <c r="G23" s="30"/>
      <c r="H23" s="30"/>
      <c r="I23" s="9">
        <v>0</v>
      </c>
      <c r="K23" s="10"/>
      <c r="L23" s="11"/>
    </row>
    <row r="24" spans="1:12" ht="15">
      <c r="A24" s="31"/>
      <c r="B24" s="32"/>
      <c r="C24" s="29" t="s">
        <v>33</v>
      </c>
      <c r="D24" s="30"/>
      <c r="E24" s="30"/>
      <c r="F24" s="30"/>
      <c r="G24" s="30"/>
      <c r="H24" s="30"/>
      <c r="I24" s="9">
        <v>10</v>
      </c>
      <c r="K24" s="10"/>
      <c r="L24" s="11"/>
    </row>
    <row r="25" spans="1:12" ht="15">
      <c r="A25" s="4">
        <v>8</v>
      </c>
      <c r="B25" s="6" t="s">
        <v>34</v>
      </c>
      <c r="C25" s="43" t="s">
        <v>35</v>
      </c>
      <c r="D25" s="44"/>
      <c r="E25" s="44"/>
      <c r="F25" s="44"/>
      <c r="G25" s="44"/>
      <c r="H25" s="44"/>
      <c r="I25" s="7">
        <v>310</v>
      </c>
      <c r="J25" s="2" t="s">
        <v>12</v>
      </c>
      <c r="K25" s="16">
        <v>0</v>
      </c>
      <c r="L25" s="8">
        <f>ROUND(I25*K25,2)</f>
        <v>0</v>
      </c>
    </row>
    <row r="26" spans="1:12" ht="15">
      <c r="A26" s="31"/>
      <c r="B26" s="32"/>
      <c r="C26" s="29" t="s">
        <v>36</v>
      </c>
      <c r="D26" s="30"/>
      <c r="E26" s="30"/>
      <c r="F26" s="30"/>
      <c r="G26" s="30"/>
      <c r="H26" s="30"/>
      <c r="I26" s="9">
        <v>310</v>
      </c>
      <c r="K26" s="10"/>
      <c r="L26" s="11"/>
    </row>
    <row r="27" spans="1:12" ht="15">
      <c r="A27" s="4">
        <v>9</v>
      </c>
      <c r="B27" s="6" t="s">
        <v>37</v>
      </c>
      <c r="C27" s="43" t="s">
        <v>38</v>
      </c>
      <c r="D27" s="44"/>
      <c r="E27" s="44"/>
      <c r="F27" s="44"/>
      <c r="G27" s="44"/>
      <c r="H27" s="44"/>
      <c r="I27" s="7">
        <v>620</v>
      </c>
      <c r="J27" s="2" t="s">
        <v>12</v>
      </c>
      <c r="K27" s="16">
        <v>0</v>
      </c>
      <c r="L27" s="8">
        <f>ROUND(I27*K27,2)</f>
        <v>0</v>
      </c>
    </row>
    <row r="28" spans="1:12" ht="15">
      <c r="A28" s="31"/>
      <c r="B28" s="32"/>
      <c r="C28" s="29" t="s">
        <v>39</v>
      </c>
      <c r="D28" s="30"/>
      <c r="E28" s="30"/>
      <c r="F28" s="30"/>
      <c r="G28" s="30"/>
      <c r="H28" s="30"/>
      <c r="I28" s="9">
        <v>620</v>
      </c>
      <c r="K28" s="10"/>
      <c r="L28" s="11"/>
    </row>
    <row r="29" spans="1:12" ht="15">
      <c r="A29" s="4">
        <v>10</v>
      </c>
      <c r="B29" s="6" t="s">
        <v>40</v>
      </c>
      <c r="C29" s="43" t="s">
        <v>41</v>
      </c>
      <c r="D29" s="44"/>
      <c r="E29" s="44"/>
      <c r="F29" s="44"/>
      <c r="G29" s="44"/>
      <c r="H29" s="44"/>
      <c r="I29" s="7">
        <v>145.2</v>
      </c>
      <c r="J29" s="2" t="s">
        <v>12</v>
      </c>
      <c r="K29" s="16">
        <v>0</v>
      </c>
      <c r="L29" s="8">
        <f>ROUND(I29*K29,2)</f>
        <v>0</v>
      </c>
    </row>
    <row r="30" spans="1:12" ht="15">
      <c r="A30" s="31"/>
      <c r="B30" s="32"/>
      <c r="C30" s="29" t="s">
        <v>42</v>
      </c>
      <c r="D30" s="30"/>
      <c r="E30" s="30"/>
      <c r="F30" s="30"/>
      <c r="G30" s="30"/>
      <c r="H30" s="30"/>
      <c r="I30" s="9">
        <v>145.2</v>
      </c>
      <c r="K30" s="10"/>
      <c r="L30" s="11"/>
    </row>
    <row r="31" spans="1:12" ht="15">
      <c r="A31" s="4">
        <v>11</v>
      </c>
      <c r="B31" s="6" t="s">
        <v>43</v>
      </c>
      <c r="C31" s="43" t="s">
        <v>44</v>
      </c>
      <c r="D31" s="44"/>
      <c r="E31" s="44"/>
      <c r="F31" s="44"/>
      <c r="G31" s="44"/>
      <c r="H31" s="44"/>
      <c r="I31" s="7">
        <v>990</v>
      </c>
      <c r="J31" s="2" t="s">
        <v>12</v>
      </c>
      <c r="K31" s="16">
        <v>0</v>
      </c>
      <c r="L31" s="8">
        <f>ROUND(I31*K31,2)</f>
        <v>0</v>
      </c>
    </row>
    <row r="32" spans="1:12" ht="15">
      <c r="A32" s="31"/>
      <c r="B32" s="32"/>
      <c r="C32" s="29">
        <v>990</v>
      </c>
      <c r="D32" s="30"/>
      <c r="E32" s="30"/>
      <c r="F32" s="30"/>
      <c r="G32" s="30"/>
      <c r="H32" s="30"/>
      <c r="I32" s="9">
        <v>990</v>
      </c>
      <c r="K32" s="10"/>
      <c r="L32" s="11"/>
    </row>
    <row r="33" spans="1:12" ht="15">
      <c r="A33" s="4">
        <v>12</v>
      </c>
      <c r="B33" s="6" t="s">
        <v>45</v>
      </c>
      <c r="C33" s="43" t="s">
        <v>46</v>
      </c>
      <c r="D33" s="44"/>
      <c r="E33" s="44"/>
      <c r="F33" s="44"/>
      <c r="G33" s="44"/>
      <c r="H33" s="44"/>
      <c r="I33" s="7">
        <v>990</v>
      </c>
      <c r="J33" s="2" t="s">
        <v>12</v>
      </c>
      <c r="K33" s="16">
        <v>0</v>
      </c>
      <c r="L33" s="8">
        <f>ROUND(I33*K33,2)</f>
        <v>0</v>
      </c>
    </row>
    <row r="34" spans="1:12" ht="15">
      <c r="A34" s="31"/>
      <c r="B34" s="32"/>
      <c r="C34" s="29">
        <v>990</v>
      </c>
      <c r="D34" s="30"/>
      <c r="E34" s="30"/>
      <c r="F34" s="30"/>
      <c r="G34" s="30"/>
      <c r="H34" s="30"/>
      <c r="I34" s="9">
        <v>990</v>
      </c>
      <c r="K34" s="10"/>
      <c r="L34" s="11"/>
    </row>
    <row r="35" spans="1:12" ht="15">
      <c r="A35" s="4">
        <v>13</v>
      </c>
      <c r="B35" s="6" t="s">
        <v>47</v>
      </c>
      <c r="C35" s="43" t="s">
        <v>48</v>
      </c>
      <c r="D35" s="44"/>
      <c r="E35" s="44"/>
      <c r="F35" s="44"/>
      <c r="G35" s="44"/>
      <c r="H35" s="44"/>
      <c r="I35" s="7">
        <v>310</v>
      </c>
      <c r="J35" s="2" t="s">
        <v>12</v>
      </c>
      <c r="K35" s="16">
        <v>0</v>
      </c>
      <c r="L35" s="8">
        <f>ROUND(I35*K35,2)</f>
        <v>0</v>
      </c>
    </row>
    <row r="36" spans="1:12" ht="15">
      <c r="A36" s="31"/>
      <c r="B36" s="32"/>
      <c r="C36" s="29" t="s">
        <v>13</v>
      </c>
      <c r="D36" s="30"/>
      <c r="E36" s="30"/>
      <c r="F36" s="30"/>
      <c r="G36" s="30"/>
      <c r="H36" s="30"/>
      <c r="I36" s="9">
        <v>310</v>
      </c>
      <c r="K36" s="10"/>
      <c r="L36" s="11"/>
    </row>
    <row r="37" spans="1:12" ht="15">
      <c r="A37" s="4">
        <v>14</v>
      </c>
      <c r="B37" s="6" t="s">
        <v>49</v>
      </c>
      <c r="C37" s="43" t="s">
        <v>50</v>
      </c>
      <c r="D37" s="44"/>
      <c r="E37" s="44"/>
      <c r="F37" s="44"/>
      <c r="G37" s="44"/>
      <c r="H37" s="44"/>
      <c r="I37" s="7">
        <v>31</v>
      </c>
      <c r="J37" s="2" t="s">
        <v>31</v>
      </c>
      <c r="K37" s="16">
        <v>0</v>
      </c>
      <c r="L37" s="8">
        <f>ROUND(I37*K37,2)</f>
        <v>0</v>
      </c>
    </row>
    <row r="38" spans="1:12" ht="15">
      <c r="A38" s="31"/>
      <c r="B38" s="32"/>
      <c r="C38" s="29" t="s">
        <v>51</v>
      </c>
      <c r="D38" s="30"/>
      <c r="E38" s="30"/>
      <c r="F38" s="30"/>
      <c r="G38" s="30"/>
      <c r="H38" s="30"/>
      <c r="I38" s="9">
        <v>31</v>
      </c>
      <c r="K38" s="10"/>
      <c r="L38" s="11"/>
    </row>
    <row r="39" spans="1:12" ht="15">
      <c r="A39" s="4">
        <v>15</v>
      </c>
      <c r="B39" s="6" t="s">
        <v>52</v>
      </c>
      <c r="C39" s="43" t="s">
        <v>53</v>
      </c>
      <c r="D39" s="44"/>
      <c r="E39" s="44"/>
      <c r="F39" s="44"/>
      <c r="G39" s="44"/>
      <c r="H39" s="44"/>
      <c r="I39" s="7">
        <v>31</v>
      </c>
      <c r="J39" s="2" t="s">
        <v>31</v>
      </c>
      <c r="K39" s="16">
        <v>0</v>
      </c>
      <c r="L39" s="8">
        <f>ROUND(I39*K39,2)</f>
        <v>0</v>
      </c>
    </row>
    <row r="40" spans="1:12" ht="15">
      <c r="A40" s="31"/>
      <c r="B40" s="32"/>
      <c r="C40" s="29" t="s">
        <v>54</v>
      </c>
      <c r="D40" s="30"/>
      <c r="E40" s="30"/>
      <c r="F40" s="30"/>
      <c r="G40" s="30"/>
      <c r="H40" s="30"/>
      <c r="I40" s="9">
        <v>31</v>
      </c>
      <c r="K40" s="10"/>
      <c r="L40" s="11"/>
    </row>
    <row r="41" spans="1:12" ht="15">
      <c r="A41" s="4">
        <v>16</v>
      </c>
      <c r="B41" s="6" t="s">
        <v>55</v>
      </c>
      <c r="C41" s="43" t="s">
        <v>56</v>
      </c>
      <c r="D41" s="44"/>
      <c r="E41" s="44"/>
      <c r="F41" s="44"/>
      <c r="G41" s="44"/>
      <c r="H41" s="44"/>
      <c r="I41" s="7">
        <v>31</v>
      </c>
      <c r="J41" s="2" t="s">
        <v>31</v>
      </c>
      <c r="K41" s="16">
        <v>0</v>
      </c>
      <c r="L41" s="8">
        <f>ROUND(I41*K41,2)</f>
        <v>0</v>
      </c>
    </row>
    <row r="42" spans="1:12" ht="15">
      <c r="A42" s="31"/>
      <c r="B42" s="32"/>
      <c r="C42" s="29" t="s">
        <v>54</v>
      </c>
      <c r="D42" s="30"/>
      <c r="E42" s="30"/>
      <c r="F42" s="30"/>
      <c r="G42" s="30"/>
      <c r="H42" s="30"/>
      <c r="I42" s="9">
        <v>31</v>
      </c>
      <c r="K42" s="10"/>
      <c r="L42" s="11"/>
    </row>
    <row r="43" spans="1:12" ht="15">
      <c r="A43" s="4">
        <v>17</v>
      </c>
      <c r="B43" s="6" t="s">
        <v>57</v>
      </c>
      <c r="C43" s="43" t="s">
        <v>58</v>
      </c>
      <c r="D43" s="44"/>
      <c r="E43" s="44"/>
      <c r="F43" s="44"/>
      <c r="G43" s="44"/>
      <c r="H43" s="44"/>
      <c r="I43" s="7">
        <v>990</v>
      </c>
      <c r="J43" s="2" t="s">
        <v>12</v>
      </c>
      <c r="K43" s="16">
        <v>0</v>
      </c>
      <c r="L43" s="8">
        <f>ROUND(I43*K43,2)</f>
        <v>0</v>
      </c>
    </row>
    <row r="44" spans="1:12" ht="15">
      <c r="A44" s="31"/>
      <c r="B44" s="32"/>
      <c r="C44" s="29">
        <v>990</v>
      </c>
      <c r="D44" s="30"/>
      <c r="E44" s="30"/>
      <c r="F44" s="30"/>
      <c r="G44" s="30"/>
      <c r="H44" s="30"/>
      <c r="I44" s="9">
        <v>990</v>
      </c>
      <c r="K44" s="10"/>
      <c r="L44" s="11"/>
    </row>
    <row r="45" spans="1:12" ht="15">
      <c r="A45" s="4">
        <v>18</v>
      </c>
      <c r="B45" s="6" t="s">
        <v>59</v>
      </c>
      <c r="C45" s="43" t="s">
        <v>60</v>
      </c>
      <c r="D45" s="44"/>
      <c r="E45" s="44"/>
      <c r="F45" s="44"/>
      <c r="G45" s="44"/>
      <c r="H45" s="44"/>
      <c r="I45" s="7">
        <v>145.2</v>
      </c>
      <c r="J45" s="2" t="s">
        <v>12</v>
      </c>
      <c r="K45" s="16">
        <v>0</v>
      </c>
      <c r="L45" s="8">
        <f>ROUND(I45*K45,2)</f>
        <v>0</v>
      </c>
    </row>
    <row r="46" spans="1:12" ht="15">
      <c r="A46" s="31"/>
      <c r="B46" s="32"/>
      <c r="C46" s="29" t="s">
        <v>42</v>
      </c>
      <c r="D46" s="30"/>
      <c r="E46" s="30"/>
      <c r="F46" s="30"/>
      <c r="G46" s="30"/>
      <c r="H46" s="30"/>
      <c r="I46" s="9">
        <v>145.2</v>
      </c>
      <c r="K46" s="10"/>
      <c r="L46" s="11"/>
    </row>
    <row r="47" spans="1:12" ht="15">
      <c r="A47" s="4">
        <v>19</v>
      </c>
      <c r="B47" s="6" t="s">
        <v>61</v>
      </c>
      <c r="C47" s="43" t="s">
        <v>62</v>
      </c>
      <c r="D47" s="44"/>
      <c r="E47" s="44"/>
      <c r="F47" s="44"/>
      <c r="G47" s="44"/>
      <c r="H47" s="44"/>
      <c r="I47" s="7">
        <v>136.62</v>
      </c>
      <c r="J47" s="2" t="s">
        <v>63</v>
      </c>
      <c r="K47" s="16">
        <v>0</v>
      </c>
      <c r="L47" s="8">
        <f>ROUND(I47*K47,2)</f>
        <v>0</v>
      </c>
    </row>
    <row r="48" spans="1:12" ht="15">
      <c r="A48" s="31"/>
      <c r="B48" s="32"/>
      <c r="C48" s="29" t="s">
        <v>64</v>
      </c>
      <c r="D48" s="30"/>
      <c r="E48" s="30"/>
      <c r="F48" s="30"/>
      <c r="G48" s="30"/>
      <c r="H48" s="30"/>
      <c r="I48" s="9">
        <v>136.62</v>
      </c>
      <c r="K48" s="10"/>
      <c r="L48" s="11"/>
    </row>
    <row r="49" spans="1:12" ht="15">
      <c r="A49" s="4">
        <v>20</v>
      </c>
      <c r="B49" s="6" t="s">
        <v>65</v>
      </c>
      <c r="C49" s="43" t="s">
        <v>66</v>
      </c>
      <c r="D49" s="44"/>
      <c r="E49" s="44"/>
      <c r="F49" s="44"/>
      <c r="G49" s="44"/>
      <c r="H49" s="44"/>
      <c r="I49" s="7">
        <v>425.14</v>
      </c>
      <c r="J49" s="2" t="s">
        <v>63</v>
      </c>
      <c r="K49" s="16">
        <v>0</v>
      </c>
      <c r="L49" s="8">
        <f>ROUND(I49*K49,2)</f>
        <v>0</v>
      </c>
    </row>
    <row r="50" spans="1:12" ht="15.75" thickBot="1">
      <c r="A50" s="31"/>
      <c r="B50" s="32"/>
      <c r="C50" s="29" t="s">
        <v>67</v>
      </c>
      <c r="D50" s="30"/>
      <c r="E50" s="30"/>
      <c r="F50" s="30"/>
      <c r="G50" s="30"/>
      <c r="H50" s="30"/>
      <c r="I50" s="9">
        <v>425.14</v>
      </c>
      <c r="K50" s="12"/>
      <c r="L50" s="13"/>
    </row>
    <row r="51" spans="1:12" ht="15.75" thickBot="1">
      <c r="A51" s="54" t="s">
        <v>9</v>
      </c>
      <c r="B51" s="55"/>
      <c r="C51" s="14"/>
      <c r="D51" s="60"/>
      <c r="E51" s="61"/>
      <c r="F51" s="60"/>
      <c r="G51" s="61"/>
      <c r="H51" s="56" t="s">
        <v>79</v>
      </c>
      <c r="I51" s="57"/>
      <c r="J51" s="57"/>
      <c r="K51" s="58">
        <f>L9+L11+L13+L15+L17+L20+L22+L25+L27+L29+L31+L33+L35+L37+L39+L41+L43+L45+L47+L49</f>
        <v>0</v>
      </c>
      <c r="L51" s="59"/>
    </row>
    <row r="52" spans="1:12" ht="1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 s="47" t="s">
        <v>68</v>
      </c>
      <c r="B54" s="48"/>
      <c r="C54" s="48"/>
      <c r="D54" s="54" t="s">
        <v>78</v>
      </c>
      <c r="E54" s="55"/>
      <c r="F54" s="54" t="s">
        <v>69</v>
      </c>
      <c r="G54" s="55"/>
      <c r="H54" s="50" t="s">
        <v>72</v>
      </c>
      <c r="I54" s="51"/>
      <c r="J54" s="15"/>
      <c r="K54" s="52">
        <f>K51</f>
        <v>0</v>
      </c>
      <c r="L54" s="53"/>
    </row>
    <row r="55" spans="1:12" ht="15">
      <c r="A55" s="49"/>
      <c r="B55" s="49"/>
      <c r="C55" s="49"/>
      <c r="D55" s="66">
        <f>2100%/100</f>
        <v>0.21</v>
      </c>
      <c r="E55" s="67"/>
      <c r="F55" s="64">
        <f>K51*D55</f>
        <v>0</v>
      </c>
      <c r="G55" s="65"/>
      <c r="H55" s="64"/>
      <c r="I55" s="65"/>
      <c r="J55" s="65"/>
      <c r="K55" s="65"/>
      <c r="L55" s="65"/>
    </row>
    <row r="56" spans="1:12" ht="15">
      <c r="A56" s="49"/>
      <c r="B56" s="49"/>
      <c r="C56" s="49"/>
      <c r="D56" s="60"/>
      <c r="E56" s="61"/>
      <c r="F56" s="60"/>
      <c r="G56" s="61"/>
      <c r="H56" s="50" t="s">
        <v>73</v>
      </c>
      <c r="I56" s="51"/>
      <c r="J56" s="15"/>
      <c r="K56" s="52">
        <f>K54+F55</f>
        <v>0</v>
      </c>
      <c r="L56" s="53"/>
    </row>
    <row r="57" spans="1:12" ht="15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">
      <c r="A59" s="62" t="s">
        <v>70</v>
      </c>
      <c r="B59" s="63"/>
      <c r="C59" s="62" t="s">
        <v>71</v>
      </c>
      <c r="D59" s="63"/>
      <c r="E59" s="63"/>
      <c r="F59" s="31"/>
      <c r="G59" s="32"/>
      <c r="H59" s="32"/>
      <c r="I59" s="32"/>
      <c r="J59" s="32"/>
      <c r="K59" s="32"/>
      <c r="L59" s="32"/>
    </row>
    <row r="60" spans="1:12" ht="15">
      <c r="A60" s="62"/>
      <c r="B60" s="63"/>
      <c r="C60" s="62"/>
      <c r="D60" s="63"/>
      <c r="E60" s="63"/>
      <c r="F60" s="31"/>
      <c r="G60" s="32"/>
      <c r="H60" s="32"/>
      <c r="I60" s="32"/>
      <c r="J60" s="32"/>
      <c r="K60" s="32"/>
      <c r="L60" s="32"/>
    </row>
  </sheetData>
  <sheetProtection algorithmName="SHA-512" hashValue="0bB4zBPc5vdLZINXJMd3r5ef3mJ9cqnpRRy0WY9E2YITT99r6ujBFlbtbSpgrt90YfP8iwV4vt8CWq0+BtZEHg==" saltValue="/KgoiayRUBQKTfoZXYYjOA==" spinCount="100000" sheet="1" objects="1" scenarios="1"/>
  <mergeCells count="101">
    <mergeCell ref="A57:L57"/>
    <mergeCell ref="A58:L58"/>
    <mergeCell ref="A59:B59"/>
    <mergeCell ref="C59:E59"/>
    <mergeCell ref="F59:L59"/>
    <mergeCell ref="A60:B60"/>
    <mergeCell ref="C60:E60"/>
    <mergeCell ref="F60:L60"/>
    <mergeCell ref="H55:L55"/>
    <mergeCell ref="D55:E55"/>
    <mergeCell ref="F55:G55"/>
    <mergeCell ref="H56:I56"/>
    <mergeCell ref="K56:L56"/>
    <mergeCell ref="D56:E56"/>
    <mergeCell ref="F56:G56"/>
    <mergeCell ref="A52:L52"/>
    <mergeCell ref="A53:L53"/>
    <mergeCell ref="A54:C56"/>
    <mergeCell ref="H54:I54"/>
    <mergeCell ref="K54:L54"/>
    <mergeCell ref="D54:E54"/>
    <mergeCell ref="F54:G54"/>
    <mergeCell ref="C49:H49"/>
    <mergeCell ref="C50:H50"/>
    <mergeCell ref="A50:B50"/>
    <mergeCell ref="A51:B51"/>
    <mergeCell ref="H51:J51"/>
    <mergeCell ref="K51:L51"/>
    <mergeCell ref="D51:E51"/>
    <mergeCell ref="F51:G51"/>
    <mergeCell ref="C45:H45"/>
    <mergeCell ref="C46:H46"/>
    <mergeCell ref="A46:B46"/>
    <mergeCell ref="C47:H47"/>
    <mergeCell ref="C48:H48"/>
    <mergeCell ref="A48:B48"/>
    <mergeCell ref="C41:H41"/>
    <mergeCell ref="C42:H42"/>
    <mergeCell ref="A42:B42"/>
    <mergeCell ref="C43:H43"/>
    <mergeCell ref="C44:H44"/>
    <mergeCell ref="A44:B44"/>
    <mergeCell ref="C37:H37"/>
    <mergeCell ref="C38:H38"/>
    <mergeCell ref="A38:B38"/>
    <mergeCell ref="C39:H39"/>
    <mergeCell ref="C40:H40"/>
    <mergeCell ref="A40:B40"/>
    <mergeCell ref="C33:H33"/>
    <mergeCell ref="C34:H34"/>
    <mergeCell ref="A34:B34"/>
    <mergeCell ref="C35:H35"/>
    <mergeCell ref="C36:H36"/>
    <mergeCell ref="A36:B36"/>
    <mergeCell ref="C29:H29"/>
    <mergeCell ref="C30:H30"/>
    <mergeCell ref="A30:B30"/>
    <mergeCell ref="C31:H31"/>
    <mergeCell ref="C32:H32"/>
    <mergeCell ref="A32:B32"/>
    <mergeCell ref="C25:H25"/>
    <mergeCell ref="C26:H26"/>
    <mergeCell ref="A26:B26"/>
    <mergeCell ref="C27:H27"/>
    <mergeCell ref="C28:H28"/>
    <mergeCell ref="A28:B28"/>
    <mergeCell ref="C22:H22"/>
    <mergeCell ref="C23:H23"/>
    <mergeCell ref="A23:B23"/>
    <mergeCell ref="C24:H24"/>
    <mergeCell ref="A24:B24"/>
    <mergeCell ref="C19:H19"/>
    <mergeCell ref="A19:B19"/>
    <mergeCell ref="C20:H20"/>
    <mergeCell ref="C21:H21"/>
    <mergeCell ref="A21:B21"/>
    <mergeCell ref="C15:H15"/>
    <mergeCell ref="C16:H16"/>
    <mergeCell ref="A16:B16"/>
    <mergeCell ref="C17:H17"/>
    <mergeCell ref="C18:H18"/>
    <mergeCell ref="A18:B18"/>
    <mergeCell ref="C11:H11"/>
    <mergeCell ref="C12:H12"/>
    <mergeCell ref="A12:B12"/>
    <mergeCell ref="C13:H13"/>
    <mergeCell ref="C14:H14"/>
    <mergeCell ref="A14:B14"/>
    <mergeCell ref="A3:L4"/>
    <mergeCell ref="A7:L7"/>
    <mergeCell ref="A8:B8"/>
    <mergeCell ref="C8:H8"/>
    <mergeCell ref="C9:H9"/>
    <mergeCell ref="C10:H10"/>
    <mergeCell ref="A10:B10"/>
    <mergeCell ref="A1:C1"/>
    <mergeCell ref="E1:H2"/>
    <mergeCell ref="K1:L1"/>
    <mergeCell ref="K2:L2"/>
    <mergeCell ref="B5:C5"/>
    <mergeCell ref="A6:L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Šťastný Martin Bc.</cp:lastModifiedBy>
  <cp:lastPrinted>2024-02-12T09:06:46Z</cp:lastPrinted>
  <dcterms:created xsi:type="dcterms:W3CDTF">2023-01-02T23:13:15Z</dcterms:created>
  <dcterms:modified xsi:type="dcterms:W3CDTF">2024-02-22T12:27:09Z</dcterms:modified>
  <cp:category/>
  <cp:version/>
  <cp:contentType/>
  <cp:contentStatus/>
</cp:coreProperties>
</file>