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36616" yWindow="65416" windowWidth="29040" windowHeight="15720" activeTab="0"/>
  </bookViews>
  <sheets>
    <sheet name="SO 000" sheetId="4" r:id="rId1"/>
    <sheet name="SO 101" sheetId="5" r:id="rId2"/>
    <sheet name="SO 102" sheetId="6" r:id="rId3"/>
    <sheet name="SO 401" sheetId="7" r:id="rId4"/>
    <sheet name="List2" sheetId="2" r:id="rId5"/>
    <sheet name="List3" sheetId="3" r:id="rId6"/>
  </sheets>
  <definedNames/>
  <calcPr calcId="191029"/>
  <extLst/>
</workbook>
</file>

<file path=xl/sharedStrings.xml><?xml version="1.0" encoding="utf-8"?>
<sst xmlns="http://schemas.openxmlformats.org/spreadsheetml/2006/main" count="655" uniqueCount="448">
  <si>
    <t xml:space="preserve">                                        </t>
  </si>
  <si>
    <t>POLOŽKOVÝ ROZPOČET
 (položkový rozpis)</t>
  </si>
  <si>
    <t>Tišteno dne:</t>
  </si>
  <si>
    <t>Databáze:</t>
  </si>
  <si>
    <t>Nabídka číslo:</t>
  </si>
  <si>
    <t xml:space="preserve">  Stavba:                                       Úprava veřejného prostranství a parkovacích míst u OD Červený Vrch, Dačice                          </t>
  </si>
  <si>
    <t>Investor:</t>
  </si>
  <si>
    <t xml:space="preserve">   SO 000  Všeobecné položky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</si>
  <si>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</si>
  <si>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</si>
  <si>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</si>
  <si>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</si>
  <si>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</si>
  <si>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</si>
  <si>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001</t>
  </si>
  <si>
    <t xml:space="preserve">Vytyčení inženýrských sítí                                                                          </t>
  </si>
  <si>
    <t xml:space="preserve">kpl  </t>
  </si>
  <si>
    <t>_5V90OGRVS</t>
  </si>
  <si>
    <t>002</t>
  </si>
  <si>
    <t xml:space="preserve">Ochrana dotčených inženýrských sítí                                                                 </t>
  </si>
  <si>
    <t>_5V90OHAAB</t>
  </si>
  <si>
    <t>003</t>
  </si>
  <si>
    <t xml:space="preserve">Vytyčení stavby                                                                                     </t>
  </si>
  <si>
    <t>_5V90OI7AE</t>
  </si>
  <si>
    <t>004</t>
  </si>
  <si>
    <t xml:space="preserve">Zaměření skutečného provedení                                                                       </t>
  </si>
  <si>
    <t>_5V90OIKPJ</t>
  </si>
  <si>
    <t>006</t>
  </si>
  <si>
    <t xml:space="preserve">Zařízení stavenistě vč energií                                                                      </t>
  </si>
  <si>
    <t>_5V90OJHSA</t>
  </si>
  <si>
    <t>007</t>
  </si>
  <si>
    <t xml:space="preserve">Zkoušky únosnosti                                                                                   </t>
  </si>
  <si>
    <t xml:space="preserve">kus  </t>
  </si>
  <si>
    <t>_5V90OK5RV</t>
  </si>
  <si>
    <t>008</t>
  </si>
  <si>
    <t xml:space="preserve">Opatření BOZP - oplocení staveniště                                                                 </t>
  </si>
  <si>
    <t>m/den</t>
  </si>
  <si>
    <t>_5V90OL9FZ</t>
  </si>
  <si>
    <t xml:space="preserve">180*80                                                                                              </t>
  </si>
  <si>
    <t>009</t>
  </si>
  <si>
    <t xml:space="preserve">Dopravně - inženýrská opatření                                                                      </t>
  </si>
  <si>
    <t>_5V90OLP3S</t>
  </si>
  <si>
    <t>012</t>
  </si>
  <si>
    <t xml:space="preserve">Fotodokumentace, kompletační činnost                                                                </t>
  </si>
  <si>
    <t>_5V90OP7PT</t>
  </si>
  <si>
    <t>013</t>
  </si>
  <si>
    <t xml:space="preserve">Ztížené pracovní podmínky - organizace pohybu chodců                                                </t>
  </si>
  <si>
    <t>_5V90OQSBL</t>
  </si>
  <si>
    <t>012303000</t>
  </si>
  <si>
    <t xml:space="preserve">Geodetické práce po výstavbě                                                                        </t>
  </si>
  <si>
    <t>_6SA0TLT5A</t>
  </si>
  <si>
    <t>Geometrický plán</t>
  </si>
  <si>
    <t>Odbytová cena bez DPH:</t>
  </si>
  <si>
    <t xml:space="preserve">   SO 101  Parkoviště                                                                                          </t>
  </si>
  <si>
    <t>113106144</t>
  </si>
  <si>
    <t xml:space="preserve">Rozebrání dlažeb ze zámkových dlaždic komunikací pro pěší strojně pl přes 50 m2                     </t>
  </si>
  <si>
    <t xml:space="preserve">m2   </t>
  </si>
  <si>
    <t>_6950N13AR</t>
  </si>
  <si>
    <t>113107162</t>
  </si>
  <si>
    <t xml:space="preserve">Odstranění podkladu z kameniva drceného tl 200 mm strojně pl přes 50 do 200 m2                      </t>
  </si>
  <si>
    <t>_5V90MDXOL</t>
  </si>
  <si>
    <t xml:space="preserve">460*1,05                                                                                            </t>
  </si>
  <si>
    <t>113107341</t>
  </si>
  <si>
    <t xml:space="preserve">Odstranění podkladu živičného tl 50 mm strojně pl do 50 m2                                          </t>
  </si>
  <si>
    <t>_6S41F20C5</t>
  </si>
  <si>
    <t xml:space="preserve">96*0,5                                                         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</si>
  <si>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</si>
  <si>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</si>
  <si>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</si>
  <si>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_5V90MCVKE</t>
  </si>
  <si>
    <t>122252513</t>
  </si>
  <si>
    <t>Odkopávky a prokopávky zapažené pro silnice a dálnice v hornině třídy těžitelnosti I objem do 100 m3</t>
  </si>
  <si>
    <t xml:space="preserve">m3   </t>
  </si>
  <si>
    <t>_5V90MEQC5</t>
  </si>
  <si>
    <t xml:space="preserve">483*0,15*1,05                                                                                       </t>
  </si>
  <si>
    <t>162651112</t>
  </si>
  <si>
    <t xml:space="preserve">Vodorovné přemístění přes 4 000 do 5000 m výkopku/sypaniny z horniny třídy těžitelnosti I           </t>
  </si>
  <si>
    <t>_5V90N2E4G</t>
  </si>
  <si>
    <t>171201231</t>
  </si>
  <si>
    <t xml:space="preserve">Poplatek za uložení zeminy a kamení na recyklační skládce (skládkovné) kód odpadu 17 05 04          </t>
  </si>
  <si>
    <t xml:space="preserve">t    </t>
  </si>
  <si>
    <t>_5V90O0R4Z</t>
  </si>
  <si>
    <t xml:space="preserve">76,0725*1,9                                                                                         </t>
  </si>
  <si>
    <t xml:space="preserve">483*0,2*2,2                                                                                         </t>
  </si>
  <si>
    <t>181951112</t>
  </si>
  <si>
    <t xml:space="preserve">Úprava pláně v hornině třídy těžitelnosti I, skupiny 1 až 3 se zhutněním                            </t>
  </si>
  <si>
    <t>_5V90MFERW</t>
  </si>
  <si>
    <t xml:space="preserve">483*1,05                                                                                            </t>
  </si>
  <si>
    <t>212532111</t>
  </si>
  <si>
    <t xml:space="preserve">Lože pro trativody z kameniva hrubého drceného                                                      </t>
  </si>
  <si>
    <t>_6S41EJJV9</t>
  </si>
  <si>
    <t xml:space="preserve">65*0,3*0,4                                                                                          </t>
  </si>
  <si>
    <t>212755214</t>
  </si>
  <si>
    <t xml:space="preserve">Trativody z drenážních trubek plastových flexibilních D 100 mm bez lože                             </t>
  </si>
  <si>
    <t>_6S41EFUPO</t>
  </si>
  <si>
    <t>469973123</t>
  </si>
  <si>
    <t>Poplatek za uložení stavebního odpadu na recyklační skládce (skládkovné) ze směsí betonu, cihel a ke</t>
  </si>
  <si>
    <t>_5V90O3FAG</t>
  </si>
  <si>
    <t xml:space="preserve">kryt parkoviště 460*0,1*2,4                                                                         </t>
  </si>
  <si>
    <t xml:space="preserve">obrubníky 112*0,09                                                                                  </t>
  </si>
  <si>
    <t xml:space="preserve">palisády 20*0,15                                                                                    </t>
  </si>
  <si>
    <t xml:space="preserve">                                                                                                    </t>
  </si>
  <si>
    <t>564851114</t>
  </si>
  <si>
    <t xml:space="preserve">Podklad ze štěrkodrtě ŠD plochy přes 100 m2 tl 180 mm                                               </t>
  </si>
  <si>
    <t>_5V90MHCJR</t>
  </si>
  <si>
    <t xml:space="preserve">345*1,08                                                                                            </t>
  </si>
  <si>
    <t>567921112</t>
  </si>
  <si>
    <t xml:space="preserve">Podklad z mezerovitého betonu MCB tl 150 mm                                                         </t>
  </si>
  <si>
    <t>_6S41DM73B</t>
  </si>
  <si>
    <t>577154111</t>
  </si>
  <si>
    <t xml:space="preserve">Asfaltový beton vrstva obrusná ACO 11 (ABS) tř. I tl 60 mm š do 3 m z nemodifikovaného asfaltu      </t>
  </si>
  <si>
    <t>_5V90NMUBU</t>
  </si>
  <si>
    <t>5921746000</t>
  </si>
  <si>
    <t xml:space="preserve">obrubník betonový nájezdový 100x15x15 cm                                                            </t>
  </si>
  <si>
    <t>_5V90NX677</t>
  </si>
  <si>
    <t xml:space="preserve">94*1,03                                                                                             </t>
  </si>
  <si>
    <t>5921752300</t>
  </si>
  <si>
    <t xml:space="preserve">obrubník silniční 100/25/15 cm                                                                      </t>
  </si>
  <si>
    <t>_6950SBWVM</t>
  </si>
  <si>
    <t xml:space="preserve">102*1,05                                                                                            </t>
  </si>
  <si>
    <t>5921752400</t>
  </si>
  <si>
    <t xml:space="preserve">obrubník silniční obloukový R 0,5 vnitřní                                                           </t>
  </si>
  <si>
    <t>_6S41DODBC</t>
  </si>
  <si>
    <t xml:space="preserve">obrubník silniční obloukový R 1,0 vnější                                                            </t>
  </si>
  <si>
    <t>_6S41DQD9B</t>
  </si>
  <si>
    <t>5924500700</t>
  </si>
  <si>
    <t xml:space="preserve">dlažba vegetační 20x20x8 cm přírodní                                                                </t>
  </si>
  <si>
    <t>_5V90MQLQE</t>
  </si>
  <si>
    <t xml:space="preserve">315*1,05                                                                                            </t>
  </si>
  <si>
    <t>5924503800</t>
  </si>
  <si>
    <t xml:space="preserve">dlažba zámková 20x10x8 cm červená                                                                   </t>
  </si>
  <si>
    <t>_5V90MRX4L</t>
  </si>
  <si>
    <t>Zadláždění stání pro invalidy klasickou dlažbou</t>
  </si>
  <si>
    <t xml:space="preserve">slepecké stání 30,5*1,05                                                                            </t>
  </si>
  <si>
    <t>596212212</t>
  </si>
  <si>
    <t xml:space="preserve">Kladení zámkové dlažby pozemních komunikací tl 80 mm skupiny A pl do 300 m2                         </t>
  </si>
  <si>
    <t>_5V90MNYA5</t>
  </si>
  <si>
    <t xml:space="preserve">315+30,5                                                                                            </t>
  </si>
  <si>
    <t>899331111</t>
  </si>
  <si>
    <t xml:space="preserve">Výšková úprava uličního vstupu nebo vpusti do 200 mm zvýšením poklopu                               </t>
  </si>
  <si>
    <t>_6S71BW8D8</t>
  </si>
  <si>
    <t>914111121</t>
  </si>
  <si>
    <t xml:space="preserve">Montáž svislé dopravní značky do velikosti 2 m2                                                     </t>
  </si>
  <si>
    <t>_6S71AX7ZZ</t>
  </si>
  <si>
    <t>Přeosazení stávajících značek do nových umístění</t>
  </si>
  <si>
    <t>915131112</t>
  </si>
  <si>
    <t xml:space="preserve">Vodorovné dopravní značení přechody pro chodce, šipky, symboly retroreflexní bílá barva             </t>
  </si>
  <si>
    <t>_6S71BCX43</t>
  </si>
  <si>
    <t xml:space="preserve">přechod 4*0,5*6                                                                                     </t>
  </si>
  <si>
    <t xml:space="preserve">invalida 2                                                                                          </t>
  </si>
  <si>
    <t xml:space="preserve">ČÁRY 23*5*0,125                                                                                     </t>
  </si>
  <si>
    <t xml:space="preserve">ČÁRY 4*2,2                                                                                          </t>
  </si>
  <si>
    <t>916131213</t>
  </si>
  <si>
    <t xml:space="preserve">Osazení silničního obrubníku betonového stojatého s boční opěrou do lože z betonu prostého          </t>
  </si>
  <si>
    <t>_5V90MLSX7</t>
  </si>
  <si>
    <t xml:space="preserve">94+102+3,2+1,6                                                                                      </t>
  </si>
  <si>
    <t>919121212</t>
  </si>
  <si>
    <t xml:space="preserve">Těsnění spár zálivkou za studena pro komůrky š 10 mm hl 20 mm bez těsnicího profilu                 </t>
  </si>
  <si>
    <t>_5V90NPPSJ</t>
  </si>
  <si>
    <t>919731122</t>
  </si>
  <si>
    <t xml:space="preserve">Zarovnání styčné plochy podkladu nebo krytu živičného tl do 100 mm                                  </t>
  </si>
  <si>
    <t>_5V90NOQ83</t>
  </si>
  <si>
    <t>919735112</t>
  </si>
  <si>
    <t xml:space="preserve">Řezání stávajícího živičného krytu hl do 100 mm                                                     </t>
  </si>
  <si>
    <t>_5V90NO61I</t>
  </si>
  <si>
    <t>966051111</t>
  </si>
  <si>
    <t xml:space="preserve">Bourání betonových palisád osazovaných v řadě                                                       </t>
  </si>
  <si>
    <t>_6S41E7XTY</t>
  </si>
  <si>
    <t xml:space="preserve">20*0,2*0,6                                                                                          </t>
  </si>
  <si>
    <t>997002511</t>
  </si>
  <si>
    <t xml:space="preserve">Vodorovné přemístění suti a vybouraných hmot bez naložení ale se složením a urovnáním do 1 km       </t>
  </si>
  <si>
    <t>_5V90N4YWN</t>
  </si>
  <si>
    <t xml:space="preserve">živičný kryt okraj vozovky 96*0,5*0,06*2,4                                                          </t>
  </si>
  <si>
    <t>997002519</t>
  </si>
  <si>
    <t xml:space="preserve">Příplatek ZKD 1 km přemístění suti a vybouraných hmot                                               </t>
  </si>
  <si>
    <t>_5V90N75XQ</t>
  </si>
  <si>
    <t xml:space="preserve">130,392*4                                                                                           </t>
  </si>
  <si>
    <t>997013875</t>
  </si>
  <si>
    <t>Poplatek za uložení stavebního odpadu na recyklační skládce (skládkovné) asfaltového bez obsahu deht</t>
  </si>
  <si>
    <t>_5V90O1ZKQ</t>
  </si>
  <si>
    <t>998223011</t>
  </si>
  <si>
    <t xml:space="preserve">Přesun hmot pro pozemní komunikace s krytem dlážděným                                               </t>
  </si>
  <si>
    <t>_5V90NKDQ3</t>
  </si>
  <si>
    <t xml:space="preserve">254,11                                                                                              </t>
  </si>
  <si>
    <t xml:space="preserve">   SO 102  Chodník                                                                                             </t>
  </si>
  <si>
    <t>_5V90SEIHV</t>
  </si>
  <si>
    <t xml:space="preserve">1120*1,05                                                                                           </t>
  </si>
  <si>
    <t>_5V90SEIHU</t>
  </si>
  <si>
    <t>_5V90SEIHW</t>
  </si>
  <si>
    <t xml:space="preserve">pro nové plochy (960+35+7,5)*1,1*0,15                                                               </t>
  </si>
  <si>
    <t>162606112</t>
  </si>
  <si>
    <t xml:space="preserve">Vodorovné přemístění do 5000 m bez naložení výkopku ze zemin schopných zúrodnění                    </t>
  </si>
  <si>
    <t>_5V90TCBII</t>
  </si>
  <si>
    <t xml:space="preserve">ohumusování za obrubami 20                                                                          </t>
  </si>
  <si>
    <t>_6S718JMJ0</t>
  </si>
  <si>
    <t>167103101</t>
  </si>
  <si>
    <t xml:space="preserve">Nakládání výkopku ze zemin schopných zúrodnění                                                      </t>
  </si>
  <si>
    <t>_6S718RA2D</t>
  </si>
  <si>
    <t xml:space="preserve">naložení ornice vč. případného nákupu 20                                                            </t>
  </si>
  <si>
    <t>_5V90SEIIM</t>
  </si>
  <si>
    <t xml:space="preserve">zemina 165,4125*1,9                                                                                 </t>
  </si>
  <si>
    <t>181006112</t>
  </si>
  <si>
    <t xml:space="preserve">Rozprostření zemin tl vrstvy do 0,15 m schopných zúrodnění v rovině a sklonu do 1:5                 </t>
  </si>
  <si>
    <t>_5V90TANJS</t>
  </si>
  <si>
    <t xml:space="preserve">za obrubami a dokončovací práce 200                                                                 </t>
  </si>
  <si>
    <t>_5V90SEIHX</t>
  </si>
  <si>
    <t xml:space="preserve">(960+35+7,5)*1,1                                                                                    </t>
  </si>
  <si>
    <t>348942131</t>
  </si>
  <si>
    <t xml:space="preserve">Zábradlí ocelové osazené do bloků z betonu ze dvou vodorovných trubek                               </t>
  </si>
  <si>
    <t>_6S71A4YMN</t>
  </si>
  <si>
    <t>Dodávka + montáž</t>
  </si>
  <si>
    <t xml:space="preserve">2*1,6                                                                                               </t>
  </si>
  <si>
    <t>460030038</t>
  </si>
  <si>
    <t xml:space="preserve">Rozebrání dlažeb ručně z dlaždic betonových nebo keramických do písku spáry nezalité                </t>
  </si>
  <si>
    <t>_5V90SEIHT</t>
  </si>
  <si>
    <t xml:space="preserve">Chodník 1120                                                                                        </t>
  </si>
  <si>
    <t xml:space="preserve">Předláždění napojení 38                                                                             </t>
  </si>
  <si>
    <t>5523320600</t>
  </si>
  <si>
    <t xml:space="preserve">Žlab liniový sv. 150mm tř B125                                                                      </t>
  </si>
  <si>
    <t>_6S71A2013</t>
  </si>
  <si>
    <t>5624149400</t>
  </si>
  <si>
    <t xml:space="preserve">Uliční vpust betonová vč mříže                                                                      </t>
  </si>
  <si>
    <t>_6S71DB7CS</t>
  </si>
  <si>
    <t>Dno s odtokem
Střední díl
Prstenec
Mříž D400</t>
  </si>
  <si>
    <t>_6S7186L3L</t>
  </si>
  <si>
    <t>567122111</t>
  </si>
  <si>
    <t xml:space="preserve">Podklad ze směsi stmelené cementem SC C 8/10 (KSC I) tl 120 mm                                      </t>
  </si>
  <si>
    <t>_6950T4HD6</t>
  </si>
  <si>
    <t xml:space="preserve">960+35+7,5                                                                                          </t>
  </si>
  <si>
    <t>_6S71C8K3B</t>
  </si>
  <si>
    <t xml:space="preserve">drobné výspravy 10                                                                                  </t>
  </si>
  <si>
    <t>_5V90SEIIL</t>
  </si>
  <si>
    <t xml:space="preserve">31*1,05                                                                                             </t>
  </si>
  <si>
    <t>5921751200</t>
  </si>
  <si>
    <t xml:space="preserve">obrubník silniční betonový přechodový                                                               </t>
  </si>
  <si>
    <t>_5V90TG7TR</t>
  </si>
  <si>
    <t xml:space="preserve">9+9                                                                                                 </t>
  </si>
  <si>
    <t>5921752310</t>
  </si>
  <si>
    <t xml:space="preserve">Obrubník chodníkový 100/25/10 cm                                                                    </t>
  </si>
  <si>
    <t>_6950NT82G</t>
  </si>
  <si>
    <t xml:space="preserve">355*1,03                                                                                            </t>
  </si>
  <si>
    <t>5921752320</t>
  </si>
  <si>
    <t xml:space="preserve">Stupeň kamenný průřez 20/30                                                                         </t>
  </si>
  <si>
    <t>_6S718XGXE</t>
  </si>
  <si>
    <t xml:space="preserve">stupně podél objektu 69                                                                             </t>
  </si>
  <si>
    <t xml:space="preserve">schodiště u parkoviště 4*2                                                                          </t>
  </si>
  <si>
    <t>5924500750</t>
  </si>
  <si>
    <t xml:space="preserve">dlažba zámková H profil 6 cm přírodní                                                               </t>
  </si>
  <si>
    <t>_5V90SEII2</t>
  </si>
  <si>
    <t xml:space="preserve">960*1,03                                                                                            </t>
  </si>
  <si>
    <t>5924503850</t>
  </si>
  <si>
    <t xml:space="preserve">dlažba zámková 20x10x6 cm červená slepecká                                                          </t>
  </si>
  <si>
    <t>_5V90SEII3</t>
  </si>
  <si>
    <t xml:space="preserve">35*1,1                                                                                              </t>
  </si>
  <si>
    <t>5924503950</t>
  </si>
  <si>
    <t xml:space="preserve">dlažba vodící drážkovaná červená                                                                    </t>
  </si>
  <si>
    <t>_6S719BKYL</t>
  </si>
  <si>
    <t xml:space="preserve">7,5                                                                                                 </t>
  </si>
  <si>
    <t>596211113</t>
  </si>
  <si>
    <t xml:space="preserve">Kladení zámkové dlažby komunikací pro pěší ručně tl 60 mm skupiny A pl přes 300 m2                  </t>
  </si>
  <si>
    <t>_5V90SEII1</t>
  </si>
  <si>
    <t xml:space="preserve">pro nový chodník 960+35+7,5                                                                         </t>
  </si>
  <si>
    <t xml:space="preserve">předláždění napojení 38                                                                             </t>
  </si>
  <si>
    <t>721173709</t>
  </si>
  <si>
    <t xml:space="preserve">Potrubí kanalizační z PE odpadní DN 200                                                             </t>
  </si>
  <si>
    <t>_6S71AIO7K</t>
  </si>
  <si>
    <t>vč. výkopu rýhy a osazení
připojení uliční vpusti</t>
  </si>
  <si>
    <t>891266131</t>
  </si>
  <si>
    <t xml:space="preserve">Demontáž odpadkových košů                                                                           </t>
  </si>
  <si>
    <t>_6S71B35IB</t>
  </si>
  <si>
    <t>Odvoz na TS Da</t>
  </si>
  <si>
    <t>895941301</t>
  </si>
  <si>
    <t xml:space="preserve">Osazení vpusti uliční DN 450 z betonových dílců                                                     </t>
  </si>
  <si>
    <t>_6S71ABI4N</t>
  </si>
  <si>
    <t>vč výkopu jámy</t>
  </si>
  <si>
    <t>_6S71BXM47</t>
  </si>
  <si>
    <t>_5V90SEII0</t>
  </si>
  <si>
    <t xml:space="preserve">nájezdové 31+ přechodové 18                                                                         </t>
  </si>
  <si>
    <t>916231213</t>
  </si>
  <si>
    <t xml:space="preserve">Osazení chodníkového obrubníku betonového stojatého s boční opěrou do lože z betonu prostého        </t>
  </si>
  <si>
    <t>_6S719KHDU</t>
  </si>
  <si>
    <t>916921191</t>
  </si>
  <si>
    <t xml:space="preserve">Příplatek ke krajníkům nebo obrubníkům za provedení oblouku r do 20 m                               </t>
  </si>
  <si>
    <t>_5V90U2B8Q</t>
  </si>
  <si>
    <t>_6950T4OTD</t>
  </si>
  <si>
    <t xml:space="preserve">podél silničních obrub 31+18                                                                        </t>
  </si>
  <si>
    <t>_6950T4V8R</t>
  </si>
  <si>
    <t xml:space="preserve">31+18                                                                                               </t>
  </si>
  <si>
    <t>_6950T53WW</t>
  </si>
  <si>
    <t>935113111</t>
  </si>
  <si>
    <t xml:space="preserve">Osazení odvodňovacího polymerbetonového žlabu s krycím roštem šířky do 200 mm                       </t>
  </si>
  <si>
    <t>_6S71A0KFT</t>
  </si>
  <si>
    <t xml:space="preserve">3,5+2                                                                                               </t>
  </si>
  <si>
    <t>966001211</t>
  </si>
  <si>
    <t xml:space="preserve">Odstranění lavičky stabilní zabetonované                                                            </t>
  </si>
  <si>
    <t>_6S71B7ZC7</t>
  </si>
  <si>
    <t>966007213</t>
  </si>
  <si>
    <t xml:space="preserve">Odstranění vodorovného dopravního značení vodním paprskem z plochy značené barvou                   </t>
  </si>
  <si>
    <t>_6S71C1NJB</t>
  </si>
  <si>
    <t xml:space="preserve">9*4*0,5                                                                                             </t>
  </si>
  <si>
    <t>977151125</t>
  </si>
  <si>
    <t xml:space="preserve">Jádrové vrty diamantovými korunkami do stavebních materiálů D přes 180 do 200 mm                    </t>
  </si>
  <si>
    <t>_6S71AN25N</t>
  </si>
  <si>
    <t>Navrtání přípojky UV do šachty</t>
  </si>
  <si>
    <t>_5V90SEIIC</t>
  </si>
  <si>
    <t xml:space="preserve">podklady 1176*0,2*2,1                                                                               </t>
  </si>
  <si>
    <t xml:space="preserve">obrubníky 350*0,060                                                                                 </t>
  </si>
  <si>
    <t xml:space="preserve">dlažba vč lože 1120*0,05*2,2                                                                        </t>
  </si>
  <si>
    <t xml:space="preserve">drobný betonový odpad 2                                                                             </t>
  </si>
  <si>
    <t>_5V90SEIID</t>
  </si>
  <si>
    <t xml:space="preserve">640,12*4                                                                                            </t>
  </si>
  <si>
    <t>997013861</t>
  </si>
  <si>
    <t>Poplatek za uložení stavebního odpadu na recyklační skládce (skládkovné) z prostého betonu kód odpad</t>
  </si>
  <si>
    <t>_5V90SEIIO</t>
  </si>
  <si>
    <t xml:space="preserve">640,12                                                                                              </t>
  </si>
  <si>
    <t>_5V90SEIIF</t>
  </si>
  <si>
    <t xml:space="preserve">711,45                                                                                              </t>
  </si>
  <si>
    <t xml:space="preserve">   SO 401  Osvětlení přechodu                                                                                  </t>
  </si>
  <si>
    <t>011464000</t>
  </si>
  <si>
    <t xml:space="preserve">Měření (monitoring) úrovně osvětlení                                                                </t>
  </si>
  <si>
    <t>_6S41DDUFI</t>
  </si>
  <si>
    <t>044002000</t>
  </si>
  <si>
    <t xml:space="preserve">Výchozí revize                                                                                      </t>
  </si>
  <si>
    <t>_6S41DDUFH</t>
  </si>
  <si>
    <t>131151121</t>
  </si>
  <si>
    <t>Hloubení jam do 15 m3 nezapažených v hornině třídy těžitelnosti I skupiny 1 a 2 při překopech inžený</t>
  </si>
  <si>
    <t>_6S41DDUFP</t>
  </si>
  <si>
    <t xml:space="preserve">pro stožáry 2*0,8                                                                                   </t>
  </si>
  <si>
    <t>132151101</t>
  </si>
  <si>
    <t>Hloubení rýh nezapažených š do 800 mm v hornině třídy těžitelnosti I skupiny 1 a 2 objem do 20 m3 st</t>
  </si>
  <si>
    <t>_6S41DDUF1</t>
  </si>
  <si>
    <t xml:space="preserve">pro kabel 25*1*0,5                                                                                  </t>
  </si>
  <si>
    <t>_6S41DDUF0</t>
  </si>
  <si>
    <t>Vytlačená zemina</t>
  </si>
  <si>
    <t xml:space="preserve">12,5+1,6-8                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</si>
  <si>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</si>
  <si>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</si>
  <si>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>_6S41DDUFO</t>
  </si>
  <si>
    <t xml:space="preserve">6,1                                                                                                 </t>
  </si>
  <si>
    <t>210030911</t>
  </si>
  <si>
    <t xml:space="preserve">Montáž stožáru trubkového                                                                           </t>
  </si>
  <si>
    <t>_6S41DDUFJ</t>
  </si>
  <si>
    <t>1x posun + 1x nový</t>
  </si>
  <si>
    <t>210202013</t>
  </si>
  <si>
    <t xml:space="preserve">Montáž svítidlo venkovní na výložník                                                                </t>
  </si>
  <si>
    <t>_6S41DDUFK</t>
  </si>
  <si>
    <t>210204105</t>
  </si>
  <si>
    <t xml:space="preserve">Montáž výložníků osvětlení dvouramenných sloupových hmotnosti do 70 kg                              </t>
  </si>
  <si>
    <t>_6S71CXC9G</t>
  </si>
  <si>
    <t>2 nové + přesun</t>
  </si>
  <si>
    <t>210204203</t>
  </si>
  <si>
    <t xml:space="preserve">Montáž elektrovýzbroje stožárů osvětlení 3 okruhy                                                   </t>
  </si>
  <si>
    <t>_6S41DDUFL</t>
  </si>
  <si>
    <t>220182021</t>
  </si>
  <si>
    <t xml:space="preserve">Uložení HDPE trubky do výkopu včetně fixace                                                         </t>
  </si>
  <si>
    <t>_6S41DDUFE</t>
  </si>
  <si>
    <t>286149230</t>
  </si>
  <si>
    <t xml:space="preserve">elektrovýzbroj stožáru                                                                              </t>
  </si>
  <si>
    <t xml:space="preserve">KUS  </t>
  </si>
  <si>
    <t>_6S41DDUFM</t>
  </si>
  <si>
    <t>286149300</t>
  </si>
  <si>
    <t xml:space="preserve">Drobné nutné práce a prostoje nezastižené v položkách                                               </t>
  </si>
  <si>
    <t>_6S41DDUFR</t>
  </si>
  <si>
    <t>312105130</t>
  </si>
  <si>
    <t xml:space="preserve">Podružný elektromateriál                                                                            </t>
  </si>
  <si>
    <t>_6S41DDUFQ</t>
  </si>
  <si>
    <t>3167200300</t>
  </si>
  <si>
    <t xml:space="preserve">Výložník rovný jednoduchý k osvětlovacím stožárům sadovým vyložení 500mm                            </t>
  </si>
  <si>
    <t>_6S41DDUFG</t>
  </si>
  <si>
    <t xml:space="preserve">Výložník rovný jednoduchý k osvětlovacím stožárům sadovým vyložení 1500mm                           </t>
  </si>
  <si>
    <t>_6S71CSRWP</t>
  </si>
  <si>
    <t>316740680</t>
  </si>
  <si>
    <t xml:space="preserve">stožár osvětlovací K 7 - 133/89/60 žárově zinkovaný - uliční                                        </t>
  </si>
  <si>
    <t>_6S41DDUF9</t>
  </si>
  <si>
    <t>Nový stožár</t>
  </si>
  <si>
    <t>341110800</t>
  </si>
  <si>
    <t xml:space="preserve">kabel silový s Cu jádrem CYKY 4x16 mm2                                                              </t>
  </si>
  <si>
    <t xml:space="preserve">M    </t>
  </si>
  <si>
    <t>_6S41DDUFB</t>
  </si>
  <si>
    <t xml:space="preserve">25+rezerva2                                                                                         </t>
  </si>
  <si>
    <t>3457135500</t>
  </si>
  <si>
    <t xml:space="preserve">trubka elektroinstalační ohebná dvouplášťová korugovaná (chránička) D 94/110mm, HDPE+LDPE           </t>
  </si>
  <si>
    <t>_6S41DDUFC</t>
  </si>
  <si>
    <t>348444500</t>
  </si>
  <si>
    <t xml:space="preserve">svítidlo venkovní LED výložníkové 70W                                                               </t>
  </si>
  <si>
    <t>_6S41DDUFF</t>
  </si>
  <si>
    <t>například Siteco, Streetlight SL 11 mini | PC-R (5XC2F42D08HC)</t>
  </si>
  <si>
    <t>354360230</t>
  </si>
  <si>
    <t xml:space="preserve">spojka kabelová smršťovaná přímé do 1kV 91-AH 22S 4x16 - 50                                         </t>
  </si>
  <si>
    <t>_6S41DDUFA</t>
  </si>
  <si>
    <t>3544206200</t>
  </si>
  <si>
    <t xml:space="preserve">pás zemnící 30 x 4 mm FeZn                                                                          </t>
  </si>
  <si>
    <t xml:space="preserve">kg   </t>
  </si>
  <si>
    <t>_6S41DDUF7</t>
  </si>
  <si>
    <t xml:space="preserve">25*1 kgm                                                                                            </t>
  </si>
  <si>
    <t>3544215000</t>
  </si>
  <si>
    <t xml:space="preserve">SVORKA UZEMNOVACI 2516 32X29X2MM                                                                    </t>
  </si>
  <si>
    <t>_6S41DDUF8</t>
  </si>
  <si>
    <t>460241111</t>
  </si>
  <si>
    <t xml:space="preserve">Příplatek za ztížení vykopávky při elektromontážích v blízkosti podzemního vedení                   </t>
  </si>
  <si>
    <t>_6S41DDUF2</t>
  </si>
  <si>
    <t xml:space="preserve">8,4/2                                                                                               </t>
  </si>
  <si>
    <t>460431272</t>
  </si>
  <si>
    <t xml:space="preserve">Zásyp kabelových rýh ručně se zhutněním š 50 cm hl 70 cm z horniny tř I skupiny 3                   </t>
  </si>
  <si>
    <t>_6S41DDUF5</t>
  </si>
  <si>
    <t>460661512</t>
  </si>
  <si>
    <t xml:space="preserve">Kabelové lože z písku pro kabely nn kryté plastovou fólií š lože přes 25 do 50 cm                   </t>
  </si>
  <si>
    <t>_6S41DDUF4</t>
  </si>
  <si>
    <t>460921122</t>
  </si>
  <si>
    <t xml:space="preserve">Vyspravení krytu komunikací po překopech při elektromontážích asfaltovým betonem tl 6 cm            </t>
  </si>
  <si>
    <t>_6S41DDUFU</t>
  </si>
  <si>
    <t xml:space="preserve">6*1                                                                                                 </t>
  </si>
  <si>
    <t>564851111</t>
  </si>
  <si>
    <t xml:space="preserve">Podklad ze štěrkodrtě ŠD tl 150 mm                                                                  </t>
  </si>
  <si>
    <t>_6S41DDUFT</t>
  </si>
  <si>
    <t xml:space="preserve">překop 6*1*2                                                                                        </t>
  </si>
  <si>
    <t>741122134</t>
  </si>
  <si>
    <t xml:space="preserve">Montáž kabel Cu plný kulatý žíla 4x16 až 25 mm2 zatažený v trubkách (např. CYKY)                    </t>
  </si>
  <si>
    <t>_6S41DDUFD</t>
  </si>
  <si>
    <t>776992111</t>
  </si>
  <si>
    <t xml:space="preserve">Montáž zemnícího pásku                                                                              </t>
  </si>
  <si>
    <t>_6S41DDUFN</t>
  </si>
  <si>
    <t>871375241</t>
  </si>
  <si>
    <t xml:space="preserve">Kanalizační potrubí z tvrdého PVC vícevrstvé tuhost třídy SN12 DN 300                               </t>
  </si>
  <si>
    <t>_6S41DDUF3</t>
  </si>
  <si>
    <t>Základ stožáru</t>
  </si>
  <si>
    <t xml:space="preserve">2*1 přechod                                                                                         </t>
  </si>
  <si>
    <t>916991121</t>
  </si>
  <si>
    <t xml:space="preserve">Lože pod obrubníky, krajníky nebo obruby z dlažebních kostek z betonu prostého                      </t>
  </si>
  <si>
    <t>_6S41DDUF6</t>
  </si>
  <si>
    <t xml:space="preserve">Beton pro zafixování základu stožáru a stožáru v trubce 0,5                                         </t>
  </si>
  <si>
    <t xml:space="preserve">Případná ochrana stáv. sítí 1                                                                       </t>
  </si>
  <si>
    <t>919121213</t>
  </si>
  <si>
    <t xml:space="preserve">Těsnění spár zálivkou za studena pro komůrky š 10 mm hl 25 mm bez těsnicího profilu                 </t>
  </si>
  <si>
    <t>_6S41DDUFW</t>
  </si>
  <si>
    <t xml:space="preserve">2*6                                                                                                 </t>
  </si>
  <si>
    <t xml:space="preserve">Řezání stávajícího živičného krytu hl přes 50 do 100 mm                                             </t>
  </si>
  <si>
    <t>_6S41DDUFV</t>
  </si>
  <si>
    <t>945421110</t>
  </si>
  <si>
    <t xml:space="preserve">Hydraulická zvedací plošina na automobilovém podvozku výška zdvihu do 18 m včetně obsluhy           </t>
  </si>
  <si>
    <t xml:space="preserve">hod  </t>
  </si>
  <si>
    <t>_6S41DDUFS</t>
  </si>
  <si>
    <t>STAVBA CELKEM</t>
  </si>
  <si>
    <t>Sazba DPH</t>
  </si>
  <si>
    <t>DPH celkem</t>
  </si>
  <si>
    <t>Odbytová cena s DPH:</t>
  </si>
  <si>
    <t>Nabídku zpracoval:</t>
  </si>
  <si>
    <t>Předáno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</si>
</sst>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10" fillId="0" borderId="0" xfId="0" applyNumberFormat="1" applyFont="1"/>
    <xf numFmtId="4" fontId="3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/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Font="1"/>
    <xf numFmtId="0" fontId="7" fillId="0" borderId="0" xfId="0" applyFont="1" applyAlignment="1">
      <alignment horizontal="left" shrinkToFi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3" fontId="10" fillId="0" borderId="0" xfId="0" applyNumberFormat="1" applyFont="1" applyAlignment="1">
      <alignment horizontal="left" shrinkToFit="1"/>
    </xf>
    <xf numFmtId="0" fontId="7" fillId="0" borderId="0" xfId="0" applyFont="1" applyAlignment="1">
      <alignment horizontal="left" wrapText="1" shrinkToFit="1"/>
    </xf>
    <xf numFmtId="0" fontId="3" fillId="4" borderId="0" xfId="0" applyFont="1" applyFill="1"/>
    <xf numFmtId="0" fontId="0" fillId="4" borderId="0" xfId="0" applyFill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 topLeftCell="A1">
      <selection activeCell="K27" sqref="K27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/>
      <c r="L1" s="21"/>
    </row>
    <row r="2" spans="1:12" ht="15" thickBot="1">
      <c r="A2" s="1" t="s">
        <v>2</v>
      </c>
      <c r="C2" s="4">
        <v>45279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8" ht="15">
      <c r="A5" s="1" t="s">
        <v>6</v>
      </c>
      <c r="C5" s="22"/>
      <c r="D5" s="22"/>
      <c r="E5" s="22"/>
      <c r="F5" s="22"/>
      <c r="G5" s="22"/>
      <c r="H5" s="22"/>
    </row>
    <row r="6" ht="15" thickBot="1"/>
    <row r="7" spans="1:12" ht="15" thickBot="1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thickBot="1">
      <c r="A8" s="27" t="s">
        <v>8</v>
      </c>
      <c r="B8" s="28"/>
      <c r="C8" s="29" t="s">
        <v>9</v>
      </c>
      <c r="D8" s="30"/>
      <c r="E8" s="30"/>
      <c r="F8" s="30"/>
      <c r="G8" s="30"/>
      <c r="H8" s="30"/>
      <c r="I8" s="8" t="s">
        <v>10</v>
      </c>
      <c r="J8" s="7" t="s">
        <v>11</v>
      </c>
      <c r="K8" s="8" t="s">
        <v>12</v>
      </c>
      <c r="L8" s="8" t="s">
        <v>13</v>
      </c>
    </row>
    <row r="9" spans="1:13" ht="15">
      <c r="A9" s="6">
        <v>1</v>
      </c>
      <c r="B9" s="9" t="s">
        <v>14</v>
      </c>
      <c r="C9" s="31" t="s">
        <v>15</v>
      </c>
      <c r="D9" s="32"/>
      <c r="E9" s="32"/>
      <c r="F9" s="32"/>
      <c r="G9" s="32"/>
      <c r="H9" s="32"/>
      <c r="I9" s="10">
        <v>1</v>
      </c>
      <c r="J9" s="3" t="s">
        <v>16</v>
      </c>
      <c r="K9" s="13">
        <v>0</v>
      </c>
      <c r="L9" s="11">
        <f aca="true" t="shared" si="0" ref="L9:L15">ROUND(I9*K9,2)</f>
        <v>0</v>
      </c>
      <c r="M9" t="s">
        <v>17</v>
      </c>
    </row>
    <row r="10" spans="1:13" ht="15">
      <c r="A10" s="6">
        <v>2</v>
      </c>
      <c r="B10" s="9" t="s">
        <v>18</v>
      </c>
      <c r="C10" s="14" t="s">
        <v>19</v>
      </c>
      <c r="D10" s="15"/>
      <c r="E10" s="15"/>
      <c r="F10" s="15"/>
      <c r="G10" s="15"/>
      <c r="H10" s="15"/>
      <c r="I10" s="10">
        <v>1</v>
      </c>
      <c r="J10" s="3" t="s">
        <v>16</v>
      </c>
      <c r="K10" s="13">
        <v>0</v>
      </c>
      <c r="L10" s="11">
        <f t="shared" si="0"/>
        <v>0</v>
      </c>
      <c r="M10" t="s">
        <v>20</v>
      </c>
    </row>
    <row r="11" spans="1:13" ht="15">
      <c r="A11" s="6">
        <v>3</v>
      </c>
      <c r="B11" s="9" t="s">
        <v>21</v>
      </c>
      <c r="C11" s="14" t="s">
        <v>22</v>
      </c>
      <c r="D11" s="15"/>
      <c r="E11" s="15"/>
      <c r="F11" s="15"/>
      <c r="G11" s="15"/>
      <c r="H11" s="15"/>
      <c r="I11" s="10">
        <v>1</v>
      </c>
      <c r="J11" s="3" t="s">
        <v>16</v>
      </c>
      <c r="K11" s="13">
        <v>0</v>
      </c>
      <c r="L11" s="11">
        <f t="shared" si="0"/>
        <v>0</v>
      </c>
      <c r="M11" t="s">
        <v>23</v>
      </c>
    </row>
    <row r="12" spans="1:13" ht="15">
      <c r="A12" s="6">
        <v>4</v>
      </c>
      <c r="B12" s="9" t="s">
        <v>24</v>
      </c>
      <c r="C12" s="14" t="s">
        <v>25</v>
      </c>
      <c r="D12" s="15"/>
      <c r="E12" s="15"/>
      <c r="F12" s="15"/>
      <c r="G12" s="15"/>
      <c r="H12" s="15"/>
      <c r="I12" s="10">
        <v>1</v>
      </c>
      <c r="J12" s="3" t="s">
        <v>16</v>
      </c>
      <c r="K12" s="13">
        <v>0</v>
      </c>
      <c r="L12" s="11">
        <f t="shared" si="0"/>
        <v>0</v>
      </c>
      <c r="M12" t="s">
        <v>26</v>
      </c>
    </row>
    <row r="13" spans="1:13" ht="15">
      <c r="A13" s="6">
        <v>5</v>
      </c>
      <c r="B13" s="9" t="s">
        <v>27</v>
      </c>
      <c r="C13" s="14" t="s">
        <v>28</v>
      </c>
      <c r="D13" s="15"/>
      <c r="E13" s="15"/>
      <c r="F13" s="15"/>
      <c r="G13" s="15"/>
      <c r="H13" s="15"/>
      <c r="I13" s="10">
        <v>1</v>
      </c>
      <c r="J13" s="3" t="s">
        <v>16</v>
      </c>
      <c r="K13" s="13">
        <v>0</v>
      </c>
      <c r="L13" s="11">
        <f t="shared" si="0"/>
        <v>0</v>
      </c>
      <c r="M13" t="s">
        <v>29</v>
      </c>
    </row>
    <row r="14" spans="1:13" ht="15">
      <c r="A14" s="6">
        <v>6</v>
      </c>
      <c r="B14" s="9" t="s">
        <v>30</v>
      </c>
      <c r="C14" s="14" t="s">
        <v>31</v>
      </c>
      <c r="D14" s="15"/>
      <c r="E14" s="15"/>
      <c r="F14" s="15"/>
      <c r="G14" s="15"/>
      <c r="H14" s="15"/>
      <c r="I14" s="10">
        <v>3</v>
      </c>
      <c r="J14" s="3" t="s">
        <v>32</v>
      </c>
      <c r="K14" s="13">
        <v>0</v>
      </c>
      <c r="L14" s="11">
        <f t="shared" si="0"/>
        <v>0</v>
      </c>
      <c r="M14" t="s">
        <v>33</v>
      </c>
    </row>
    <row r="15" spans="1:13" ht="15">
      <c r="A15" s="6">
        <v>7</v>
      </c>
      <c r="B15" s="9" t="s">
        <v>34</v>
      </c>
      <c r="C15" s="14" t="s">
        <v>35</v>
      </c>
      <c r="D15" s="15"/>
      <c r="E15" s="15"/>
      <c r="F15" s="15"/>
      <c r="G15" s="15"/>
      <c r="H15" s="15"/>
      <c r="I15" s="10">
        <v>14400</v>
      </c>
      <c r="J15" s="3" t="s">
        <v>36</v>
      </c>
      <c r="K15" s="13"/>
      <c r="L15" s="11">
        <f t="shared" si="0"/>
        <v>0</v>
      </c>
      <c r="M15" t="s">
        <v>37</v>
      </c>
    </row>
    <row r="16" spans="1:12" ht="15">
      <c r="A16" s="35"/>
      <c r="B16" s="17"/>
      <c r="C16" s="33" t="s">
        <v>38</v>
      </c>
      <c r="D16" s="34"/>
      <c r="E16" s="34"/>
      <c r="F16" s="34"/>
      <c r="G16" s="34"/>
      <c r="H16" s="34"/>
      <c r="I16" s="12">
        <v>14400</v>
      </c>
      <c r="K16" s="35"/>
      <c r="L16" s="17"/>
    </row>
    <row r="17" spans="1:13" ht="15">
      <c r="A17" s="6">
        <v>8</v>
      </c>
      <c r="B17" s="9" t="s">
        <v>39</v>
      </c>
      <c r="C17" s="14" t="s">
        <v>40</v>
      </c>
      <c r="D17" s="15"/>
      <c r="E17" s="15"/>
      <c r="F17" s="15"/>
      <c r="G17" s="15"/>
      <c r="H17" s="15"/>
      <c r="I17" s="10">
        <v>1</v>
      </c>
      <c r="J17" s="3" t="s">
        <v>16</v>
      </c>
      <c r="K17" s="13">
        <v>0</v>
      </c>
      <c r="L17" s="11">
        <f>ROUND(I17*K17,2)</f>
        <v>0</v>
      </c>
      <c r="M17" t="s">
        <v>41</v>
      </c>
    </row>
    <row r="18" spans="1:13" ht="15">
      <c r="A18" s="6">
        <v>9</v>
      </c>
      <c r="B18" s="9" t="s">
        <v>42</v>
      </c>
      <c r="C18" s="14" t="s">
        <v>43</v>
      </c>
      <c r="D18" s="15"/>
      <c r="E18" s="15"/>
      <c r="F18" s="15"/>
      <c r="G18" s="15"/>
      <c r="H18" s="15"/>
      <c r="I18" s="10">
        <v>1</v>
      </c>
      <c r="J18" s="3" t="s">
        <v>16</v>
      </c>
      <c r="K18" s="13">
        <v>0</v>
      </c>
      <c r="L18" s="11">
        <f>ROUND(I18*K18,2)</f>
        <v>0</v>
      </c>
      <c r="M18" t="s">
        <v>44</v>
      </c>
    </row>
    <row r="19" spans="1:13" ht="15">
      <c r="A19" s="6">
        <v>10</v>
      </c>
      <c r="B19" s="9" t="s">
        <v>45</v>
      </c>
      <c r="C19" s="14" t="s">
        <v>46</v>
      </c>
      <c r="D19" s="15"/>
      <c r="E19" s="15"/>
      <c r="F19" s="15"/>
      <c r="G19" s="15"/>
      <c r="H19" s="15"/>
      <c r="I19" s="10">
        <v>1</v>
      </c>
      <c r="J19" s="3" t="s">
        <v>16</v>
      </c>
      <c r="K19" s="13">
        <v>0</v>
      </c>
      <c r="L19" s="11">
        <f>ROUND(I19*K19,2)</f>
        <v>0</v>
      </c>
      <c r="M19" t="s">
        <v>47</v>
      </c>
    </row>
    <row r="20" spans="1:13" ht="15">
      <c r="A20" s="6">
        <v>11</v>
      </c>
      <c r="B20" s="9" t="s">
        <v>48</v>
      </c>
      <c r="C20" s="14" t="s">
        <v>49</v>
      </c>
      <c r="D20" s="15"/>
      <c r="E20" s="15"/>
      <c r="F20" s="15"/>
      <c r="G20" s="15"/>
      <c r="H20" s="15"/>
      <c r="I20" s="10">
        <v>1</v>
      </c>
      <c r="J20" s="3" t="s">
        <v>16</v>
      </c>
      <c r="K20" s="13">
        <v>0</v>
      </c>
      <c r="L20" s="11">
        <f>ROUND(I20*K20,2)</f>
        <v>0</v>
      </c>
      <c r="M20" t="s">
        <v>50</v>
      </c>
    </row>
    <row r="21" spans="1:12" ht="15">
      <c r="A21" s="35"/>
      <c r="B21" s="17"/>
      <c r="C21" s="36" t="s">
        <v>51</v>
      </c>
      <c r="D21" s="34"/>
      <c r="E21" s="34"/>
      <c r="F21" s="34"/>
      <c r="G21" s="34"/>
      <c r="H21" s="34"/>
      <c r="J21" s="35"/>
      <c r="K21" s="17"/>
      <c r="L21" s="17"/>
    </row>
    <row r="22" spans="1:12" ht="15">
      <c r="A22" s="37" t="s">
        <v>13</v>
      </c>
      <c r="B22" s="38"/>
      <c r="C22" s="5"/>
      <c r="D22" s="42"/>
      <c r="E22" s="43"/>
      <c r="F22" s="42"/>
      <c r="G22" s="43"/>
      <c r="H22" s="39" t="s">
        <v>52</v>
      </c>
      <c r="I22" s="40"/>
      <c r="J22" s="40"/>
      <c r="K22" s="41">
        <f>+SUM(L9:L15)+SUM(L17:L20)</f>
        <v>0</v>
      </c>
      <c r="L22" s="40"/>
    </row>
    <row r="23" spans="1:12" ht="15">
      <c r="A23" s="3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 algorithmName="SHA-512" hashValue="EuEgMJr1T3BC2dSKpjhrTeJyQwFAfLXVS6a2tldl/GVZ7eSw9krbAnQDCIxsT0ZbWycchAQvxOTF5cJZYTqFEQ==" saltValue="Q8DSXKpM+v3fO/gb5drcBA==" spinCount="100000" sheet="1" objects="1" scenarios="1"/>
  <mergeCells count="32">
    <mergeCell ref="A23:L23"/>
    <mergeCell ref="C21:H21"/>
    <mergeCell ref="A21:B21"/>
    <mergeCell ref="J21:L21"/>
    <mergeCell ref="A22:B22"/>
    <mergeCell ref="H22:J22"/>
    <mergeCell ref="K22:L22"/>
    <mergeCell ref="D22:E22"/>
    <mergeCell ref="F22:G22"/>
    <mergeCell ref="A16:B16"/>
    <mergeCell ref="K16:L16"/>
    <mergeCell ref="C17:H17"/>
    <mergeCell ref="C18:H18"/>
    <mergeCell ref="C19:H19"/>
    <mergeCell ref="C20:H20"/>
    <mergeCell ref="C11:H11"/>
    <mergeCell ref="C12:H12"/>
    <mergeCell ref="C13:H13"/>
    <mergeCell ref="C14:H14"/>
    <mergeCell ref="C15:H15"/>
    <mergeCell ref="C16:H16"/>
    <mergeCell ref="C10:H10"/>
    <mergeCell ref="A1:C1"/>
    <mergeCell ref="E1:H2"/>
    <mergeCell ref="K1:L1"/>
    <mergeCell ref="K2:L2"/>
    <mergeCell ref="C5:H5"/>
    <mergeCell ref="A3:L4"/>
    <mergeCell ref="A7:L7"/>
    <mergeCell ref="A8:B8"/>
    <mergeCell ref="C8:H8"/>
    <mergeCell ref="C9:H9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5"/>
  <sheetViews>
    <sheetView workbookViewId="0" topLeftCell="A1">
      <selection activeCell="S9" sqref="S9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/>
      <c r="L1" s="21"/>
    </row>
    <row r="2" spans="1:12" ht="15" thickBot="1">
      <c r="A2" s="1" t="s">
        <v>2</v>
      </c>
      <c r="C2" s="4">
        <v>45279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8" ht="15">
      <c r="A5" s="1" t="s">
        <v>6</v>
      </c>
      <c r="C5" s="22"/>
      <c r="D5" s="22"/>
      <c r="E5" s="22"/>
      <c r="F5" s="22"/>
      <c r="G5" s="22"/>
      <c r="H5" s="22"/>
    </row>
    <row r="6" ht="15" thickBot="1"/>
    <row r="7" spans="1:12" ht="15" thickBot="1">
      <c r="A7" s="25" t="s">
        <v>53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thickBot="1">
      <c r="A8" s="27" t="s">
        <v>8</v>
      </c>
      <c r="B8" s="28"/>
      <c r="C8" s="29" t="s">
        <v>9</v>
      </c>
      <c r="D8" s="30"/>
      <c r="E8" s="30"/>
      <c r="F8" s="30"/>
      <c r="G8" s="30"/>
      <c r="H8" s="30"/>
      <c r="I8" s="8" t="s">
        <v>10</v>
      </c>
      <c r="J8" s="7" t="s">
        <v>11</v>
      </c>
      <c r="K8" s="8" t="s">
        <v>12</v>
      </c>
      <c r="L8" s="8" t="s">
        <v>13</v>
      </c>
    </row>
    <row r="9" spans="1:13" ht="15">
      <c r="A9" s="6">
        <v>1</v>
      </c>
      <c r="B9" s="9" t="s">
        <v>54</v>
      </c>
      <c r="C9" s="31" t="s">
        <v>55</v>
      </c>
      <c r="D9" s="32"/>
      <c r="E9" s="32"/>
      <c r="F9" s="32"/>
      <c r="G9" s="32"/>
      <c r="H9" s="32"/>
      <c r="I9" s="10">
        <v>460</v>
      </c>
      <c r="J9" s="3" t="s">
        <v>56</v>
      </c>
      <c r="K9" s="13">
        <v>0</v>
      </c>
      <c r="L9" s="11">
        <f>ROUND(I9*K9,2)</f>
        <v>0</v>
      </c>
      <c r="M9" t="s">
        <v>57</v>
      </c>
    </row>
    <row r="10" spans="1:12" ht="15">
      <c r="A10" s="35"/>
      <c r="B10" s="17"/>
      <c r="C10" s="33">
        <v>460</v>
      </c>
      <c r="D10" s="34"/>
      <c r="E10" s="34"/>
      <c r="F10" s="34"/>
      <c r="G10" s="34"/>
      <c r="H10" s="34"/>
      <c r="I10" s="12">
        <v>460</v>
      </c>
      <c r="K10" s="35"/>
      <c r="L10" s="17"/>
    </row>
    <row r="11" spans="1:13" ht="15">
      <c r="A11" s="6">
        <v>2</v>
      </c>
      <c r="B11" s="9" t="s">
        <v>58</v>
      </c>
      <c r="C11" s="14" t="s">
        <v>59</v>
      </c>
      <c r="D11" s="15"/>
      <c r="E11" s="15"/>
      <c r="F11" s="15"/>
      <c r="G11" s="15"/>
      <c r="H11" s="15"/>
      <c r="I11" s="10">
        <v>483</v>
      </c>
      <c r="J11" s="3" t="s">
        <v>56</v>
      </c>
      <c r="K11" s="13">
        <v>0</v>
      </c>
      <c r="L11" s="11">
        <f>ROUND(I11*K11,2)</f>
        <v>0</v>
      </c>
      <c r="M11" t="s">
        <v>60</v>
      </c>
    </row>
    <row r="12" spans="1:12" ht="15">
      <c r="A12" s="35"/>
      <c r="B12" s="17"/>
      <c r="C12" s="33" t="s">
        <v>61</v>
      </c>
      <c r="D12" s="34"/>
      <c r="E12" s="34"/>
      <c r="F12" s="34"/>
      <c r="G12" s="34"/>
      <c r="H12" s="34"/>
      <c r="I12" s="12">
        <v>483</v>
      </c>
      <c r="K12" s="35"/>
      <c r="L12" s="17"/>
    </row>
    <row r="13" spans="1:13" ht="15">
      <c r="A13" s="6">
        <v>3</v>
      </c>
      <c r="B13" s="9" t="s">
        <v>62</v>
      </c>
      <c r="C13" s="14" t="s">
        <v>63</v>
      </c>
      <c r="D13" s="15"/>
      <c r="E13" s="15"/>
      <c r="F13" s="15"/>
      <c r="G13" s="15"/>
      <c r="H13" s="15"/>
      <c r="I13" s="10">
        <v>48</v>
      </c>
      <c r="J13" s="3" t="s">
        <v>56</v>
      </c>
      <c r="K13" s="13">
        <v>0</v>
      </c>
      <c r="L13" s="11">
        <f>ROUND(I13*K13,2)</f>
        <v>0</v>
      </c>
      <c r="M13" t="s">
        <v>64</v>
      </c>
    </row>
    <row r="14" spans="1:12" ht="15">
      <c r="A14" s="35"/>
      <c r="B14" s="17"/>
      <c r="C14" s="33" t="s">
        <v>65</v>
      </c>
      <c r="D14" s="34"/>
      <c r="E14" s="34"/>
      <c r="F14" s="34"/>
      <c r="G14" s="34"/>
      <c r="H14" s="34"/>
      <c r="I14" s="12">
        <v>48</v>
      </c>
      <c r="K14" s="35"/>
      <c r="L14" s="17"/>
    </row>
    <row r="15" spans="1:13" ht="15">
      <c r="A15" s="6">
        <v>4</v>
      </c>
      <c r="B15" s="9" t="s">
        <v>66</v>
      </c>
      <c r="C15" s="14" t="s">
        <v>67</v>
      </c>
      <c r="D15" s="15"/>
      <c r="E15" s="15"/>
      <c r="F15" s="15"/>
      <c r="G15" s="15"/>
      <c r="H15" s="15"/>
      <c r="I15" s="10">
        <v>112</v>
      </c>
      <c r="J15" s="3" t="s">
        <v>68</v>
      </c>
      <c r="K15" s="13">
        <v>0</v>
      </c>
      <c r="L15" s="11">
        <f>ROUND(I15*K15,2)</f>
        <v>0</v>
      </c>
      <c r="M15" t="s">
        <v>69</v>
      </c>
    </row>
    <row r="16" spans="1:12" ht="15">
      <c r="A16" s="35"/>
      <c r="B16" s="17"/>
      <c r="C16" s="33">
        <v>112</v>
      </c>
      <c r="D16" s="34"/>
      <c r="E16" s="34"/>
      <c r="F16" s="34"/>
      <c r="G16" s="34"/>
      <c r="H16" s="34"/>
      <c r="I16" s="12">
        <v>112</v>
      </c>
      <c r="K16" s="35"/>
      <c r="L16" s="17"/>
    </row>
    <row r="17" spans="1:13" ht="15">
      <c r="A17" s="6">
        <v>5</v>
      </c>
      <c r="B17" s="9" t="s">
        <v>70</v>
      </c>
      <c r="C17" s="14" t="s">
        <v>71</v>
      </c>
      <c r="D17" s="15"/>
      <c r="E17" s="15"/>
      <c r="F17" s="15"/>
      <c r="G17" s="15"/>
      <c r="H17" s="15"/>
      <c r="I17" s="10">
        <v>76.0725</v>
      </c>
      <c r="J17" s="3" t="s">
        <v>72</v>
      </c>
      <c r="K17" s="13">
        <v>0</v>
      </c>
      <c r="L17" s="11">
        <f>ROUND(I17*K17,2)</f>
        <v>0</v>
      </c>
      <c r="M17" t="s">
        <v>73</v>
      </c>
    </row>
    <row r="18" spans="1:12" ht="15">
      <c r="A18" s="35"/>
      <c r="B18" s="17"/>
      <c r="C18" s="33" t="s">
        <v>74</v>
      </c>
      <c r="D18" s="34"/>
      <c r="E18" s="34"/>
      <c r="F18" s="34"/>
      <c r="G18" s="34"/>
      <c r="H18" s="34"/>
      <c r="I18" s="12">
        <v>76.0725</v>
      </c>
      <c r="K18" s="35"/>
      <c r="L18" s="17"/>
    </row>
    <row r="19" spans="1:13" ht="15">
      <c r="A19" s="6">
        <v>6</v>
      </c>
      <c r="B19" s="9" t="s">
        <v>75</v>
      </c>
      <c r="C19" s="14" t="s">
        <v>76</v>
      </c>
      <c r="D19" s="15"/>
      <c r="E19" s="15"/>
      <c r="F19" s="15"/>
      <c r="G19" s="15"/>
      <c r="H19" s="15"/>
      <c r="I19" s="10">
        <v>76.0725</v>
      </c>
      <c r="J19" s="3" t="s">
        <v>72</v>
      </c>
      <c r="K19" s="13">
        <v>0</v>
      </c>
      <c r="L19" s="11">
        <f>ROUND(I19*K19,2)</f>
        <v>0</v>
      </c>
      <c r="M19" t="s">
        <v>77</v>
      </c>
    </row>
    <row r="20" spans="1:12" ht="15">
      <c r="A20" s="35"/>
      <c r="B20" s="17"/>
      <c r="C20" s="44">
        <v>760725</v>
      </c>
      <c r="D20" s="34"/>
      <c r="E20" s="34"/>
      <c r="F20" s="34"/>
      <c r="G20" s="34"/>
      <c r="H20" s="34"/>
      <c r="I20" s="12">
        <v>76.0725</v>
      </c>
      <c r="K20" s="35"/>
      <c r="L20" s="17"/>
    </row>
    <row r="21" spans="1:13" ht="15">
      <c r="A21" s="6">
        <v>7</v>
      </c>
      <c r="B21" s="9" t="s">
        <v>78</v>
      </c>
      <c r="C21" s="14" t="s">
        <v>79</v>
      </c>
      <c r="D21" s="15"/>
      <c r="E21" s="15"/>
      <c r="F21" s="15"/>
      <c r="G21" s="15"/>
      <c r="H21" s="15"/>
      <c r="I21" s="10">
        <v>357.05775</v>
      </c>
      <c r="J21" s="3" t="s">
        <v>80</v>
      </c>
      <c r="K21" s="13">
        <v>0</v>
      </c>
      <c r="L21" s="11">
        <f>ROUND(I21*K21,2)</f>
        <v>0</v>
      </c>
      <c r="M21" t="s">
        <v>81</v>
      </c>
    </row>
    <row r="22" spans="1:12" ht="15">
      <c r="A22" s="35"/>
      <c r="B22" s="17"/>
      <c r="C22" s="33" t="s">
        <v>82</v>
      </c>
      <c r="D22" s="34"/>
      <c r="E22" s="34"/>
      <c r="F22" s="34"/>
      <c r="G22" s="34"/>
      <c r="H22" s="34"/>
      <c r="I22" s="12">
        <v>144.53775</v>
      </c>
      <c r="K22" s="35"/>
      <c r="L22" s="17"/>
    </row>
    <row r="23" spans="1:12" ht="15">
      <c r="A23" s="35"/>
      <c r="B23" s="17"/>
      <c r="C23" s="33" t="s">
        <v>83</v>
      </c>
      <c r="D23" s="34"/>
      <c r="E23" s="34"/>
      <c r="F23" s="34"/>
      <c r="G23" s="34"/>
      <c r="H23" s="34"/>
      <c r="I23" s="12">
        <v>212.52</v>
      </c>
      <c r="K23" s="35"/>
      <c r="L23" s="17"/>
    </row>
    <row r="24" spans="1:13" ht="15">
      <c r="A24" s="6">
        <v>8</v>
      </c>
      <c r="B24" s="9" t="s">
        <v>84</v>
      </c>
      <c r="C24" s="14" t="s">
        <v>85</v>
      </c>
      <c r="D24" s="15"/>
      <c r="E24" s="15"/>
      <c r="F24" s="15"/>
      <c r="G24" s="15"/>
      <c r="H24" s="15"/>
      <c r="I24" s="10">
        <v>507.15</v>
      </c>
      <c r="J24" s="3" t="s">
        <v>56</v>
      </c>
      <c r="K24" s="13">
        <v>0</v>
      </c>
      <c r="L24" s="11">
        <f>ROUND(I24*K24,2)</f>
        <v>0</v>
      </c>
      <c r="M24" t="s">
        <v>86</v>
      </c>
    </row>
    <row r="25" spans="1:12" ht="15">
      <c r="A25" s="35"/>
      <c r="B25" s="17"/>
      <c r="C25" s="33" t="s">
        <v>87</v>
      </c>
      <c r="D25" s="34"/>
      <c r="E25" s="34"/>
      <c r="F25" s="34"/>
      <c r="G25" s="34"/>
      <c r="H25" s="34"/>
      <c r="I25" s="12">
        <v>507.15</v>
      </c>
      <c r="K25" s="35"/>
      <c r="L25" s="17"/>
    </row>
    <row r="26" spans="1:13" ht="15">
      <c r="A26" s="6">
        <v>9</v>
      </c>
      <c r="B26" s="9" t="s">
        <v>88</v>
      </c>
      <c r="C26" s="14" t="s">
        <v>89</v>
      </c>
      <c r="D26" s="15"/>
      <c r="E26" s="15"/>
      <c r="F26" s="15"/>
      <c r="G26" s="15"/>
      <c r="H26" s="15"/>
      <c r="I26" s="10">
        <v>7.8</v>
      </c>
      <c r="J26" s="3" t="s">
        <v>72</v>
      </c>
      <c r="K26" s="13">
        <v>0</v>
      </c>
      <c r="L26" s="11">
        <f>ROUND(I26*K26,2)</f>
        <v>0</v>
      </c>
      <c r="M26" t="s">
        <v>90</v>
      </c>
    </row>
    <row r="27" spans="1:12" ht="15">
      <c r="A27" s="35"/>
      <c r="B27" s="17"/>
      <c r="C27" s="33" t="s">
        <v>91</v>
      </c>
      <c r="D27" s="34"/>
      <c r="E27" s="34"/>
      <c r="F27" s="34"/>
      <c r="G27" s="34"/>
      <c r="H27" s="34"/>
      <c r="I27" s="12">
        <v>7.8</v>
      </c>
      <c r="K27" s="35"/>
      <c r="L27" s="17"/>
    </row>
    <row r="28" spans="1:13" ht="15">
      <c r="A28" s="6">
        <v>10</v>
      </c>
      <c r="B28" s="9" t="s">
        <v>92</v>
      </c>
      <c r="C28" s="14" t="s">
        <v>93</v>
      </c>
      <c r="D28" s="15"/>
      <c r="E28" s="15"/>
      <c r="F28" s="15"/>
      <c r="G28" s="15"/>
      <c r="H28" s="15"/>
      <c r="I28" s="10">
        <v>65</v>
      </c>
      <c r="J28" s="3" t="s">
        <v>68</v>
      </c>
      <c r="K28" s="13">
        <v>0</v>
      </c>
      <c r="L28" s="11">
        <f>ROUND(I28*K28,2)</f>
        <v>0</v>
      </c>
      <c r="M28" t="s">
        <v>94</v>
      </c>
    </row>
    <row r="29" spans="1:12" ht="15">
      <c r="A29" s="35"/>
      <c r="B29" s="17"/>
      <c r="C29" s="33">
        <v>65</v>
      </c>
      <c r="D29" s="34"/>
      <c r="E29" s="34"/>
      <c r="F29" s="34"/>
      <c r="G29" s="34"/>
      <c r="H29" s="34"/>
      <c r="I29" s="12">
        <v>65</v>
      </c>
      <c r="K29" s="35"/>
      <c r="L29" s="17"/>
    </row>
    <row r="30" spans="1:13" ht="15">
      <c r="A30" s="6">
        <v>11</v>
      </c>
      <c r="B30" s="9" t="s">
        <v>95</v>
      </c>
      <c r="C30" s="14" t="s">
        <v>96</v>
      </c>
      <c r="D30" s="15"/>
      <c r="E30" s="15"/>
      <c r="F30" s="15"/>
      <c r="G30" s="15"/>
      <c r="H30" s="15"/>
      <c r="I30" s="10">
        <v>123.48</v>
      </c>
      <c r="J30" s="3" t="s">
        <v>80</v>
      </c>
      <c r="K30" s="13">
        <v>0</v>
      </c>
      <c r="L30" s="11">
        <f>ROUND(I30*K30,2)</f>
        <v>0</v>
      </c>
      <c r="M30" t="s">
        <v>97</v>
      </c>
    </row>
    <row r="31" spans="1:12" ht="15">
      <c r="A31" s="35"/>
      <c r="B31" s="17"/>
      <c r="C31" s="33" t="s">
        <v>98</v>
      </c>
      <c r="D31" s="34"/>
      <c r="E31" s="34"/>
      <c r="F31" s="34"/>
      <c r="G31" s="34"/>
      <c r="H31" s="34"/>
      <c r="I31" s="12">
        <v>110.4</v>
      </c>
      <c r="K31" s="35"/>
      <c r="L31" s="17"/>
    </row>
    <row r="32" spans="1:12" ht="15">
      <c r="A32" s="35"/>
      <c r="B32" s="17"/>
      <c r="C32" s="33" t="s">
        <v>99</v>
      </c>
      <c r="D32" s="34"/>
      <c r="E32" s="34"/>
      <c r="F32" s="34"/>
      <c r="G32" s="34"/>
      <c r="H32" s="34"/>
      <c r="I32" s="12">
        <v>10.08</v>
      </c>
      <c r="K32" s="35"/>
      <c r="L32" s="17"/>
    </row>
    <row r="33" spans="1:12" ht="15">
      <c r="A33" s="35"/>
      <c r="B33" s="17"/>
      <c r="C33" s="33" t="s">
        <v>100</v>
      </c>
      <c r="D33" s="34"/>
      <c r="E33" s="34"/>
      <c r="F33" s="34"/>
      <c r="G33" s="34"/>
      <c r="H33" s="34"/>
      <c r="I33" s="12">
        <v>3</v>
      </c>
      <c r="K33" s="35"/>
      <c r="L33" s="17"/>
    </row>
    <row r="34" spans="1:12" ht="15">
      <c r="A34" s="35"/>
      <c r="B34" s="17"/>
      <c r="C34" s="33" t="s">
        <v>101</v>
      </c>
      <c r="D34" s="34"/>
      <c r="E34" s="34"/>
      <c r="F34" s="34"/>
      <c r="G34" s="34"/>
      <c r="H34" s="34"/>
      <c r="I34" s="12">
        <v>0</v>
      </c>
      <c r="K34" s="35"/>
      <c r="L34" s="17"/>
    </row>
    <row r="35" spans="1:13" ht="15">
      <c r="A35" s="6">
        <v>12</v>
      </c>
      <c r="B35" s="9" t="s">
        <v>102</v>
      </c>
      <c r="C35" s="14" t="s">
        <v>103</v>
      </c>
      <c r="D35" s="15"/>
      <c r="E35" s="15"/>
      <c r="F35" s="15"/>
      <c r="G35" s="15"/>
      <c r="H35" s="15"/>
      <c r="I35" s="10">
        <v>372.6</v>
      </c>
      <c r="J35" s="3" t="s">
        <v>56</v>
      </c>
      <c r="K35" s="13">
        <v>0</v>
      </c>
      <c r="L35" s="11">
        <f>ROUND(I35*K35,2)</f>
        <v>0</v>
      </c>
      <c r="M35" t="s">
        <v>104</v>
      </c>
    </row>
    <row r="36" spans="1:12" ht="15">
      <c r="A36" s="35"/>
      <c r="B36" s="17"/>
      <c r="C36" s="33" t="s">
        <v>105</v>
      </c>
      <c r="D36" s="34"/>
      <c r="E36" s="34"/>
      <c r="F36" s="34"/>
      <c r="G36" s="34"/>
      <c r="H36" s="34"/>
      <c r="I36" s="12">
        <v>372.6</v>
      </c>
      <c r="K36" s="35"/>
      <c r="L36" s="17"/>
    </row>
    <row r="37" spans="1:13" ht="15">
      <c r="A37" s="6">
        <v>13</v>
      </c>
      <c r="B37" s="9" t="s">
        <v>106</v>
      </c>
      <c r="C37" s="14" t="s">
        <v>107</v>
      </c>
      <c r="D37" s="15"/>
      <c r="E37" s="15"/>
      <c r="F37" s="15"/>
      <c r="G37" s="15"/>
      <c r="H37" s="15"/>
      <c r="I37" s="10">
        <v>345</v>
      </c>
      <c r="J37" s="3" t="s">
        <v>56</v>
      </c>
      <c r="K37" s="13">
        <v>0</v>
      </c>
      <c r="L37" s="11">
        <f>ROUND(I37*K37,2)</f>
        <v>0</v>
      </c>
      <c r="M37" t="s">
        <v>108</v>
      </c>
    </row>
    <row r="38" spans="1:12" ht="15">
      <c r="A38" s="35"/>
      <c r="B38" s="17"/>
      <c r="C38" s="33">
        <v>345</v>
      </c>
      <c r="D38" s="34"/>
      <c r="E38" s="34"/>
      <c r="F38" s="34"/>
      <c r="G38" s="34"/>
      <c r="H38" s="34"/>
      <c r="I38" s="12">
        <v>345</v>
      </c>
      <c r="K38" s="35"/>
      <c r="L38" s="17"/>
    </row>
    <row r="39" spans="1:13" ht="15">
      <c r="A39" s="6">
        <v>14</v>
      </c>
      <c r="B39" s="9" t="s">
        <v>109</v>
      </c>
      <c r="C39" s="14" t="s">
        <v>110</v>
      </c>
      <c r="D39" s="15"/>
      <c r="E39" s="15"/>
      <c r="F39" s="15"/>
      <c r="G39" s="15"/>
      <c r="H39" s="15"/>
      <c r="I39" s="10">
        <v>48</v>
      </c>
      <c r="J39" s="3" t="s">
        <v>56</v>
      </c>
      <c r="K39" s="13">
        <v>0</v>
      </c>
      <c r="L39" s="11">
        <f>ROUND(I39*K39,2)</f>
        <v>0</v>
      </c>
      <c r="M39" t="s">
        <v>111</v>
      </c>
    </row>
    <row r="40" spans="1:12" ht="15">
      <c r="A40" s="35"/>
      <c r="B40" s="17"/>
      <c r="C40" s="33" t="s">
        <v>65</v>
      </c>
      <c r="D40" s="34"/>
      <c r="E40" s="34"/>
      <c r="F40" s="34"/>
      <c r="G40" s="34"/>
      <c r="H40" s="34"/>
      <c r="I40" s="12">
        <v>48</v>
      </c>
      <c r="K40" s="35"/>
      <c r="L40" s="17"/>
    </row>
    <row r="41" spans="1:13" ht="15">
      <c r="A41" s="6">
        <v>15</v>
      </c>
      <c r="B41" s="9" t="s">
        <v>112</v>
      </c>
      <c r="C41" s="14" t="s">
        <v>113</v>
      </c>
      <c r="D41" s="15"/>
      <c r="E41" s="15"/>
      <c r="F41" s="15"/>
      <c r="G41" s="15"/>
      <c r="H41" s="15"/>
      <c r="I41" s="10">
        <v>96.82</v>
      </c>
      <c r="J41" s="3" t="s">
        <v>32</v>
      </c>
      <c r="K41" s="13">
        <v>0</v>
      </c>
      <c r="L41" s="11">
        <f>ROUND(I41*K41,2)</f>
        <v>0</v>
      </c>
      <c r="M41" t="s">
        <v>114</v>
      </c>
    </row>
    <row r="42" spans="1:12" ht="15">
      <c r="A42" s="35"/>
      <c r="B42" s="17"/>
      <c r="C42" s="33" t="s">
        <v>115</v>
      </c>
      <c r="D42" s="34"/>
      <c r="E42" s="34"/>
      <c r="F42" s="34"/>
      <c r="G42" s="34"/>
      <c r="H42" s="34"/>
      <c r="I42" s="12">
        <v>96.82</v>
      </c>
      <c r="K42" s="35"/>
      <c r="L42" s="17"/>
    </row>
    <row r="43" spans="1:13" ht="15">
      <c r="A43" s="6">
        <v>16</v>
      </c>
      <c r="B43" s="9" t="s">
        <v>116</v>
      </c>
      <c r="C43" s="14" t="s">
        <v>117</v>
      </c>
      <c r="D43" s="15"/>
      <c r="E43" s="15"/>
      <c r="F43" s="15"/>
      <c r="G43" s="15"/>
      <c r="H43" s="15"/>
      <c r="I43" s="10">
        <v>107.1</v>
      </c>
      <c r="J43" s="3" t="s">
        <v>32</v>
      </c>
      <c r="K43" s="13">
        <v>0</v>
      </c>
      <c r="L43" s="11">
        <f>ROUND(I43*K43,2)</f>
        <v>0</v>
      </c>
      <c r="M43" t="s">
        <v>118</v>
      </c>
    </row>
    <row r="44" spans="1:12" ht="15">
      <c r="A44" s="35"/>
      <c r="B44" s="17"/>
      <c r="C44" s="33" t="s">
        <v>119</v>
      </c>
      <c r="D44" s="34"/>
      <c r="E44" s="34"/>
      <c r="F44" s="34"/>
      <c r="G44" s="34"/>
      <c r="H44" s="34"/>
      <c r="I44" s="12">
        <v>107.1</v>
      </c>
      <c r="K44" s="35"/>
      <c r="L44" s="17"/>
    </row>
    <row r="45" spans="1:13" ht="15">
      <c r="A45" s="6">
        <v>17</v>
      </c>
      <c r="B45" s="9" t="s">
        <v>120</v>
      </c>
      <c r="C45" s="14" t="s">
        <v>121</v>
      </c>
      <c r="D45" s="15"/>
      <c r="E45" s="15"/>
      <c r="F45" s="15"/>
      <c r="G45" s="15"/>
      <c r="H45" s="15"/>
      <c r="I45" s="10">
        <v>4</v>
      </c>
      <c r="J45" s="3" t="s">
        <v>32</v>
      </c>
      <c r="K45" s="13">
        <v>0</v>
      </c>
      <c r="L45" s="11">
        <f>ROUND(I45*K45,2)</f>
        <v>0</v>
      </c>
      <c r="M45" t="s">
        <v>122</v>
      </c>
    </row>
    <row r="46" spans="1:13" ht="15">
      <c r="A46" s="6">
        <v>18</v>
      </c>
      <c r="B46" s="9" t="s">
        <v>120</v>
      </c>
      <c r="C46" s="14" t="s">
        <v>123</v>
      </c>
      <c r="D46" s="15"/>
      <c r="E46" s="15"/>
      <c r="F46" s="15"/>
      <c r="G46" s="15"/>
      <c r="H46" s="15"/>
      <c r="I46" s="10">
        <v>4</v>
      </c>
      <c r="J46" s="3" t="s">
        <v>32</v>
      </c>
      <c r="K46" s="13">
        <v>0</v>
      </c>
      <c r="L46" s="11">
        <f>ROUND(I46*K46,2)</f>
        <v>0</v>
      </c>
      <c r="M46" t="s">
        <v>124</v>
      </c>
    </row>
    <row r="47" spans="1:13" ht="15">
      <c r="A47" s="6">
        <v>19</v>
      </c>
      <c r="B47" s="9" t="s">
        <v>125</v>
      </c>
      <c r="C47" s="14" t="s">
        <v>126</v>
      </c>
      <c r="D47" s="15"/>
      <c r="E47" s="15"/>
      <c r="F47" s="15"/>
      <c r="G47" s="15"/>
      <c r="H47" s="15"/>
      <c r="I47" s="10">
        <v>330.75</v>
      </c>
      <c r="J47" s="3" t="s">
        <v>56</v>
      </c>
      <c r="K47" s="13">
        <v>0</v>
      </c>
      <c r="L47" s="11">
        <f>ROUND(I47*K47,2)</f>
        <v>0</v>
      </c>
      <c r="M47" t="s">
        <v>127</v>
      </c>
    </row>
    <row r="48" spans="1:12" ht="15">
      <c r="A48" s="35"/>
      <c r="B48" s="17"/>
      <c r="C48" s="33" t="s">
        <v>128</v>
      </c>
      <c r="D48" s="34"/>
      <c r="E48" s="34"/>
      <c r="F48" s="34"/>
      <c r="G48" s="34"/>
      <c r="H48" s="34"/>
      <c r="I48" s="12">
        <v>330.75</v>
      </c>
      <c r="K48" s="35"/>
      <c r="L48" s="17"/>
    </row>
    <row r="49" spans="1:13" ht="15">
      <c r="A49" s="6">
        <v>20</v>
      </c>
      <c r="B49" s="9" t="s">
        <v>129</v>
      </c>
      <c r="C49" s="14" t="s">
        <v>130</v>
      </c>
      <c r="D49" s="15"/>
      <c r="E49" s="15"/>
      <c r="F49" s="15"/>
      <c r="G49" s="15"/>
      <c r="H49" s="15"/>
      <c r="I49" s="10">
        <v>32.025</v>
      </c>
      <c r="J49" s="3" t="s">
        <v>56</v>
      </c>
      <c r="K49" s="13">
        <v>0</v>
      </c>
      <c r="L49" s="11">
        <f>ROUND(I49*K49,2)</f>
        <v>0</v>
      </c>
      <c r="M49" t="s">
        <v>131</v>
      </c>
    </row>
    <row r="50" spans="1:12" ht="15">
      <c r="A50" s="35"/>
      <c r="B50" s="17"/>
      <c r="C50" s="36" t="s">
        <v>132</v>
      </c>
      <c r="D50" s="34"/>
      <c r="E50" s="34"/>
      <c r="F50" s="34"/>
      <c r="G50" s="34"/>
      <c r="H50" s="34"/>
      <c r="J50" s="35"/>
      <c r="K50" s="17"/>
      <c r="L50" s="17"/>
    </row>
    <row r="51" spans="1:12" ht="15">
      <c r="A51" s="35"/>
      <c r="B51" s="17"/>
      <c r="C51" s="33" t="s">
        <v>133</v>
      </c>
      <c r="D51" s="34"/>
      <c r="E51" s="34"/>
      <c r="F51" s="34"/>
      <c r="G51" s="34"/>
      <c r="H51" s="34"/>
      <c r="I51" s="12">
        <v>32.025</v>
      </c>
      <c r="K51" s="35"/>
      <c r="L51" s="17"/>
    </row>
    <row r="52" spans="1:13" ht="15">
      <c r="A52" s="6">
        <v>21</v>
      </c>
      <c r="B52" s="9" t="s">
        <v>134</v>
      </c>
      <c r="C52" s="14" t="s">
        <v>135</v>
      </c>
      <c r="D52" s="15"/>
      <c r="E52" s="15"/>
      <c r="F52" s="15"/>
      <c r="G52" s="15"/>
      <c r="H52" s="15"/>
      <c r="I52" s="10">
        <v>345.5</v>
      </c>
      <c r="J52" s="3" t="s">
        <v>56</v>
      </c>
      <c r="K52" s="13">
        <v>0</v>
      </c>
      <c r="L52" s="11">
        <f>ROUND(I52*K52,2)</f>
        <v>0</v>
      </c>
      <c r="M52" t="s">
        <v>136</v>
      </c>
    </row>
    <row r="53" spans="1:12" ht="15">
      <c r="A53" s="35"/>
      <c r="B53" s="17"/>
      <c r="C53" s="33" t="s">
        <v>137</v>
      </c>
      <c r="D53" s="34"/>
      <c r="E53" s="34"/>
      <c r="F53" s="34"/>
      <c r="G53" s="34"/>
      <c r="H53" s="34"/>
      <c r="I53" s="12">
        <v>345.5</v>
      </c>
      <c r="K53" s="35"/>
      <c r="L53" s="17"/>
    </row>
    <row r="54" spans="1:13" ht="15">
      <c r="A54" s="6">
        <v>22</v>
      </c>
      <c r="B54" s="9" t="s">
        <v>138</v>
      </c>
      <c r="C54" s="14" t="s">
        <v>139</v>
      </c>
      <c r="D54" s="15"/>
      <c r="E54" s="15"/>
      <c r="F54" s="15"/>
      <c r="G54" s="15"/>
      <c r="H54" s="15"/>
      <c r="I54" s="10">
        <v>3</v>
      </c>
      <c r="J54" s="3" t="s">
        <v>32</v>
      </c>
      <c r="K54" s="13">
        <v>0</v>
      </c>
      <c r="L54" s="11">
        <f>ROUND(I54*K54,2)</f>
        <v>0</v>
      </c>
      <c r="M54" t="s">
        <v>140</v>
      </c>
    </row>
    <row r="55" spans="1:13" ht="15">
      <c r="A55" s="6">
        <v>23</v>
      </c>
      <c r="B55" s="9" t="s">
        <v>141</v>
      </c>
      <c r="C55" s="14" t="s">
        <v>142</v>
      </c>
      <c r="D55" s="15"/>
      <c r="E55" s="15"/>
      <c r="F55" s="15"/>
      <c r="G55" s="15"/>
      <c r="H55" s="15"/>
      <c r="I55" s="10">
        <v>5</v>
      </c>
      <c r="J55" s="3" t="s">
        <v>32</v>
      </c>
      <c r="K55" s="13">
        <v>0</v>
      </c>
      <c r="L55" s="11">
        <f>ROUND(I55*K55,2)</f>
        <v>0</v>
      </c>
      <c r="M55" t="s">
        <v>143</v>
      </c>
    </row>
    <row r="56" spans="1:12" ht="15">
      <c r="A56" s="35"/>
      <c r="B56" s="17"/>
      <c r="C56" s="36" t="s">
        <v>144</v>
      </c>
      <c r="D56" s="34"/>
      <c r="E56" s="34"/>
      <c r="F56" s="34"/>
      <c r="G56" s="34"/>
      <c r="H56" s="34"/>
      <c r="J56" s="35"/>
      <c r="K56" s="17"/>
      <c r="L56" s="17"/>
    </row>
    <row r="57" spans="1:12" ht="15">
      <c r="A57" s="35"/>
      <c r="B57" s="17"/>
      <c r="C57" s="33">
        <v>5</v>
      </c>
      <c r="D57" s="34"/>
      <c r="E57" s="34"/>
      <c r="F57" s="34"/>
      <c r="G57" s="34"/>
      <c r="H57" s="34"/>
      <c r="I57" s="12">
        <v>5</v>
      </c>
      <c r="K57" s="35"/>
      <c r="L57" s="17"/>
    </row>
    <row r="58" spans="1:13" ht="15">
      <c r="A58" s="6">
        <v>24</v>
      </c>
      <c r="B58" s="9" t="s">
        <v>145</v>
      </c>
      <c r="C58" s="14" t="s">
        <v>146</v>
      </c>
      <c r="D58" s="15"/>
      <c r="E58" s="15"/>
      <c r="F58" s="15"/>
      <c r="G58" s="15"/>
      <c r="H58" s="15"/>
      <c r="I58" s="10">
        <v>37.175</v>
      </c>
      <c r="J58" s="3" t="s">
        <v>56</v>
      </c>
      <c r="K58" s="13">
        <v>0</v>
      </c>
      <c r="L58" s="11">
        <f>ROUND(I58*K58,2)</f>
        <v>0</v>
      </c>
      <c r="M58" t="s">
        <v>147</v>
      </c>
    </row>
    <row r="59" spans="1:12" ht="15">
      <c r="A59" s="35"/>
      <c r="B59" s="17"/>
      <c r="C59" s="33" t="s">
        <v>148</v>
      </c>
      <c r="D59" s="34"/>
      <c r="E59" s="34"/>
      <c r="F59" s="34"/>
      <c r="G59" s="34"/>
      <c r="H59" s="34"/>
      <c r="I59" s="12">
        <v>12</v>
      </c>
      <c r="K59" s="35"/>
      <c r="L59" s="17"/>
    </row>
    <row r="60" spans="1:12" ht="15">
      <c r="A60" s="35"/>
      <c r="B60" s="17"/>
      <c r="C60" s="33" t="s">
        <v>149</v>
      </c>
      <c r="D60" s="34"/>
      <c r="E60" s="34"/>
      <c r="F60" s="34"/>
      <c r="G60" s="34"/>
      <c r="H60" s="34"/>
      <c r="I60" s="12">
        <v>2</v>
      </c>
      <c r="K60" s="35"/>
      <c r="L60" s="17"/>
    </row>
    <row r="61" spans="1:12" ht="15">
      <c r="A61" s="35"/>
      <c r="B61" s="17"/>
      <c r="C61" s="33" t="s">
        <v>150</v>
      </c>
      <c r="D61" s="34"/>
      <c r="E61" s="34"/>
      <c r="F61" s="34"/>
      <c r="G61" s="34"/>
      <c r="H61" s="34"/>
      <c r="I61" s="12">
        <v>14.375</v>
      </c>
      <c r="K61" s="35"/>
      <c r="L61" s="17"/>
    </row>
    <row r="62" spans="1:12" ht="15">
      <c r="A62" s="35"/>
      <c r="B62" s="17"/>
      <c r="C62" s="33" t="s">
        <v>151</v>
      </c>
      <c r="D62" s="34"/>
      <c r="E62" s="34"/>
      <c r="F62" s="34"/>
      <c r="G62" s="34"/>
      <c r="H62" s="34"/>
      <c r="I62" s="12">
        <v>8.8</v>
      </c>
      <c r="K62" s="35"/>
      <c r="L62" s="17"/>
    </row>
    <row r="63" spans="1:13" ht="15">
      <c r="A63" s="6">
        <v>25</v>
      </c>
      <c r="B63" s="9" t="s">
        <v>152</v>
      </c>
      <c r="C63" s="14" t="s">
        <v>153</v>
      </c>
      <c r="D63" s="15"/>
      <c r="E63" s="15"/>
      <c r="F63" s="15"/>
      <c r="G63" s="15"/>
      <c r="H63" s="15"/>
      <c r="I63" s="10">
        <v>200.8</v>
      </c>
      <c r="J63" s="3" t="s">
        <v>68</v>
      </c>
      <c r="K63" s="13">
        <v>0</v>
      </c>
      <c r="L63" s="11">
        <f>ROUND(I63*K63,2)</f>
        <v>0</v>
      </c>
      <c r="M63" t="s">
        <v>154</v>
      </c>
    </row>
    <row r="64" spans="1:12" ht="15">
      <c r="A64" s="35"/>
      <c r="B64" s="17"/>
      <c r="C64" s="33" t="s">
        <v>155</v>
      </c>
      <c r="D64" s="34"/>
      <c r="E64" s="34"/>
      <c r="F64" s="34"/>
      <c r="G64" s="34"/>
      <c r="H64" s="34"/>
      <c r="I64" s="12">
        <v>200.8</v>
      </c>
      <c r="K64" s="35"/>
      <c r="L64" s="17"/>
    </row>
    <row r="65" spans="1:13" ht="15">
      <c r="A65" s="6">
        <v>26</v>
      </c>
      <c r="B65" s="9" t="s">
        <v>156</v>
      </c>
      <c r="C65" s="14" t="s">
        <v>157</v>
      </c>
      <c r="D65" s="15"/>
      <c r="E65" s="15"/>
      <c r="F65" s="15"/>
      <c r="G65" s="15"/>
      <c r="H65" s="15"/>
      <c r="I65" s="10">
        <v>96</v>
      </c>
      <c r="J65" s="3" t="s">
        <v>68</v>
      </c>
      <c r="K65" s="13">
        <v>0</v>
      </c>
      <c r="L65" s="11">
        <f>ROUND(I65*K65,2)</f>
        <v>0</v>
      </c>
      <c r="M65" t="s">
        <v>158</v>
      </c>
    </row>
    <row r="66" spans="1:12" ht="15">
      <c r="A66" s="35"/>
      <c r="B66" s="17"/>
      <c r="C66" s="33">
        <v>96</v>
      </c>
      <c r="D66" s="34"/>
      <c r="E66" s="34"/>
      <c r="F66" s="34"/>
      <c r="G66" s="34"/>
      <c r="H66" s="34"/>
      <c r="I66" s="12">
        <v>96</v>
      </c>
      <c r="K66" s="35"/>
      <c r="L66" s="17"/>
    </row>
    <row r="67" spans="1:13" ht="15">
      <c r="A67" s="6">
        <v>27</v>
      </c>
      <c r="B67" s="9" t="s">
        <v>159</v>
      </c>
      <c r="C67" s="14" t="s">
        <v>160</v>
      </c>
      <c r="D67" s="15"/>
      <c r="E67" s="15"/>
      <c r="F67" s="15"/>
      <c r="G67" s="15"/>
      <c r="H67" s="15"/>
      <c r="I67" s="10">
        <v>96</v>
      </c>
      <c r="J67" s="3" t="s">
        <v>68</v>
      </c>
      <c r="K67" s="13">
        <v>0</v>
      </c>
      <c r="L67" s="11">
        <f>ROUND(I67*K67,2)</f>
        <v>0</v>
      </c>
      <c r="M67" t="s">
        <v>161</v>
      </c>
    </row>
    <row r="68" spans="1:12" ht="15">
      <c r="A68" s="35"/>
      <c r="B68" s="17"/>
      <c r="C68" s="33">
        <v>96</v>
      </c>
      <c r="D68" s="34"/>
      <c r="E68" s="34"/>
      <c r="F68" s="34"/>
      <c r="G68" s="34"/>
      <c r="H68" s="34"/>
      <c r="I68" s="12">
        <v>96</v>
      </c>
      <c r="K68" s="35"/>
      <c r="L68" s="17"/>
    </row>
    <row r="69" spans="1:13" ht="15">
      <c r="A69" s="6">
        <v>28</v>
      </c>
      <c r="B69" s="9" t="s">
        <v>162</v>
      </c>
      <c r="C69" s="14" t="s">
        <v>163</v>
      </c>
      <c r="D69" s="15"/>
      <c r="E69" s="15"/>
      <c r="F69" s="15"/>
      <c r="G69" s="15"/>
      <c r="H69" s="15"/>
      <c r="I69" s="10">
        <v>96</v>
      </c>
      <c r="J69" s="3" t="s">
        <v>68</v>
      </c>
      <c r="K69" s="13">
        <v>0</v>
      </c>
      <c r="L69" s="11">
        <f>ROUND(I69*K69,2)</f>
        <v>0</v>
      </c>
      <c r="M69" t="s">
        <v>164</v>
      </c>
    </row>
    <row r="70" spans="1:12" ht="15">
      <c r="A70" s="35"/>
      <c r="B70" s="17"/>
      <c r="C70" s="33">
        <v>96</v>
      </c>
      <c r="D70" s="34"/>
      <c r="E70" s="34"/>
      <c r="F70" s="34"/>
      <c r="G70" s="34"/>
      <c r="H70" s="34"/>
      <c r="I70" s="12">
        <v>96</v>
      </c>
      <c r="K70" s="35"/>
      <c r="L70" s="17"/>
    </row>
    <row r="71" spans="1:13" ht="15">
      <c r="A71" s="6">
        <v>29</v>
      </c>
      <c r="B71" s="9" t="s">
        <v>165</v>
      </c>
      <c r="C71" s="14" t="s">
        <v>166</v>
      </c>
      <c r="D71" s="15"/>
      <c r="E71" s="15"/>
      <c r="F71" s="15"/>
      <c r="G71" s="15"/>
      <c r="H71" s="15"/>
      <c r="I71" s="10">
        <v>2.4</v>
      </c>
      <c r="J71" s="3" t="s">
        <v>72</v>
      </c>
      <c r="K71" s="13">
        <v>0</v>
      </c>
      <c r="L71" s="11">
        <f>ROUND(I71*K71,2)</f>
        <v>0</v>
      </c>
      <c r="M71" t="s">
        <v>167</v>
      </c>
    </row>
    <row r="72" spans="1:12" ht="15">
      <c r="A72" s="35"/>
      <c r="B72" s="17"/>
      <c r="C72" s="33" t="s">
        <v>168</v>
      </c>
      <c r="D72" s="34"/>
      <c r="E72" s="34"/>
      <c r="F72" s="34"/>
      <c r="G72" s="34"/>
      <c r="H72" s="34"/>
      <c r="I72" s="12">
        <v>2.4</v>
      </c>
      <c r="K72" s="35"/>
      <c r="L72" s="17"/>
    </row>
    <row r="73" spans="1:13" ht="15">
      <c r="A73" s="6">
        <v>30</v>
      </c>
      <c r="B73" s="9" t="s">
        <v>169</v>
      </c>
      <c r="C73" s="14" t="s">
        <v>170</v>
      </c>
      <c r="D73" s="15"/>
      <c r="E73" s="15"/>
      <c r="F73" s="15"/>
      <c r="G73" s="15"/>
      <c r="H73" s="15"/>
      <c r="I73" s="10">
        <v>130.392</v>
      </c>
      <c r="J73" s="3" t="s">
        <v>80</v>
      </c>
      <c r="K73" s="13">
        <v>0</v>
      </c>
      <c r="L73" s="11">
        <f>ROUND(I73*K73,2)</f>
        <v>0</v>
      </c>
      <c r="M73" t="s">
        <v>171</v>
      </c>
    </row>
    <row r="74" spans="1:12" ht="15">
      <c r="A74" s="35"/>
      <c r="B74" s="17"/>
      <c r="C74" s="33" t="s">
        <v>99</v>
      </c>
      <c r="D74" s="34"/>
      <c r="E74" s="34"/>
      <c r="F74" s="34"/>
      <c r="G74" s="34"/>
      <c r="H74" s="34"/>
      <c r="I74" s="12">
        <v>10.08</v>
      </c>
      <c r="K74" s="35"/>
      <c r="L74" s="17"/>
    </row>
    <row r="75" spans="1:12" ht="15">
      <c r="A75" s="35"/>
      <c r="B75" s="17"/>
      <c r="C75" s="33" t="s">
        <v>100</v>
      </c>
      <c r="D75" s="34"/>
      <c r="E75" s="34"/>
      <c r="F75" s="34"/>
      <c r="G75" s="34"/>
      <c r="H75" s="34"/>
      <c r="I75" s="12">
        <v>3</v>
      </c>
      <c r="K75" s="35"/>
      <c r="L75" s="17"/>
    </row>
    <row r="76" spans="1:12" ht="15">
      <c r="A76" s="35"/>
      <c r="B76" s="17"/>
      <c r="C76" s="33" t="s">
        <v>172</v>
      </c>
      <c r="D76" s="34"/>
      <c r="E76" s="34"/>
      <c r="F76" s="34"/>
      <c r="G76" s="34"/>
      <c r="H76" s="34"/>
      <c r="I76" s="12">
        <v>6.912</v>
      </c>
      <c r="K76" s="35"/>
      <c r="L76" s="17"/>
    </row>
    <row r="77" spans="1:12" ht="15">
      <c r="A77" s="35"/>
      <c r="B77" s="17"/>
      <c r="C77" s="33" t="s">
        <v>98</v>
      </c>
      <c r="D77" s="34"/>
      <c r="E77" s="34"/>
      <c r="F77" s="34"/>
      <c r="G77" s="34"/>
      <c r="H77" s="34"/>
      <c r="I77" s="12">
        <v>110.4</v>
      </c>
      <c r="K77" s="35"/>
      <c r="L77" s="17"/>
    </row>
    <row r="78" spans="1:13" ht="15">
      <c r="A78" s="6">
        <v>31</v>
      </c>
      <c r="B78" s="9" t="s">
        <v>173</v>
      </c>
      <c r="C78" s="14" t="s">
        <v>174</v>
      </c>
      <c r="D78" s="15"/>
      <c r="E78" s="15"/>
      <c r="F78" s="15"/>
      <c r="G78" s="15"/>
      <c r="H78" s="15"/>
      <c r="I78" s="10">
        <v>521.568</v>
      </c>
      <c r="J78" s="3" t="s">
        <v>80</v>
      </c>
      <c r="K78" s="13">
        <v>0</v>
      </c>
      <c r="L78" s="11">
        <f>ROUND(I78*K78,2)</f>
        <v>0</v>
      </c>
      <c r="M78" t="s">
        <v>175</v>
      </c>
    </row>
    <row r="79" spans="1:12" ht="15">
      <c r="A79" s="35"/>
      <c r="B79" s="17"/>
      <c r="C79" s="33" t="s">
        <v>176</v>
      </c>
      <c r="D79" s="34"/>
      <c r="E79" s="34"/>
      <c r="F79" s="34"/>
      <c r="G79" s="34"/>
      <c r="H79" s="34"/>
      <c r="I79" s="12">
        <v>521.568</v>
      </c>
      <c r="K79" s="35"/>
      <c r="L79" s="17"/>
    </row>
    <row r="80" spans="1:13" ht="15">
      <c r="A80" s="6">
        <v>32</v>
      </c>
      <c r="B80" s="9" t="s">
        <v>177</v>
      </c>
      <c r="C80" s="14" t="s">
        <v>178</v>
      </c>
      <c r="D80" s="15"/>
      <c r="E80" s="15"/>
      <c r="F80" s="15"/>
      <c r="G80" s="15"/>
      <c r="H80" s="15"/>
      <c r="I80" s="10">
        <v>6.912</v>
      </c>
      <c r="J80" s="3" t="s">
        <v>80</v>
      </c>
      <c r="K80" s="13">
        <v>0</v>
      </c>
      <c r="L80" s="11">
        <f>ROUND(I80*K80,2)</f>
        <v>0</v>
      </c>
      <c r="M80" t="s">
        <v>179</v>
      </c>
    </row>
    <row r="81" spans="1:12" ht="15">
      <c r="A81" s="35"/>
      <c r="B81" s="17"/>
      <c r="C81" s="33" t="s">
        <v>172</v>
      </c>
      <c r="D81" s="34"/>
      <c r="E81" s="34"/>
      <c r="F81" s="34"/>
      <c r="G81" s="34"/>
      <c r="H81" s="34"/>
      <c r="I81" s="12">
        <v>6.912</v>
      </c>
      <c r="K81" s="35"/>
      <c r="L81" s="17"/>
    </row>
    <row r="82" spans="1:13" ht="15">
      <c r="A82" s="6">
        <v>33</v>
      </c>
      <c r="B82" s="9" t="s">
        <v>180</v>
      </c>
      <c r="C82" s="14" t="s">
        <v>181</v>
      </c>
      <c r="D82" s="15"/>
      <c r="E82" s="15"/>
      <c r="F82" s="15"/>
      <c r="G82" s="15"/>
      <c r="H82" s="15"/>
      <c r="I82" s="10">
        <v>254.11</v>
      </c>
      <c r="J82" s="3" t="s">
        <v>80</v>
      </c>
      <c r="K82" s="13">
        <v>0</v>
      </c>
      <c r="L82" s="11">
        <f>ROUND(I82*K82,2)</f>
        <v>0</v>
      </c>
      <c r="M82" t="s">
        <v>182</v>
      </c>
    </row>
    <row r="83" spans="1:12" ht="15">
      <c r="A83" s="35"/>
      <c r="B83" s="17"/>
      <c r="C83" s="33" t="s">
        <v>183</v>
      </c>
      <c r="D83" s="34"/>
      <c r="E83" s="34"/>
      <c r="F83" s="34"/>
      <c r="G83" s="34"/>
      <c r="H83" s="34"/>
      <c r="I83" s="12">
        <v>254.11</v>
      </c>
      <c r="K83" s="35"/>
      <c r="L83" s="17"/>
    </row>
    <row r="84" spans="1:12" ht="15">
      <c r="A84" s="37" t="s">
        <v>13</v>
      </c>
      <c r="B84" s="38"/>
      <c r="C84" s="5"/>
      <c r="D84" s="42"/>
      <c r="E84" s="43"/>
      <c r="F84" s="42"/>
      <c r="G84" s="43"/>
      <c r="H84" s="39" t="s">
        <v>52</v>
      </c>
      <c r="I84" s="40"/>
      <c r="J84" s="40"/>
      <c r="K84" s="41">
        <f>L9+L11+L13+L15+L17+L19+L21+L24+L26+L28+L30+L35+L37+L39+L41+L43+SUM(L45:L47)+L49+L52+SUM(L54:L55)+L58+L63+L65+L67+L69+L71+L73+L78+L80+L82</f>
        <v>0</v>
      </c>
      <c r="L84" s="40"/>
    </row>
    <row r="85" spans="1:12" ht="15">
      <c r="A85" s="3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</sheetData>
  <sheetProtection algorithmName="SHA-512" hashValue="xsPScbBigSnxb4Clpl9SMcdf217mXCET+PPJrfjYwtsasqeGzYy2phOBJdG4FYHQ0BqTozfPLBNpvxsdzrzKJQ==" saltValue="2vZp1D3YEPoppwBolm1k+Q==" spinCount="100000" sheet="1" objects="1" scenarios="1"/>
  <mergeCells count="174">
    <mergeCell ref="A84:B84"/>
    <mergeCell ref="H84:J84"/>
    <mergeCell ref="K84:L84"/>
    <mergeCell ref="D84:E84"/>
    <mergeCell ref="F84:G84"/>
    <mergeCell ref="A85:L85"/>
    <mergeCell ref="C80:H80"/>
    <mergeCell ref="C81:H81"/>
    <mergeCell ref="A81:B81"/>
    <mergeCell ref="K81:L81"/>
    <mergeCell ref="C82:H82"/>
    <mergeCell ref="C83:H83"/>
    <mergeCell ref="A83:B83"/>
    <mergeCell ref="K83:L83"/>
    <mergeCell ref="C77:H77"/>
    <mergeCell ref="A77:B77"/>
    <mergeCell ref="K77:L77"/>
    <mergeCell ref="C78:H78"/>
    <mergeCell ref="C79:H79"/>
    <mergeCell ref="A79:B79"/>
    <mergeCell ref="K79:L79"/>
    <mergeCell ref="C75:H75"/>
    <mergeCell ref="A75:B75"/>
    <mergeCell ref="K75:L75"/>
    <mergeCell ref="C76:H76"/>
    <mergeCell ref="A76:B76"/>
    <mergeCell ref="K76:L76"/>
    <mergeCell ref="C71:H71"/>
    <mergeCell ref="C72:H72"/>
    <mergeCell ref="A72:B72"/>
    <mergeCell ref="K72:L72"/>
    <mergeCell ref="C73:H73"/>
    <mergeCell ref="C74:H74"/>
    <mergeCell ref="A74:B74"/>
    <mergeCell ref="K74:L74"/>
    <mergeCell ref="C67:H67"/>
    <mergeCell ref="C68:H68"/>
    <mergeCell ref="A68:B68"/>
    <mergeCell ref="K68:L68"/>
    <mergeCell ref="C69:H69"/>
    <mergeCell ref="C70:H70"/>
    <mergeCell ref="A70:B70"/>
    <mergeCell ref="K70:L70"/>
    <mergeCell ref="C63:H63"/>
    <mergeCell ref="C64:H64"/>
    <mergeCell ref="A64:B64"/>
    <mergeCell ref="K64:L64"/>
    <mergeCell ref="C65:H65"/>
    <mergeCell ref="C66:H66"/>
    <mergeCell ref="A66:B66"/>
    <mergeCell ref="K66:L66"/>
    <mergeCell ref="C61:H61"/>
    <mergeCell ref="A61:B61"/>
    <mergeCell ref="K61:L61"/>
    <mergeCell ref="C62:H62"/>
    <mergeCell ref="A62:B62"/>
    <mergeCell ref="K62:L62"/>
    <mergeCell ref="C58:H58"/>
    <mergeCell ref="C59:H59"/>
    <mergeCell ref="A59:B59"/>
    <mergeCell ref="K59:L59"/>
    <mergeCell ref="C60:H60"/>
    <mergeCell ref="A60:B60"/>
    <mergeCell ref="K60:L60"/>
    <mergeCell ref="C54:H54"/>
    <mergeCell ref="C55:H55"/>
    <mergeCell ref="C56:H56"/>
    <mergeCell ref="A56:B56"/>
    <mergeCell ref="J56:L56"/>
    <mergeCell ref="C57:H57"/>
    <mergeCell ref="A57:B57"/>
    <mergeCell ref="K57:L57"/>
    <mergeCell ref="C51:H51"/>
    <mergeCell ref="A51:B51"/>
    <mergeCell ref="K51:L51"/>
    <mergeCell ref="C52:H52"/>
    <mergeCell ref="C53:H53"/>
    <mergeCell ref="A53:B53"/>
    <mergeCell ref="K53:L53"/>
    <mergeCell ref="C47:H47"/>
    <mergeCell ref="C48:H48"/>
    <mergeCell ref="A48:B48"/>
    <mergeCell ref="K48:L48"/>
    <mergeCell ref="C49:H49"/>
    <mergeCell ref="C50:H50"/>
    <mergeCell ref="A50:B50"/>
    <mergeCell ref="J50:L50"/>
    <mergeCell ref="C43:H43"/>
    <mergeCell ref="C44:H44"/>
    <mergeCell ref="A44:B44"/>
    <mergeCell ref="K44:L44"/>
    <mergeCell ref="C45:H45"/>
    <mergeCell ref="C46:H46"/>
    <mergeCell ref="C39:H39"/>
    <mergeCell ref="C40:H40"/>
    <mergeCell ref="A40:B40"/>
    <mergeCell ref="K40:L40"/>
    <mergeCell ref="C41:H41"/>
    <mergeCell ref="C42:H42"/>
    <mergeCell ref="A42:B42"/>
    <mergeCell ref="K42:L42"/>
    <mergeCell ref="C35:H35"/>
    <mergeCell ref="C36:H36"/>
    <mergeCell ref="A36:B36"/>
    <mergeCell ref="K36:L36"/>
    <mergeCell ref="C37:H37"/>
    <mergeCell ref="C38:H38"/>
    <mergeCell ref="A38:B38"/>
    <mergeCell ref="K38:L38"/>
    <mergeCell ref="C33:H33"/>
    <mergeCell ref="A33:B33"/>
    <mergeCell ref="K33:L33"/>
    <mergeCell ref="C34:H34"/>
    <mergeCell ref="A34:B34"/>
    <mergeCell ref="K34:L34"/>
    <mergeCell ref="C30:H30"/>
    <mergeCell ref="C31:H31"/>
    <mergeCell ref="A31:B31"/>
    <mergeCell ref="K31:L31"/>
    <mergeCell ref="C32:H32"/>
    <mergeCell ref="A32:B32"/>
    <mergeCell ref="K32:L32"/>
    <mergeCell ref="C26:H26"/>
    <mergeCell ref="C27:H27"/>
    <mergeCell ref="A27:B27"/>
    <mergeCell ref="K27:L27"/>
    <mergeCell ref="C28:H28"/>
    <mergeCell ref="C29:H29"/>
    <mergeCell ref="A29:B29"/>
    <mergeCell ref="K29:L29"/>
    <mergeCell ref="C23:H23"/>
    <mergeCell ref="A23:B23"/>
    <mergeCell ref="K23:L23"/>
    <mergeCell ref="C24:H24"/>
    <mergeCell ref="C25:H25"/>
    <mergeCell ref="A25:B25"/>
    <mergeCell ref="K25:L25"/>
    <mergeCell ref="C19:H19"/>
    <mergeCell ref="C20:H20"/>
    <mergeCell ref="A20:B20"/>
    <mergeCell ref="K20:L20"/>
    <mergeCell ref="C21:H21"/>
    <mergeCell ref="C22:H22"/>
    <mergeCell ref="A22:B22"/>
    <mergeCell ref="K22:L22"/>
    <mergeCell ref="C15:H15"/>
    <mergeCell ref="C16:H16"/>
    <mergeCell ref="A16:B16"/>
    <mergeCell ref="K16:L16"/>
    <mergeCell ref="C17:H17"/>
    <mergeCell ref="C18:H18"/>
    <mergeCell ref="A18:B18"/>
    <mergeCell ref="K18:L18"/>
    <mergeCell ref="C11:H11"/>
    <mergeCell ref="C12:H12"/>
    <mergeCell ref="A12:B12"/>
    <mergeCell ref="K12:L12"/>
    <mergeCell ref="C13:H13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5:H5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workbookViewId="0" topLeftCell="A1">
      <selection activeCell="C36" sqref="C36:H36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/>
      <c r="L1" s="21"/>
    </row>
    <row r="2" spans="1:12" ht="15" thickBot="1">
      <c r="A2" s="1" t="s">
        <v>2</v>
      </c>
      <c r="C2" s="4">
        <v>45279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8" ht="15">
      <c r="A5" s="1" t="s">
        <v>6</v>
      </c>
      <c r="C5" s="22"/>
      <c r="D5" s="22"/>
      <c r="E5" s="22"/>
      <c r="F5" s="22"/>
      <c r="G5" s="22"/>
      <c r="H5" s="22"/>
    </row>
    <row r="6" ht="15" thickBot="1"/>
    <row r="7" spans="1:12" ht="15" thickBot="1">
      <c r="A7" s="25" t="s">
        <v>184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thickBot="1">
      <c r="A8" s="27" t="s">
        <v>8</v>
      </c>
      <c r="B8" s="28"/>
      <c r="C8" s="29" t="s">
        <v>9</v>
      </c>
      <c r="D8" s="30"/>
      <c r="E8" s="30"/>
      <c r="F8" s="30"/>
      <c r="G8" s="30"/>
      <c r="H8" s="30"/>
      <c r="I8" s="8" t="s">
        <v>10</v>
      </c>
      <c r="J8" s="7" t="s">
        <v>11</v>
      </c>
      <c r="K8" s="8" t="s">
        <v>12</v>
      </c>
      <c r="L8" s="8" t="s">
        <v>13</v>
      </c>
    </row>
    <row r="9" spans="1:13" ht="15">
      <c r="A9" s="6">
        <v>1</v>
      </c>
      <c r="B9" s="9" t="s">
        <v>58</v>
      </c>
      <c r="C9" s="31" t="s">
        <v>59</v>
      </c>
      <c r="D9" s="32"/>
      <c r="E9" s="32"/>
      <c r="F9" s="32"/>
      <c r="G9" s="32"/>
      <c r="H9" s="32"/>
      <c r="I9" s="10">
        <v>1176</v>
      </c>
      <c r="J9" s="3" t="s">
        <v>56</v>
      </c>
      <c r="K9" s="13">
        <v>0</v>
      </c>
      <c r="L9" s="11">
        <f>ROUND(I9*K9,2)</f>
        <v>0</v>
      </c>
      <c r="M9" t="s">
        <v>185</v>
      </c>
    </row>
    <row r="10" spans="1:12" ht="15">
      <c r="A10" s="35"/>
      <c r="B10" s="17"/>
      <c r="C10" s="33" t="s">
        <v>186</v>
      </c>
      <c r="D10" s="34"/>
      <c r="E10" s="34"/>
      <c r="F10" s="34"/>
      <c r="G10" s="34"/>
      <c r="H10" s="34"/>
      <c r="I10" s="12">
        <v>1176</v>
      </c>
      <c r="K10" s="35"/>
      <c r="L10" s="17"/>
    </row>
    <row r="11" spans="1:13" ht="15">
      <c r="A11" s="6">
        <v>2</v>
      </c>
      <c r="B11" s="9" t="s">
        <v>66</v>
      </c>
      <c r="C11" s="14" t="s">
        <v>67</v>
      </c>
      <c r="D11" s="15"/>
      <c r="E11" s="15"/>
      <c r="F11" s="15"/>
      <c r="G11" s="15"/>
      <c r="H11" s="15"/>
      <c r="I11" s="10">
        <v>350</v>
      </c>
      <c r="J11" s="3" t="s">
        <v>68</v>
      </c>
      <c r="K11" s="13">
        <v>0</v>
      </c>
      <c r="L11" s="11">
        <f>ROUND(I11*K11,2)</f>
        <v>0</v>
      </c>
      <c r="M11" t="s">
        <v>187</v>
      </c>
    </row>
    <row r="12" spans="1:12" ht="15">
      <c r="A12" s="35"/>
      <c r="B12" s="17"/>
      <c r="C12" s="33">
        <v>350</v>
      </c>
      <c r="D12" s="34"/>
      <c r="E12" s="34"/>
      <c r="F12" s="34"/>
      <c r="G12" s="34"/>
      <c r="H12" s="34"/>
      <c r="I12" s="12">
        <v>350</v>
      </c>
      <c r="K12" s="35"/>
      <c r="L12" s="17"/>
    </row>
    <row r="13" spans="1:13" ht="15">
      <c r="A13" s="6">
        <v>3</v>
      </c>
      <c r="B13" s="9" t="s">
        <v>70</v>
      </c>
      <c r="C13" s="14" t="s">
        <v>71</v>
      </c>
      <c r="D13" s="15"/>
      <c r="E13" s="15"/>
      <c r="F13" s="15"/>
      <c r="G13" s="15"/>
      <c r="H13" s="15"/>
      <c r="I13" s="10">
        <v>165.4125</v>
      </c>
      <c r="J13" s="3" t="s">
        <v>72</v>
      </c>
      <c r="K13" s="13">
        <v>0</v>
      </c>
      <c r="L13" s="11">
        <f>ROUND(I13*K13,2)</f>
        <v>0</v>
      </c>
      <c r="M13" t="s">
        <v>188</v>
      </c>
    </row>
    <row r="14" spans="1:12" ht="15">
      <c r="A14" s="35"/>
      <c r="B14" s="17"/>
      <c r="C14" s="33" t="s">
        <v>189</v>
      </c>
      <c r="D14" s="34"/>
      <c r="E14" s="34"/>
      <c r="F14" s="34"/>
      <c r="G14" s="34"/>
      <c r="H14" s="34"/>
      <c r="I14" s="12">
        <v>165.4125</v>
      </c>
      <c r="K14" s="35"/>
      <c r="L14" s="17"/>
    </row>
    <row r="15" spans="1:13" ht="15">
      <c r="A15" s="6">
        <v>4</v>
      </c>
      <c r="B15" s="9" t="s">
        <v>190</v>
      </c>
      <c r="C15" s="14" t="s">
        <v>191</v>
      </c>
      <c r="D15" s="15"/>
      <c r="E15" s="15"/>
      <c r="F15" s="15"/>
      <c r="G15" s="15"/>
      <c r="H15" s="15"/>
      <c r="I15" s="10">
        <v>20</v>
      </c>
      <c r="J15" s="3" t="s">
        <v>72</v>
      </c>
      <c r="K15" s="13">
        <v>0</v>
      </c>
      <c r="L15" s="11">
        <f>ROUND(I15*K15,2)</f>
        <v>0</v>
      </c>
      <c r="M15" t="s">
        <v>192</v>
      </c>
    </row>
    <row r="16" spans="1:12" ht="15">
      <c r="A16" s="35"/>
      <c r="B16" s="17"/>
      <c r="C16" s="33" t="s">
        <v>193</v>
      </c>
      <c r="D16" s="34"/>
      <c r="E16" s="34"/>
      <c r="F16" s="34"/>
      <c r="G16" s="34"/>
      <c r="H16" s="34"/>
      <c r="I16" s="12">
        <v>20</v>
      </c>
      <c r="K16" s="35"/>
      <c r="L16" s="17"/>
    </row>
    <row r="17" spans="1:13" ht="15">
      <c r="A17" s="6">
        <v>5</v>
      </c>
      <c r="B17" s="9" t="s">
        <v>75</v>
      </c>
      <c r="C17" s="14" t="s">
        <v>76</v>
      </c>
      <c r="D17" s="15"/>
      <c r="E17" s="15"/>
      <c r="F17" s="15"/>
      <c r="G17" s="15"/>
      <c r="H17" s="15"/>
      <c r="I17" s="10">
        <v>165.4125</v>
      </c>
      <c r="J17" s="3" t="s">
        <v>72</v>
      </c>
      <c r="K17" s="13">
        <v>0</v>
      </c>
      <c r="L17" s="11">
        <f>ROUND(I17*K17,2)</f>
        <v>0</v>
      </c>
      <c r="M17" t="s">
        <v>194</v>
      </c>
    </row>
    <row r="18" spans="1:12" ht="15">
      <c r="A18" s="35"/>
      <c r="B18" s="17"/>
      <c r="C18" s="44">
        <v>1654125</v>
      </c>
      <c r="D18" s="34"/>
      <c r="E18" s="34"/>
      <c r="F18" s="34"/>
      <c r="G18" s="34"/>
      <c r="H18" s="34"/>
      <c r="I18" s="12">
        <v>165.4125</v>
      </c>
      <c r="K18" s="35"/>
      <c r="L18" s="17"/>
    </row>
    <row r="19" spans="1:13" ht="15">
      <c r="A19" s="6">
        <v>6</v>
      </c>
      <c r="B19" s="9" t="s">
        <v>195</v>
      </c>
      <c r="C19" s="14" t="s">
        <v>196</v>
      </c>
      <c r="D19" s="15"/>
      <c r="E19" s="15"/>
      <c r="F19" s="15"/>
      <c r="G19" s="15"/>
      <c r="H19" s="15"/>
      <c r="I19" s="10">
        <v>20</v>
      </c>
      <c r="J19" s="3" t="s">
        <v>72</v>
      </c>
      <c r="K19" s="13">
        <v>0</v>
      </c>
      <c r="L19" s="11">
        <f>ROUND(I19*K19,2)</f>
        <v>0</v>
      </c>
      <c r="M19" t="s">
        <v>197</v>
      </c>
    </row>
    <row r="20" spans="1:12" ht="15">
      <c r="A20" s="35"/>
      <c r="B20" s="17"/>
      <c r="C20" s="33" t="s">
        <v>198</v>
      </c>
      <c r="D20" s="34"/>
      <c r="E20" s="34"/>
      <c r="F20" s="34"/>
      <c r="G20" s="34"/>
      <c r="H20" s="34"/>
      <c r="I20" s="12">
        <v>20</v>
      </c>
      <c r="K20" s="35"/>
      <c r="L20" s="17"/>
    </row>
    <row r="21" spans="1:13" ht="15">
      <c r="A21" s="6">
        <v>7</v>
      </c>
      <c r="B21" s="9" t="s">
        <v>78</v>
      </c>
      <c r="C21" s="14" t="s">
        <v>79</v>
      </c>
      <c r="D21" s="15"/>
      <c r="E21" s="15"/>
      <c r="F21" s="15"/>
      <c r="G21" s="15"/>
      <c r="H21" s="15"/>
      <c r="I21" s="10">
        <v>314.28375</v>
      </c>
      <c r="J21" s="3" t="s">
        <v>80</v>
      </c>
      <c r="K21" s="13">
        <v>0</v>
      </c>
      <c r="L21" s="11">
        <f>ROUND(I21*K21,2)</f>
        <v>0</v>
      </c>
      <c r="M21" t="s">
        <v>199</v>
      </c>
    </row>
    <row r="22" spans="1:12" ht="15">
      <c r="A22" s="35"/>
      <c r="B22" s="17"/>
      <c r="C22" s="33" t="s">
        <v>200</v>
      </c>
      <c r="D22" s="34"/>
      <c r="E22" s="34"/>
      <c r="F22" s="34"/>
      <c r="G22" s="34"/>
      <c r="H22" s="34"/>
      <c r="I22" s="12">
        <v>314.28375</v>
      </c>
      <c r="K22" s="35"/>
      <c r="L22" s="17"/>
    </row>
    <row r="23" spans="1:12" ht="15">
      <c r="A23" s="35"/>
      <c r="B23" s="17"/>
      <c r="C23" s="33" t="s">
        <v>101</v>
      </c>
      <c r="D23" s="34"/>
      <c r="E23" s="34"/>
      <c r="F23" s="34"/>
      <c r="G23" s="34"/>
      <c r="H23" s="34"/>
      <c r="I23" s="12">
        <v>0</v>
      </c>
      <c r="K23" s="35"/>
      <c r="L23" s="17"/>
    </row>
    <row r="24" spans="1:13" ht="15">
      <c r="A24" s="6">
        <v>8</v>
      </c>
      <c r="B24" s="9" t="s">
        <v>201</v>
      </c>
      <c r="C24" s="14" t="s">
        <v>202</v>
      </c>
      <c r="D24" s="15"/>
      <c r="E24" s="15"/>
      <c r="F24" s="15"/>
      <c r="G24" s="15"/>
      <c r="H24" s="15"/>
      <c r="I24" s="10">
        <v>200</v>
      </c>
      <c r="J24" s="3" t="s">
        <v>56</v>
      </c>
      <c r="K24" s="13">
        <v>0</v>
      </c>
      <c r="L24" s="11">
        <f>ROUND(I24*K24,2)</f>
        <v>0</v>
      </c>
      <c r="M24" t="s">
        <v>203</v>
      </c>
    </row>
    <row r="25" spans="1:12" ht="15">
      <c r="A25" s="35"/>
      <c r="B25" s="17"/>
      <c r="C25" s="33" t="s">
        <v>204</v>
      </c>
      <c r="D25" s="34"/>
      <c r="E25" s="34"/>
      <c r="F25" s="34"/>
      <c r="G25" s="34"/>
      <c r="H25" s="34"/>
      <c r="I25" s="12">
        <v>200</v>
      </c>
      <c r="K25" s="35"/>
      <c r="L25" s="17"/>
    </row>
    <row r="26" spans="1:13" ht="15">
      <c r="A26" s="6">
        <v>9</v>
      </c>
      <c r="B26" s="9" t="s">
        <v>84</v>
      </c>
      <c r="C26" s="14" t="s">
        <v>85</v>
      </c>
      <c r="D26" s="15"/>
      <c r="E26" s="15"/>
      <c r="F26" s="15"/>
      <c r="G26" s="15"/>
      <c r="H26" s="15"/>
      <c r="I26" s="10">
        <v>1102.75</v>
      </c>
      <c r="J26" s="3" t="s">
        <v>56</v>
      </c>
      <c r="K26" s="13">
        <v>0</v>
      </c>
      <c r="L26" s="11">
        <f>ROUND(I26*K26,2)</f>
        <v>0</v>
      </c>
      <c r="M26" t="s">
        <v>205</v>
      </c>
    </row>
    <row r="27" spans="1:12" ht="15">
      <c r="A27" s="35"/>
      <c r="B27" s="17"/>
      <c r="C27" s="33" t="s">
        <v>206</v>
      </c>
      <c r="D27" s="34"/>
      <c r="E27" s="34"/>
      <c r="F27" s="34"/>
      <c r="G27" s="34"/>
      <c r="H27" s="34"/>
      <c r="I27" s="12">
        <v>1102.75</v>
      </c>
      <c r="K27" s="35"/>
      <c r="L27" s="17"/>
    </row>
    <row r="28" spans="1:13" ht="15">
      <c r="A28" s="6">
        <v>10</v>
      </c>
      <c r="B28" s="9" t="s">
        <v>207</v>
      </c>
      <c r="C28" s="14" t="s">
        <v>208</v>
      </c>
      <c r="D28" s="15"/>
      <c r="E28" s="15"/>
      <c r="F28" s="15"/>
      <c r="G28" s="15"/>
      <c r="H28" s="15"/>
      <c r="I28" s="10">
        <v>3.2</v>
      </c>
      <c r="J28" s="3" t="s">
        <v>68</v>
      </c>
      <c r="K28" s="13">
        <v>0</v>
      </c>
      <c r="L28" s="11">
        <f>ROUND(I28*K28,2)</f>
        <v>0</v>
      </c>
      <c r="M28" t="s">
        <v>209</v>
      </c>
    </row>
    <row r="29" spans="1:12" ht="15">
      <c r="A29" s="35"/>
      <c r="B29" s="17"/>
      <c r="C29" s="36" t="s">
        <v>210</v>
      </c>
      <c r="D29" s="34"/>
      <c r="E29" s="34"/>
      <c r="F29" s="34"/>
      <c r="G29" s="34"/>
      <c r="H29" s="34"/>
      <c r="J29" s="35"/>
      <c r="K29" s="17"/>
      <c r="L29" s="17"/>
    </row>
    <row r="30" spans="1:12" ht="15">
      <c r="A30" s="35"/>
      <c r="B30" s="17"/>
      <c r="C30" s="33" t="s">
        <v>211</v>
      </c>
      <c r="D30" s="34"/>
      <c r="E30" s="34"/>
      <c r="F30" s="34"/>
      <c r="G30" s="34"/>
      <c r="H30" s="34"/>
      <c r="I30" s="12">
        <v>3.2</v>
      </c>
      <c r="K30" s="35"/>
      <c r="L30" s="17"/>
    </row>
    <row r="31" spans="1:13" ht="15">
      <c r="A31" s="6">
        <v>11</v>
      </c>
      <c r="B31" s="9" t="s">
        <v>212</v>
      </c>
      <c r="C31" s="14" t="s">
        <v>213</v>
      </c>
      <c r="D31" s="15"/>
      <c r="E31" s="15"/>
      <c r="F31" s="15"/>
      <c r="G31" s="15"/>
      <c r="H31" s="15"/>
      <c r="I31" s="10">
        <v>1158</v>
      </c>
      <c r="J31" s="3" t="s">
        <v>56</v>
      </c>
      <c r="K31" s="13">
        <v>0</v>
      </c>
      <c r="L31" s="11">
        <f>ROUND(I31*K31,2)</f>
        <v>0</v>
      </c>
      <c r="M31" t="s">
        <v>214</v>
      </c>
    </row>
    <row r="32" spans="1:12" ht="15">
      <c r="A32" s="35"/>
      <c r="B32" s="17"/>
      <c r="C32" s="33" t="s">
        <v>215</v>
      </c>
      <c r="D32" s="34"/>
      <c r="E32" s="34"/>
      <c r="F32" s="34"/>
      <c r="G32" s="34"/>
      <c r="H32" s="34"/>
      <c r="I32" s="12">
        <v>1120</v>
      </c>
      <c r="K32" s="35"/>
      <c r="L32" s="17"/>
    </row>
    <row r="33" spans="1:12" ht="15">
      <c r="A33" s="35"/>
      <c r="B33" s="17"/>
      <c r="C33" s="33" t="s">
        <v>216</v>
      </c>
      <c r="D33" s="34"/>
      <c r="E33" s="34"/>
      <c r="F33" s="34"/>
      <c r="G33" s="34"/>
      <c r="H33" s="34"/>
      <c r="I33" s="12">
        <v>38</v>
      </c>
      <c r="K33" s="35"/>
      <c r="L33" s="17"/>
    </row>
    <row r="34" spans="1:13" ht="15">
      <c r="A34" s="6">
        <v>12</v>
      </c>
      <c r="B34" s="9" t="s">
        <v>217</v>
      </c>
      <c r="C34" s="14" t="s">
        <v>218</v>
      </c>
      <c r="D34" s="15"/>
      <c r="E34" s="15"/>
      <c r="F34" s="15"/>
      <c r="G34" s="15"/>
      <c r="H34" s="15"/>
      <c r="I34" s="10">
        <v>5.5</v>
      </c>
      <c r="J34" s="3" t="s">
        <v>68</v>
      </c>
      <c r="K34" s="13">
        <v>0</v>
      </c>
      <c r="L34" s="11">
        <f>ROUND(I34*K34,2)</f>
        <v>0</v>
      </c>
      <c r="M34" t="s">
        <v>219</v>
      </c>
    </row>
    <row r="35" spans="1:13" ht="15">
      <c r="A35" s="6">
        <v>13</v>
      </c>
      <c r="B35" s="9" t="s">
        <v>220</v>
      </c>
      <c r="C35" s="14" t="s">
        <v>221</v>
      </c>
      <c r="D35" s="15"/>
      <c r="E35" s="15"/>
      <c r="F35" s="15"/>
      <c r="G35" s="15"/>
      <c r="H35" s="15"/>
      <c r="I35" s="10">
        <v>1</v>
      </c>
      <c r="J35" s="3" t="s">
        <v>32</v>
      </c>
      <c r="K35" s="13">
        <v>0</v>
      </c>
      <c r="L35" s="11">
        <f>ROUND(I35*K35,2)</f>
        <v>0</v>
      </c>
      <c r="M35" t="s">
        <v>222</v>
      </c>
    </row>
    <row r="36" spans="1:12" ht="57.6" customHeight="1">
      <c r="A36" s="35"/>
      <c r="B36" s="17"/>
      <c r="C36" s="45" t="s">
        <v>223</v>
      </c>
      <c r="D36" s="34"/>
      <c r="E36" s="34"/>
      <c r="F36" s="34"/>
      <c r="G36" s="34"/>
      <c r="H36" s="34"/>
      <c r="J36" s="35"/>
      <c r="K36" s="17"/>
      <c r="L36" s="17"/>
    </row>
    <row r="37" spans="1:13" ht="15">
      <c r="A37" s="6">
        <v>14</v>
      </c>
      <c r="B37" s="9" t="s">
        <v>102</v>
      </c>
      <c r="C37" s="14" t="s">
        <v>103</v>
      </c>
      <c r="D37" s="15"/>
      <c r="E37" s="15"/>
      <c r="F37" s="15"/>
      <c r="G37" s="15"/>
      <c r="H37" s="15"/>
      <c r="I37" s="10">
        <v>1102.75</v>
      </c>
      <c r="J37" s="3" t="s">
        <v>56</v>
      </c>
      <c r="K37" s="13">
        <v>0</v>
      </c>
      <c r="L37" s="11">
        <f>ROUND(I37*K37,2)</f>
        <v>0</v>
      </c>
      <c r="M37" t="s">
        <v>224</v>
      </c>
    </row>
    <row r="38" spans="1:12" ht="15">
      <c r="A38" s="35"/>
      <c r="B38" s="17"/>
      <c r="C38" s="33" t="s">
        <v>206</v>
      </c>
      <c r="D38" s="34"/>
      <c r="E38" s="34"/>
      <c r="F38" s="34"/>
      <c r="G38" s="34"/>
      <c r="H38" s="34"/>
      <c r="I38" s="12">
        <v>1102.75</v>
      </c>
      <c r="K38" s="35"/>
      <c r="L38" s="17"/>
    </row>
    <row r="39" spans="1:13" ht="15">
      <c r="A39" s="6">
        <v>15</v>
      </c>
      <c r="B39" s="9" t="s">
        <v>225</v>
      </c>
      <c r="C39" s="14" t="s">
        <v>226</v>
      </c>
      <c r="D39" s="15"/>
      <c r="E39" s="15"/>
      <c r="F39" s="15"/>
      <c r="G39" s="15"/>
      <c r="H39" s="15"/>
      <c r="I39" s="10">
        <v>1002.5</v>
      </c>
      <c r="J39" s="3" t="s">
        <v>56</v>
      </c>
      <c r="K39" s="13">
        <v>0</v>
      </c>
      <c r="L39" s="11">
        <f>ROUND(I39*K39,2)</f>
        <v>0</v>
      </c>
      <c r="M39" t="s">
        <v>227</v>
      </c>
    </row>
    <row r="40" spans="1:12" ht="15">
      <c r="A40" s="35"/>
      <c r="B40" s="17"/>
      <c r="C40" s="33" t="s">
        <v>228</v>
      </c>
      <c r="D40" s="34"/>
      <c r="E40" s="34"/>
      <c r="F40" s="34"/>
      <c r="G40" s="34"/>
      <c r="H40" s="34"/>
      <c r="I40" s="12">
        <v>1002.5</v>
      </c>
      <c r="K40" s="35"/>
      <c r="L40" s="17"/>
    </row>
    <row r="41" spans="1:13" ht="15">
      <c r="A41" s="6">
        <v>16</v>
      </c>
      <c r="B41" s="9" t="s">
        <v>109</v>
      </c>
      <c r="C41" s="14" t="s">
        <v>110</v>
      </c>
      <c r="D41" s="15"/>
      <c r="E41" s="15"/>
      <c r="F41" s="15"/>
      <c r="G41" s="15"/>
      <c r="H41" s="15"/>
      <c r="I41" s="10">
        <v>10</v>
      </c>
      <c r="J41" s="3" t="s">
        <v>56</v>
      </c>
      <c r="K41" s="13">
        <v>0</v>
      </c>
      <c r="L41" s="11">
        <f>ROUND(I41*K41,2)</f>
        <v>0</v>
      </c>
      <c r="M41" t="s">
        <v>229</v>
      </c>
    </row>
    <row r="42" spans="1:12" ht="15">
      <c r="A42" s="35"/>
      <c r="B42" s="17"/>
      <c r="C42" s="33" t="s">
        <v>230</v>
      </c>
      <c r="D42" s="34"/>
      <c r="E42" s="34"/>
      <c r="F42" s="34"/>
      <c r="G42" s="34"/>
      <c r="H42" s="34"/>
      <c r="I42" s="12">
        <v>10</v>
      </c>
      <c r="K42" s="35"/>
      <c r="L42" s="17"/>
    </row>
    <row r="43" spans="1:13" ht="15">
      <c r="A43" s="6">
        <v>17</v>
      </c>
      <c r="B43" s="9" t="s">
        <v>112</v>
      </c>
      <c r="C43" s="14" t="s">
        <v>113</v>
      </c>
      <c r="D43" s="15"/>
      <c r="E43" s="15"/>
      <c r="F43" s="15"/>
      <c r="G43" s="15"/>
      <c r="H43" s="15"/>
      <c r="I43" s="10">
        <v>32.55</v>
      </c>
      <c r="J43" s="3" t="s">
        <v>32</v>
      </c>
      <c r="K43" s="13">
        <v>0</v>
      </c>
      <c r="L43" s="11">
        <f>ROUND(I43*K43,2)</f>
        <v>0</v>
      </c>
      <c r="M43" t="s">
        <v>231</v>
      </c>
    </row>
    <row r="44" spans="1:12" ht="15">
      <c r="A44" s="35"/>
      <c r="B44" s="17"/>
      <c r="C44" s="33" t="s">
        <v>232</v>
      </c>
      <c r="D44" s="34"/>
      <c r="E44" s="34"/>
      <c r="F44" s="34"/>
      <c r="G44" s="34"/>
      <c r="H44" s="34"/>
      <c r="I44" s="12">
        <v>32.55</v>
      </c>
      <c r="K44" s="35"/>
      <c r="L44" s="17"/>
    </row>
    <row r="45" spans="1:13" ht="15">
      <c r="A45" s="6">
        <v>18</v>
      </c>
      <c r="B45" s="9" t="s">
        <v>233</v>
      </c>
      <c r="C45" s="14" t="s">
        <v>234</v>
      </c>
      <c r="D45" s="15"/>
      <c r="E45" s="15"/>
      <c r="F45" s="15"/>
      <c r="G45" s="15"/>
      <c r="H45" s="15"/>
      <c r="I45" s="10">
        <v>18</v>
      </c>
      <c r="J45" s="3" t="s">
        <v>32</v>
      </c>
      <c r="K45" s="13">
        <v>0</v>
      </c>
      <c r="L45" s="11">
        <f>ROUND(I45*K45,2)</f>
        <v>0</v>
      </c>
      <c r="M45" t="s">
        <v>235</v>
      </c>
    </row>
    <row r="46" spans="1:12" ht="15">
      <c r="A46" s="35"/>
      <c r="B46" s="17"/>
      <c r="C46" s="33" t="s">
        <v>236</v>
      </c>
      <c r="D46" s="34"/>
      <c r="E46" s="34"/>
      <c r="F46" s="34"/>
      <c r="G46" s="34"/>
      <c r="H46" s="34"/>
      <c r="I46" s="12">
        <v>18</v>
      </c>
      <c r="K46" s="35"/>
      <c r="L46" s="17"/>
    </row>
    <row r="47" spans="1:13" ht="15">
      <c r="A47" s="6">
        <v>19</v>
      </c>
      <c r="B47" s="9" t="s">
        <v>237</v>
      </c>
      <c r="C47" s="14" t="s">
        <v>238</v>
      </c>
      <c r="D47" s="15"/>
      <c r="E47" s="15"/>
      <c r="F47" s="15"/>
      <c r="G47" s="15"/>
      <c r="H47" s="15"/>
      <c r="I47" s="10">
        <v>365.65</v>
      </c>
      <c r="J47" s="3" t="s">
        <v>32</v>
      </c>
      <c r="K47" s="13">
        <v>0</v>
      </c>
      <c r="L47" s="11">
        <f>ROUND(I47*K47,2)</f>
        <v>0</v>
      </c>
      <c r="M47" t="s">
        <v>239</v>
      </c>
    </row>
    <row r="48" spans="1:12" ht="15">
      <c r="A48" s="35"/>
      <c r="B48" s="17"/>
      <c r="C48" s="33" t="s">
        <v>240</v>
      </c>
      <c r="D48" s="34"/>
      <c r="E48" s="34"/>
      <c r="F48" s="34"/>
      <c r="G48" s="34"/>
      <c r="H48" s="34"/>
      <c r="I48" s="12">
        <v>365.65</v>
      </c>
      <c r="K48" s="35"/>
      <c r="L48" s="17"/>
    </row>
    <row r="49" spans="1:13" ht="15">
      <c r="A49" s="6">
        <v>20</v>
      </c>
      <c r="B49" s="9" t="s">
        <v>241</v>
      </c>
      <c r="C49" s="14" t="s">
        <v>242</v>
      </c>
      <c r="D49" s="15"/>
      <c r="E49" s="15"/>
      <c r="F49" s="15"/>
      <c r="G49" s="15"/>
      <c r="H49" s="15"/>
      <c r="I49" s="10">
        <v>77</v>
      </c>
      <c r="J49" s="3" t="s">
        <v>68</v>
      </c>
      <c r="K49" s="13">
        <v>0</v>
      </c>
      <c r="L49" s="11">
        <f>ROUND(I49*K49,2)</f>
        <v>0</v>
      </c>
      <c r="M49" t="s">
        <v>243</v>
      </c>
    </row>
    <row r="50" spans="1:12" ht="15">
      <c r="A50" s="35"/>
      <c r="B50" s="17"/>
      <c r="C50" s="33" t="s">
        <v>244</v>
      </c>
      <c r="D50" s="34"/>
      <c r="E50" s="34"/>
      <c r="F50" s="34"/>
      <c r="G50" s="34"/>
      <c r="H50" s="34"/>
      <c r="I50" s="12">
        <v>69</v>
      </c>
      <c r="K50" s="35"/>
      <c r="L50" s="17"/>
    </row>
    <row r="51" spans="1:12" ht="15">
      <c r="A51" s="35"/>
      <c r="B51" s="17"/>
      <c r="C51" s="33" t="s">
        <v>245</v>
      </c>
      <c r="D51" s="34"/>
      <c r="E51" s="34"/>
      <c r="F51" s="34"/>
      <c r="G51" s="34"/>
      <c r="H51" s="34"/>
      <c r="I51" s="12">
        <v>8</v>
      </c>
      <c r="K51" s="35"/>
      <c r="L51" s="17"/>
    </row>
    <row r="52" spans="1:13" ht="15">
      <c r="A52" s="6">
        <v>21</v>
      </c>
      <c r="B52" s="9" t="s">
        <v>246</v>
      </c>
      <c r="C52" s="14" t="s">
        <v>247</v>
      </c>
      <c r="D52" s="15"/>
      <c r="E52" s="15"/>
      <c r="F52" s="15"/>
      <c r="G52" s="15"/>
      <c r="H52" s="15"/>
      <c r="I52" s="10">
        <v>988.8</v>
      </c>
      <c r="J52" s="3" t="s">
        <v>56</v>
      </c>
      <c r="K52" s="13">
        <v>0</v>
      </c>
      <c r="L52" s="11">
        <f>ROUND(I52*K52,2)</f>
        <v>0</v>
      </c>
      <c r="M52" t="s">
        <v>248</v>
      </c>
    </row>
    <row r="53" spans="1:12" ht="15">
      <c r="A53" s="35"/>
      <c r="B53" s="17"/>
      <c r="C53" s="33" t="s">
        <v>249</v>
      </c>
      <c r="D53" s="34"/>
      <c r="E53" s="34"/>
      <c r="F53" s="34"/>
      <c r="G53" s="34"/>
      <c r="H53" s="34"/>
      <c r="I53" s="12">
        <v>988.8</v>
      </c>
      <c r="K53" s="35"/>
      <c r="L53" s="17"/>
    </row>
    <row r="54" spans="1:13" ht="15">
      <c r="A54" s="6">
        <v>22</v>
      </c>
      <c r="B54" s="9" t="s">
        <v>250</v>
      </c>
      <c r="C54" s="14" t="s">
        <v>251</v>
      </c>
      <c r="D54" s="15"/>
      <c r="E54" s="15"/>
      <c r="F54" s="15"/>
      <c r="G54" s="15"/>
      <c r="H54" s="15"/>
      <c r="I54" s="10">
        <v>38.5</v>
      </c>
      <c r="J54" s="3" t="s">
        <v>56</v>
      </c>
      <c r="K54" s="13">
        <v>0</v>
      </c>
      <c r="L54" s="11">
        <f>ROUND(I54*K54,2)</f>
        <v>0</v>
      </c>
      <c r="M54" t="s">
        <v>252</v>
      </c>
    </row>
    <row r="55" spans="1:12" ht="15">
      <c r="A55" s="35"/>
      <c r="B55" s="17"/>
      <c r="C55" s="33" t="s">
        <v>253</v>
      </c>
      <c r="D55" s="34"/>
      <c r="E55" s="34"/>
      <c r="F55" s="34"/>
      <c r="G55" s="34"/>
      <c r="H55" s="34"/>
      <c r="I55" s="12">
        <v>38.5</v>
      </c>
      <c r="K55" s="35"/>
      <c r="L55" s="17"/>
    </row>
    <row r="56" spans="1:13" ht="15">
      <c r="A56" s="6">
        <v>23</v>
      </c>
      <c r="B56" s="9" t="s">
        <v>254</v>
      </c>
      <c r="C56" s="14" t="s">
        <v>255</v>
      </c>
      <c r="D56" s="15"/>
      <c r="E56" s="15"/>
      <c r="F56" s="15"/>
      <c r="G56" s="15"/>
      <c r="H56" s="15"/>
      <c r="I56" s="10">
        <v>7.5</v>
      </c>
      <c r="J56" s="3" t="s">
        <v>56</v>
      </c>
      <c r="K56" s="13">
        <v>0</v>
      </c>
      <c r="L56" s="11">
        <f>ROUND(I56*K56,2)</f>
        <v>0</v>
      </c>
      <c r="M56" t="s">
        <v>256</v>
      </c>
    </row>
    <row r="57" spans="1:12" ht="15">
      <c r="A57" s="35"/>
      <c r="B57" s="17"/>
      <c r="C57" s="33" t="s">
        <v>257</v>
      </c>
      <c r="D57" s="34"/>
      <c r="E57" s="34"/>
      <c r="F57" s="34"/>
      <c r="G57" s="34"/>
      <c r="H57" s="34"/>
      <c r="I57" s="12">
        <v>7.5</v>
      </c>
      <c r="K57" s="35"/>
      <c r="L57" s="17"/>
    </row>
    <row r="58" spans="1:13" ht="15">
      <c r="A58" s="6">
        <v>24</v>
      </c>
      <c r="B58" s="9" t="s">
        <v>258</v>
      </c>
      <c r="C58" s="14" t="s">
        <v>259</v>
      </c>
      <c r="D58" s="15"/>
      <c r="E58" s="15"/>
      <c r="F58" s="15"/>
      <c r="G58" s="15"/>
      <c r="H58" s="15"/>
      <c r="I58" s="10">
        <v>1040.5</v>
      </c>
      <c r="J58" s="3" t="s">
        <v>56</v>
      </c>
      <c r="K58" s="13">
        <v>0</v>
      </c>
      <c r="L58" s="11">
        <f>ROUND(I58*K58,2)</f>
        <v>0</v>
      </c>
      <c r="M58" t="s">
        <v>260</v>
      </c>
    </row>
    <row r="59" spans="1:12" ht="15">
      <c r="A59" s="35"/>
      <c r="B59" s="17"/>
      <c r="C59" s="33" t="s">
        <v>261</v>
      </c>
      <c r="D59" s="34"/>
      <c r="E59" s="34"/>
      <c r="F59" s="34"/>
      <c r="G59" s="34"/>
      <c r="H59" s="34"/>
      <c r="I59" s="12">
        <v>1002.5</v>
      </c>
      <c r="K59" s="35"/>
      <c r="L59" s="17"/>
    </row>
    <row r="60" spans="1:12" ht="15">
      <c r="A60" s="35"/>
      <c r="B60" s="17"/>
      <c r="C60" s="33" t="s">
        <v>262</v>
      </c>
      <c r="D60" s="34"/>
      <c r="E60" s="34"/>
      <c r="F60" s="34"/>
      <c r="G60" s="34"/>
      <c r="H60" s="34"/>
      <c r="I60" s="12">
        <v>38</v>
      </c>
      <c r="K60" s="35"/>
      <c r="L60" s="17"/>
    </row>
    <row r="61" spans="1:13" ht="15">
      <c r="A61" s="6">
        <v>25</v>
      </c>
      <c r="B61" s="9" t="s">
        <v>263</v>
      </c>
      <c r="C61" s="14" t="s">
        <v>264</v>
      </c>
      <c r="D61" s="15"/>
      <c r="E61" s="15"/>
      <c r="F61" s="15"/>
      <c r="G61" s="15"/>
      <c r="H61" s="15"/>
      <c r="I61" s="10">
        <v>8</v>
      </c>
      <c r="J61" s="3" t="s">
        <v>68</v>
      </c>
      <c r="K61" s="13">
        <v>0</v>
      </c>
      <c r="L61" s="11">
        <f>ROUND(I61*K61,2)</f>
        <v>0</v>
      </c>
      <c r="M61" t="s">
        <v>265</v>
      </c>
    </row>
    <row r="62" spans="1:12" ht="28.8" customHeight="1">
      <c r="A62" s="35"/>
      <c r="B62" s="17"/>
      <c r="C62" s="45" t="s">
        <v>266</v>
      </c>
      <c r="D62" s="34"/>
      <c r="E62" s="34"/>
      <c r="F62" s="34"/>
      <c r="G62" s="34"/>
      <c r="H62" s="34"/>
      <c r="J62" s="35"/>
      <c r="K62" s="17"/>
      <c r="L62" s="17"/>
    </row>
    <row r="63" spans="1:13" ht="15">
      <c r="A63" s="6">
        <v>26</v>
      </c>
      <c r="B63" s="9" t="s">
        <v>267</v>
      </c>
      <c r="C63" s="14" t="s">
        <v>268</v>
      </c>
      <c r="D63" s="15"/>
      <c r="E63" s="15"/>
      <c r="F63" s="15"/>
      <c r="G63" s="15"/>
      <c r="H63" s="15"/>
      <c r="I63" s="10">
        <v>4</v>
      </c>
      <c r="J63" s="3" t="s">
        <v>32</v>
      </c>
      <c r="K63" s="13">
        <v>0</v>
      </c>
      <c r="L63" s="11">
        <f>ROUND(I63*K63,2)</f>
        <v>0</v>
      </c>
      <c r="M63" t="s">
        <v>269</v>
      </c>
    </row>
    <row r="64" spans="1:12" ht="15">
      <c r="A64" s="35"/>
      <c r="B64" s="17"/>
      <c r="C64" s="36" t="s">
        <v>270</v>
      </c>
      <c r="D64" s="34"/>
      <c r="E64" s="34"/>
      <c r="F64" s="34"/>
      <c r="G64" s="34"/>
      <c r="H64" s="34"/>
      <c r="J64" s="35"/>
      <c r="K64" s="17"/>
      <c r="L64" s="17"/>
    </row>
    <row r="65" spans="1:13" ht="15">
      <c r="A65" s="6">
        <v>27</v>
      </c>
      <c r="B65" s="9" t="s">
        <v>271</v>
      </c>
      <c r="C65" s="14" t="s">
        <v>272</v>
      </c>
      <c r="D65" s="15"/>
      <c r="E65" s="15"/>
      <c r="F65" s="15"/>
      <c r="G65" s="15"/>
      <c r="H65" s="15"/>
      <c r="I65" s="10">
        <v>1</v>
      </c>
      <c r="J65" s="3" t="s">
        <v>32</v>
      </c>
      <c r="K65" s="13">
        <v>0</v>
      </c>
      <c r="L65" s="11">
        <f>ROUND(I65*K65,2)</f>
        <v>0</v>
      </c>
      <c r="M65" t="s">
        <v>273</v>
      </c>
    </row>
    <row r="66" spans="1:12" ht="15">
      <c r="A66" s="35"/>
      <c r="B66" s="17"/>
      <c r="C66" s="36" t="s">
        <v>274</v>
      </c>
      <c r="D66" s="34"/>
      <c r="E66" s="34"/>
      <c r="F66" s="34"/>
      <c r="G66" s="34"/>
      <c r="H66" s="34"/>
      <c r="J66" s="35"/>
      <c r="K66" s="17"/>
      <c r="L66" s="17"/>
    </row>
    <row r="67" spans="1:13" ht="15">
      <c r="A67" s="6">
        <v>28</v>
      </c>
      <c r="B67" s="9" t="s">
        <v>138</v>
      </c>
      <c r="C67" s="14" t="s">
        <v>139</v>
      </c>
      <c r="D67" s="15"/>
      <c r="E67" s="15"/>
      <c r="F67" s="15"/>
      <c r="G67" s="15"/>
      <c r="H67" s="15"/>
      <c r="I67" s="10">
        <v>1</v>
      </c>
      <c r="J67" s="3" t="s">
        <v>32</v>
      </c>
      <c r="K67" s="13">
        <v>0</v>
      </c>
      <c r="L67" s="11">
        <f>ROUND(I67*K67,2)</f>
        <v>0</v>
      </c>
      <c r="M67" t="s">
        <v>275</v>
      </c>
    </row>
    <row r="68" spans="1:13" ht="15">
      <c r="A68" s="6">
        <v>29</v>
      </c>
      <c r="B68" s="9" t="s">
        <v>152</v>
      </c>
      <c r="C68" s="14" t="s">
        <v>153</v>
      </c>
      <c r="D68" s="15"/>
      <c r="E68" s="15"/>
      <c r="F68" s="15"/>
      <c r="G68" s="15"/>
      <c r="H68" s="15"/>
      <c r="I68" s="10">
        <v>49</v>
      </c>
      <c r="J68" s="3" t="s">
        <v>68</v>
      </c>
      <c r="K68" s="13">
        <v>0</v>
      </c>
      <c r="L68" s="11">
        <f>ROUND(I68*K68,2)</f>
        <v>0</v>
      </c>
      <c r="M68" t="s">
        <v>276</v>
      </c>
    </row>
    <row r="69" spans="1:12" ht="15">
      <c r="A69" s="35"/>
      <c r="B69" s="17"/>
      <c r="C69" s="33" t="s">
        <v>277</v>
      </c>
      <c r="D69" s="34"/>
      <c r="E69" s="34"/>
      <c r="F69" s="34"/>
      <c r="G69" s="34"/>
      <c r="H69" s="34"/>
      <c r="I69" s="12">
        <v>49</v>
      </c>
      <c r="K69" s="35"/>
      <c r="L69" s="17"/>
    </row>
    <row r="70" spans="1:13" ht="15">
      <c r="A70" s="6">
        <v>30</v>
      </c>
      <c r="B70" s="9" t="s">
        <v>278</v>
      </c>
      <c r="C70" s="14" t="s">
        <v>279</v>
      </c>
      <c r="D70" s="15"/>
      <c r="E70" s="15"/>
      <c r="F70" s="15"/>
      <c r="G70" s="15"/>
      <c r="H70" s="15"/>
      <c r="I70" s="10">
        <v>355</v>
      </c>
      <c r="J70" s="3" t="s">
        <v>68</v>
      </c>
      <c r="K70" s="13">
        <v>0</v>
      </c>
      <c r="L70" s="11">
        <f>ROUND(I70*K70,2)</f>
        <v>0</v>
      </c>
      <c r="M70" t="s">
        <v>280</v>
      </c>
    </row>
    <row r="71" spans="1:12" ht="15">
      <c r="A71" s="35"/>
      <c r="B71" s="17"/>
      <c r="C71" s="33">
        <v>355</v>
      </c>
      <c r="D71" s="34"/>
      <c r="E71" s="34"/>
      <c r="F71" s="34"/>
      <c r="G71" s="34"/>
      <c r="H71" s="34"/>
      <c r="I71" s="12">
        <v>355</v>
      </c>
      <c r="K71" s="35"/>
      <c r="L71" s="17"/>
    </row>
    <row r="72" spans="1:13" ht="15">
      <c r="A72" s="6">
        <v>31</v>
      </c>
      <c r="B72" s="9" t="s">
        <v>281</v>
      </c>
      <c r="C72" s="14" t="s">
        <v>282</v>
      </c>
      <c r="D72" s="15"/>
      <c r="E72" s="15"/>
      <c r="F72" s="15"/>
      <c r="G72" s="15"/>
      <c r="H72" s="15"/>
      <c r="I72" s="10">
        <v>60</v>
      </c>
      <c r="J72" s="3" t="s">
        <v>68</v>
      </c>
      <c r="K72" s="13">
        <v>0</v>
      </c>
      <c r="L72" s="11">
        <f>ROUND(I72*K72,2)</f>
        <v>0</v>
      </c>
      <c r="M72" t="s">
        <v>283</v>
      </c>
    </row>
    <row r="73" spans="1:12" ht="15">
      <c r="A73" s="35"/>
      <c r="B73" s="17"/>
      <c r="C73" s="33">
        <v>60</v>
      </c>
      <c r="D73" s="34"/>
      <c r="E73" s="34"/>
      <c r="F73" s="34"/>
      <c r="G73" s="34"/>
      <c r="H73" s="34"/>
      <c r="I73" s="12">
        <v>60</v>
      </c>
      <c r="K73" s="35"/>
      <c r="L73" s="17"/>
    </row>
    <row r="74" spans="1:13" ht="15">
      <c r="A74" s="6">
        <v>32</v>
      </c>
      <c r="B74" s="9" t="s">
        <v>156</v>
      </c>
      <c r="C74" s="14" t="s">
        <v>157</v>
      </c>
      <c r="D74" s="15"/>
      <c r="E74" s="15"/>
      <c r="F74" s="15"/>
      <c r="G74" s="15"/>
      <c r="H74" s="15"/>
      <c r="I74" s="10">
        <v>49</v>
      </c>
      <c r="J74" s="3" t="s">
        <v>68</v>
      </c>
      <c r="K74" s="13">
        <v>0</v>
      </c>
      <c r="L74" s="11">
        <f>ROUND(I74*K74,2)</f>
        <v>0</v>
      </c>
      <c r="M74" t="s">
        <v>284</v>
      </c>
    </row>
    <row r="75" spans="1:12" ht="15">
      <c r="A75" s="35"/>
      <c r="B75" s="17"/>
      <c r="C75" s="33" t="s">
        <v>285</v>
      </c>
      <c r="D75" s="34"/>
      <c r="E75" s="34"/>
      <c r="F75" s="34"/>
      <c r="G75" s="34"/>
      <c r="H75" s="34"/>
      <c r="I75" s="12">
        <v>49</v>
      </c>
      <c r="K75" s="35"/>
      <c r="L75" s="17"/>
    </row>
    <row r="76" spans="1:13" ht="15">
      <c r="A76" s="6">
        <v>33</v>
      </c>
      <c r="B76" s="9" t="s">
        <v>159</v>
      </c>
      <c r="C76" s="14" t="s">
        <v>160</v>
      </c>
      <c r="D76" s="15"/>
      <c r="E76" s="15"/>
      <c r="F76" s="15"/>
      <c r="G76" s="15"/>
      <c r="H76" s="15"/>
      <c r="I76" s="10">
        <v>49</v>
      </c>
      <c r="J76" s="3" t="s">
        <v>68</v>
      </c>
      <c r="K76" s="13">
        <v>0</v>
      </c>
      <c r="L76" s="11">
        <f>ROUND(I76*K76,2)</f>
        <v>0</v>
      </c>
      <c r="M76" t="s">
        <v>286</v>
      </c>
    </row>
    <row r="77" spans="1:12" ht="15">
      <c r="A77" s="35"/>
      <c r="B77" s="17"/>
      <c r="C77" s="33" t="s">
        <v>287</v>
      </c>
      <c r="D77" s="34"/>
      <c r="E77" s="34"/>
      <c r="F77" s="34"/>
      <c r="G77" s="34"/>
      <c r="H77" s="34"/>
      <c r="I77" s="12">
        <v>49</v>
      </c>
      <c r="K77" s="35"/>
      <c r="L77" s="17"/>
    </row>
    <row r="78" spans="1:13" ht="15">
      <c r="A78" s="6">
        <v>34</v>
      </c>
      <c r="B78" s="9" t="s">
        <v>162</v>
      </c>
      <c r="C78" s="14" t="s">
        <v>163</v>
      </c>
      <c r="D78" s="15"/>
      <c r="E78" s="15"/>
      <c r="F78" s="15"/>
      <c r="G78" s="15"/>
      <c r="H78" s="15"/>
      <c r="I78" s="10">
        <v>49</v>
      </c>
      <c r="J78" s="3" t="s">
        <v>68</v>
      </c>
      <c r="K78" s="13">
        <v>0</v>
      </c>
      <c r="L78" s="11">
        <f>ROUND(I78*K78,2)</f>
        <v>0</v>
      </c>
      <c r="M78" t="s">
        <v>288</v>
      </c>
    </row>
    <row r="79" spans="1:12" ht="15">
      <c r="A79" s="35"/>
      <c r="B79" s="17"/>
      <c r="C79" s="33" t="s">
        <v>287</v>
      </c>
      <c r="D79" s="34"/>
      <c r="E79" s="34"/>
      <c r="F79" s="34"/>
      <c r="G79" s="34"/>
      <c r="H79" s="34"/>
      <c r="I79" s="12">
        <v>49</v>
      </c>
      <c r="K79" s="35"/>
      <c r="L79" s="17"/>
    </row>
    <row r="80" spans="1:13" ht="15">
      <c r="A80" s="6">
        <v>35</v>
      </c>
      <c r="B80" s="9" t="s">
        <v>289</v>
      </c>
      <c r="C80" s="14" t="s">
        <v>290</v>
      </c>
      <c r="D80" s="15"/>
      <c r="E80" s="15"/>
      <c r="F80" s="15"/>
      <c r="G80" s="15"/>
      <c r="H80" s="15"/>
      <c r="I80" s="10">
        <v>5.5</v>
      </c>
      <c r="J80" s="3" t="s">
        <v>68</v>
      </c>
      <c r="K80" s="13">
        <v>0</v>
      </c>
      <c r="L80" s="11">
        <f>ROUND(I80*K80,2)</f>
        <v>0</v>
      </c>
      <c r="M80" t="s">
        <v>291</v>
      </c>
    </row>
    <row r="81" spans="1:12" ht="15">
      <c r="A81" s="35"/>
      <c r="B81" s="17"/>
      <c r="C81" s="33" t="s">
        <v>292</v>
      </c>
      <c r="D81" s="34"/>
      <c r="E81" s="34"/>
      <c r="F81" s="34"/>
      <c r="G81" s="34"/>
      <c r="H81" s="34"/>
      <c r="I81" s="12">
        <v>5.5</v>
      </c>
      <c r="K81" s="35"/>
      <c r="L81" s="17"/>
    </row>
    <row r="82" spans="1:13" ht="15">
      <c r="A82" s="6">
        <v>36</v>
      </c>
      <c r="B82" s="9" t="s">
        <v>293</v>
      </c>
      <c r="C82" s="14" t="s">
        <v>294</v>
      </c>
      <c r="D82" s="15"/>
      <c r="E82" s="15"/>
      <c r="F82" s="15"/>
      <c r="G82" s="15"/>
      <c r="H82" s="15"/>
      <c r="I82" s="10">
        <v>3</v>
      </c>
      <c r="J82" s="3" t="s">
        <v>32</v>
      </c>
      <c r="K82" s="13">
        <v>0</v>
      </c>
      <c r="L82" s="11">
        <f>ROUND(I82*K82,2)</f>
        <v>0</v>
      </c>
      <c r="M82" t="s">
        <v>295</v>
      </c>
    </row>
    <row r="83" spans="1:12" ht="15">
      <c r="A83" s="35"/>
      <c r="B83" s="17"/>
      <c r="C83" s="36" t="s">
        <v>270</v>
      </c>
      <c r="D83" s="34"/>
      <c r="E83" s="34"/>
      <c r="F83" s="34"/>
      <c r="G83" s="34"/>
      <c r="H83" s="34"/>
      <c r="J83" s="35"/>
      <c r="K83" s="17"/>
      <c r="L83" s="17"/>
    </row>
    <row r="84" spans="1:13" ht="15">
      <c r="A84" s="6">
        <v>37</v>
      </c>
      <c r="B84" s="9" t="s">
        <v>296</v>
      </c>
      <c r="C84" s="14" t="s">
        <v>297</v>
      </c>
      <c r="D84" s="15"/>
      <c r="E84" s="15"/>
      <c r="F84" s="15"/>
      <c r="G84" s="15"/>
      <c r="H84" s="15"/>
      <c r="I84" s="10">
        <v>18</v>
      </c>
      <c r="J84" s="3" t="s">
        <v>56</v>
      </c>
      <c r="K84" s="13">
        <v>0</v>
      </c>
      <c r="L84" s="11">
        <f>ROUND(I84*K84,2)</f>
        <v>0</v>
      </c>
      <c r="M84" t="s">
        <v>298</v>
      </c>
    </row>
    <row r="85" spans="1:12" ht="15">
      <c r="A85" s="35"/>
      <c r="B85" s="17"/>
      <c r="C85" s="33" t="s">
        <v>299</v>
      </c>
      <c r="D85" s="34"/>
      <c r="E85" s="34"/>
      <c r="F85" s="34"/>
      <c r="G85" s="34"/>
      <c r="H85" s="34"/>
      <c r="I85" s="12">
        <v>18</v>
      </c>
      <c r="K85" s="35"/>
      <c r="L85" s="17"/>
    </row>
    <row r="86" spans="1:13" ht="15">
      <c r="A86" s="6">
        <v>38</v>
      </c>
      <c r="B86" s="9" t="s">
        <v>300</v>
      </c>
      <c r="C86" s="14" t="s">
        <v>301</v>
      </c>
      <c r="D86" s="15"/>
      <c r="E86" s="15"/>
      <c r="F86" s="15"/>
      <c r="G86" s="15"/>
      <c r="H86" s="15"/>
      <c r="I86" s="10">
        <v>0.1</v>
      </c>
      <c r="J86" s="3" t="s">
        <v>68</v>
      </c>
      <c r="K86" s="13">
        <v>0</v>
      </c>
      <c r="L86" s="11">
        <f>ROUND(I86*K86,2)</f>
        <v>0</v>
      </c>
      <c r="M86" t="s">
        <v>302</v>
      </c>
    </row>
    <row r="87" spans="1:12" ht="15">
      <c r="A87" s="35"/>
      <c r="B87" s="17"/>
      <c r="C87" s="36" t="s">
        <v>303</v>
      </c>
      <c r="D87" s="34"/>
      <c r="E87" s="34"/>
      <c r="F87" s="34"/>
      <c r="G87" s="34"/>
      <c r="H87" s="34"/>
      <c r="J87" s="35"/>
      <c r="K87" s="17"/>
      <c r="L87" s="17"/>
    </row>
    <row r="88" spans="1:13" ht="15">
      <c r="A88" s="6">
        <v>39</v>
      </c>
      <c r="B88" s="9" t="s">
        <v>169</v>
      </c>
      <c r="C88" s="14" t="s">
        <v>170</v>
      </c>
      <c r="D88" s="15"/>
      <c r="E88" s="15"/>
      <c r="F88" s="15"/>
      <c r="G88" s="15"/>
      <c r="H88" s="15"/>
      <c r="I88" s="10">
        <v>640.12</v>
      </c>
      <c r="J88" s="3" t="s">
        <v>80</v>
      </c>
      <c r="K88" s="13">
        <v>0</v>
      </c>
      <c r="L88" s="11">
        <f>ROUND(I88*K88,2)</f>
        <v>0</v>
      </c>
      <c r="M88" t="s">
        <v>304</v>
      </c>
    </row>
    <row r="89" spans="1:12" ht="15">
      <c r="A89" s="35"/>
      <c r="B89" s="17"/>
      <c r="C89" s="33" t="s">
        <v>305</v>
      </c>
      <c r="D89" s="34"/>
      <c r="E89" s="34"/>
      <c r="F89" s="34"/>
      <c r="G89" s="34"/>
      <c r="H89" s="34"/>
      <c r="I89" s="12">
        <v>493.92</v>
      </c>
      <c r="K89" s="35"/>
      <c r="L89" s="17"/>
    </row>
    <row r="90" spans="1:12" ht="15">
      <c r="A90" s="35"/>
      <c r="B90" s="17"/>
      <c r="C90" s="33" t="s">
        <v>306</v>
      </c>
      <c r="D90" s="34"/>
      <c r="E90" s="34"/>
      <c r="F90" s="34"/>
      <c r="G90" s="34"/>
      <c r="H90" s="34"/>
      <c r="I90" s="12">
        <v>21</v>
      </c>
      <c r="K90" s="35"/>
      <c r="L90" s="17"/>
    </row>
    <row r="91" spans="1:12" ht="15">
      <c r="A91" s="35"/>
      <c r="B91" s="17"/>
      <c r="C91" s="33" t="s">
        <v>307</v>
      </c>
      <c r="D91" s="34"/>
      <c r="E91" s="34"/>
      <c r="F91" s="34"/>
      <c r="G91" s="34"/>
      <c r="H91" s="34"/>
      <c r="I91" s="12">
        <v>123.2</v>
      </c>
      <c r="K91" s="35"/>
      <c r="L91" s="17"/>
    </row>
    <row r="92" spans="1:12" ht="15">
      <c r="A92" s="35"/>
      <c r="B92" s="17"/>
      <c r="C92" s="33" t="s">
        <v>308</v>
      </c>
      <c r="D92" s="34"/>
      <c r="E92" s="34"/>
      <c r="F92" s="34"/>
      <c r="G92" s="34"/>
      <c r="H92" s="34"/>
      <c r="I92" s="12">
        <v>2</v>
      </c>
      <c r="K92" s="35"/>
      <c r="L92" s="17"/>
    </row>
    <row r="93" spans="1:13" ht="15">
      <c r="A93" s="6">
        <v>40</v>
      </c>
      <c r="B93" s="9" t="s">
        <v>173</v>
      </c>
      <c r="C93" s="14" t="s">
        <v>174</v>
      </c>
      <c r="D93" s="15"/>
      <c r="E93" s="15"/>
      <c r="F93" s="15"/>
      <c r="G93" s="15"/>
      <c r="H93" s="15"/>
      <c r="I93" s="10">
        <v>2560.48</v>
      </c>
      <c r="J93" s="3" t="s">
        <v>80</v>
      </c>
      <c r="K93" s="13">
        <v>0</v>
      </c>
      <c r="L93" s="11">
        <f>ROUND(I93*K93,2)</f>
        <v>0</v>
      </c>
      <c r="M93" t="s">
        <v>309</v>
      </c>
    </row>
    <row r="94" spans="1:12" ht="15">
      <c r="A94" s="35"/>
      <c r="B94" s="17"/>
      <c r="C94" s="33" t="s">
        <v>310</v>
      </c>
      <c r="D94" s="34"/>
      <c r="E94" s="34"/>
      <c r="F94" s="34"/>
      <c r="G94" s="34"/>
      <c r="H94" s="34"/>
      <c r="I94" s="12">
        <v>2560.48</v>
      </c>
      <c r="K94" s="35"/>
      <c r="L94" s="17"/>
    </row>
    <row r="95" spans="1:13" ht="15">
      <c r="A95" s="6">
        <v>41</v>
      </c>
      <c r="B95" s="9" t="s">
        <v>311</v>
      </c>
      <c r="C95" s="14" t="s">
        <v>312</v>
      </c>
      <c r="D95" s="15"/>
      <c r="E95" s="15"/>
      <c r="F95" s="15"/>
      <c r="G95" s="15"/>
      <c r="H95" s="15"/>
      <c r="I95" s="10">
        <v>640.12</v>
      </c>
      <c r="J95" s="3" t="s">
        <v>80</v>
      </c>
      <c r="K95" s="13">
        <v>0</v>
      </c>
      <c r="L95" s="11">
        <f>ROUND(I95*K95,2)</f>
        <v>0</v>
      </c>
      <c r="M95" t="s">
        <v>313</v>
      </c>
    </row>
    <row r="96" spans="1:12" ht="15">
      <c r="A96" s="35"/>
      <c r="B96" s="17"/>
      <c r="C96" s="33" t="s">
        <v>314</v>
      </c>
      <c r="D96" s="34"/>
      <c r="E96" s="34"/>
      <c r="F96" s="34"/>
      <c r="G96" s="34"/>
      <c r="H96" s="34"/>
      <c r="I96" s="12">
        <v>640.12</v>
      </c>
      <c r="K96" s="35"/>
      <c r="L96" s="17"/>
    </row>
    <row r="97" spans="1:13" ht="15">
      <c r="A97" s="6">
        <v>42</v>
      </c>
      <c r="B97" s="9" t="s">
        <v>180</v>
      </c>
      <c r="C97" s="14" t="s">
        <v>181</v>
      </c>
      <c r="D97" s="15"/>
      <c r="E97" s="15"/>
      <c r="F97" s="15"/>
      <c r="G97" s="15"/>
      <c r="H97" s="15"/>
      <c r="I97" s="10">
        <v>711.45</v>
      </c>
      <c r="J97" s="3" t="s">
        <v>80</v>
      </c>
      <c r="K97" s="13">
        <v>0</v>
      </c>
      <c r="L97" s="11">
        <f>ROUND(I97*K97,2)</f>
        <v>0</v>
      </c>
      <c r="M97" t="s">
        <v>315</v>
      </c>
    </row>
    <row r="98" spans="1:12" ht="15">
      <c r="A98" s="35"/>
      <c r="B98" s="17"/>
      <c r="C98" s="33" t="s">
        <v>316</v>
      </c>
      <c r="D98" s="34"/>
      <c r="E98" s="34"/>
      <c r="F98" s="34"/>
      <c r="G98" s="34"/>
      <c r="H98" s="34"/>
      <c r="I98" s="12">
        <v>711.45</v>
      </c>
      <c r="K98" s="35"/>
      <c r="L98" s="17"/>
    </row>
    <row r="99" spans="1:12" ht="15">
      <c r="A99" s="37" t="s">
        <v>13</v>
      </c>
      <c r="B99" s="38"/>
      <c r="C99" s="5"/>
      <c r="D99" s="42"/>
      <c r="E99" s="43"/>
      <c r="F99" s="42"/>
      <c r="G99" s="43"/>
      <c r="H99" s="39" t="s">
        <v>52</v>
      </c>
      <c r="I99" s="40"/>
      <c r="J99" s="40"/>
      <c r="K99" s="41">
        <f>L9+L11+L13+L15+L17+L19+L21+L24+L26+L28+L31+SUM(L34:L35)+L37+L39+L41+L43+L45+L47+L49+L52+L54+L56+L58+L61+L63+L65+SUM(L67:L68)+L70+L72+L74+L76+L78+L80+L82+L84+L86+L88+L93+L95+L97</f>
        <v>0</v>
      </c>
      <c r="L99" s="40"/>
    </row>
    <row r="100" spans="1:12" ht="15">
      <c r="A100" s="3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</sheetData>
  <sheetProtection algorithmName="SHA-512" hashValue="XU61LEmVCba6S1FaG8+6TKterkQ0TaLDvOP3P7w6hlWLGeQ5vRLI+yQFVz7mAX3J4YSL6GTBltGq+NFEgrl04Q==" saltValue="vCT+HsgZW3ssKb8R/dTl2A==" spinCount="100000" sheet="1" objects="1" scenarios="1"/>
  <mergeCells count="201">
    <mergeCell ref="A99:B99"/>
    <mergeCell ref="H99:J99"/>
    <mergeCell ref="K99:L99"/>
    <mergeCell ref="D99:E99"/>
    <mergeCell ref="F99:G99"/>
    <mergeCell ref="A100:L100"/>
    <mergeCell ref="C95:H95"/>
    <mergeCell ref="C96:H96"/>
    <mergeCell ref="A96:B96"/>
    <mergeCell ref="K96:L96"/>
    <mergeCell ref="C97:H97"/>
    <mergeCell ref="C98:H98"/>
    <mergeCell ref="A98:B98"/>
    <mergeCell ref="K98:L98"/>
    <mergeCell ref="C92:H92"/>
    <mergeCell ref="A92:B92"/>
    <mergeCell ref="K92:L92"/>
    <mergeCell ref="C93:H93"/>
    <mergeCell ref="C94:H94"/>
    <mergeCell ref="A94:B94"/>
    <mergeCell ref="K94:L94"/>
    <mergeCell ref="C90:H90"/>
    <mergeCell ref="A90:B90"/>
    <mergeCell ref="K90:L90"/>
    <mergeCell ref="C91:H91"/>
    <mergeCell ref="A91:B91"/>
    <mergeCell ref="K91:L91"/>
    <mergeCell ref="C86:H86"/>
    <mergeCell ref="C87:H87"/>
    <mergeCell ref="A87:B87"/>
    <mergeCell ref="J87:L87"/>
    <mergeCell ref="C88:H88"/>
    <mergeCell ref="C89:H89"/>
    <mergeCell ref="A89:B89"/>
    <mergeCell ref="K89:L89"/>
    <mergeCell ref="C82:H82"/>
    <mergeCell ref="C83:H83"/>
    <mergeCell ref="A83:B83"/>
    <mergeCell ref="J83:L83"/>
    <mergeCell ref="C84:H84"/>
    <mergeCell ref="C85:H85"/>
    <mergeCell ref="A85:B85"/>
    <mergeCell ref="K85:L85"/>
    <mergeCell ref="C78:H78"/>
    <mergeCell ref="C79:H79"/>
    <mergeCell ref="A79:B79"/>
    <mergeCell ref="K79:L79"/>
    <mergeCell ref="C80:H80"/>
    <mergeCell ref="C81:H81"/>
    <mergeCell ref="A81:B81"/>
    <mergeCell ref="K81:L81"/>
    <mergeCell ref="C74:H74"/>
    <mergeCell ref="C75:H75"/>
    <mergeCell ref="A75:B75"/>
    <mergeCell ref="K75:L75"/>
    <mergeCell ref="C76:H76"/>
    <mergeCell ref="C77:H77"/>
    <mergeCell ref="A77:B77"/>
    <mergeCell ref="K77:L77"/>
    <mergeCell ref="C71:H71"/>
    <mergeCell ref="A71:B71"/>
    <mergeCell ref="K71:L71"/>
    <mergeCell ref="C72:H72"/>
    <mergeCell ref="C73:H73"/>
    <mergeCell ref="A73:B73"/>
    <mergeCell ref="K73:L73"/>
    <mergeCell ref="C67:H67"/>
    <mergeCell ref="C68:H68"/>
    <mergeCell ref="C69:H69"/>
    <mergeCell ref="A69:B69"/>
    <mergeCell ref="K69:L69"/>
    <mergeCell ref="C70:H70"/>
    <mergeCell ref="C63:H63"/>
    <mergeCell ref="C64:H64"/>
    <mergeCell ref="A64:B64"/>
    <mergeCell ref="J64:L64"/>
    <mergeCell ref="C65:H65"/>
    <mergeCell ref="C66:H66"/>
    <mergeCell ref="A66:B66"/>
    <mergeCell ref="J66:L66"/>
    <mergeCell ref="C60:H60"/>
    <mergeCell ref="A60:B60"/>
    <mergeCell ref="K60:L60"/>
    <mergeCell ref="C61:H61"/>
    <mergeCell ref="C62:H62"/>
    <mergeCell ref="A62:B62"/>
    <mergeCell ref="J62:L62"/>
    <mergeCell ref="C56:H56"/>
    <mergeCell ref="C57:H57"/>
    <mergeCell ref="A57:B57"/>
    <mergeCell ref="K57:L57"/>
    <mergeCell ref="C58:H58"/>
    <mergeCell ref="C59:H59"/>
    <mergeCell ref="A59:B59"/>
    <mergeCell ref="K59:L59"/>
    <mergeCell ref="C52:H52"/>
    <mergeCell ref="C53:H53"/>
    <mergeCell ref="A53:B53"/>
    <mergeCell ref="K53:L53"/>
    <mergeCell ref="C54:H54"/>
    <mergeCell ref="C55:H55"/>
    <mergeCell ref="A55:B55"/>
    <mergeCell ref="K55:L55"/>
    <mergeCell ref="C49:H49"/>
    <mergeCell ref="C50:H50"/>
    <mergeCell ref="A50:B50"/>
    <mergeCell ref="K50:L50"/>
    <mergeCell ref="C51:H51"/>
    <mergeCell ref="A51:B51"/>
    <mergeCell ref="K51:L51"/>
    <mergeCell ref="C45:H45"/>
    <mergeCell ref="C46:H46"/>
    <mergeCell ref="A46:B46"/>
    <mergeCell ref="K46:L46"/>
    <mergeCell ref="C47:H47"/>
    <mergeCell ref="C48:H48"/>
    <mergeCell ref="A48:B48"/>
    <mergeCell ref="K48:L48"/>
    <mergeCell ref="C41:H41"/>
    <mergeCell ref="C42:H42"/>
    <mergeCell ref="A42:B42"/>
    <mergeCell ref="K42:L42"/>
    <mergeCell ref="C43:H43"/>
    <mergeCell ref="C44:H44"/>
    <mergeCell ref="A44:B44"/>
    <mergeCell ref="K44:L44"/>
    <mergeCell ref="C37:H37"/>
    <mergeCell ref="C38:H38"/>
    <mergeCell ref="A38:B38"/>
    <mergeCell ref="K38:L38"/>
    <mergeCell ref="C39:H39"/>
    <mergeCell ref="C40:H40"/>
    <mergeCell ref="A40:B40"/>
    <mergeCell ref="K40:L40"/>
    <mergeCell ref="C33:H33"/>
    <mergeCell ref="A33:B33"/>
    <mergeCell ref="K33:L33"/>
    <mergeCell ref="C34:H34"/>
    <mergeCell ref="C35:H35"/>
    <mergeCell ref="C36:H36"/>
    <mergeCell ref="A36:B36"/>
    <mergeCell ref="J36:L36"/>
    <mergeCell ref="C30:H30"/>
    <mergeCell ref="A30:B30"/>
    <mergeCell ref="K30:L30"/>
    <mergeCell ref="C31:H31"/>
    <mergeCell ref="C32:H32"/>
    <mergeCell ref="A32:B32"/>
    <mergeCell ref="K32:L32"/>
    <mergeCell ref="C26:H26"/>
    <mergeCell ref="C27:H27"/>
    <mergeCell ref="A27:B27"/>
    <mergeCell ref="K27:L27"/>
    <mergeCell ref="C28:H28"/>
    <mergeCell ref="C29:H29"/>
    <mergeCell ref="A29:B29"/>
    <mergeCell ref="J29:L29"/>
    <mergeCell ref="C23:H23"/>
    <mergeCell ref="A23:B23"/>
    <mergeCell ref="K23:L23"/>
    <mergeCell ref="C24:H24"/>
    <mergeCell ref="C25:H25"/>
    <mergeCell ref="A25:B25"/>
    <mergeCell ref="K25:L25"/>
    <mergeCell ref="C19:H19"/>
    <mergeCell ref="C20:H20"/>
    <mergeCell ref="A20:B20"/>
    <mergeCell ref="K20:L20"/>
    <mergeCell ref="C21:H21"/>
    <mergeCell ref="C22:H22"/>
    <mergeCell ref="A22:B22"/>
    <mergeCell ref="K22:L22"/>
    <mergeCell ref="C15:H15"/>
    <mergeCell ref="C16:H16"/>
    <mergeCell ref="A16:B16"/>
    <mergeCell ref="K16:L16"/>
    <mergeCell ref="C17:H17"/>
    <mergeCell ref="C18:H18"/>
    <mergeCell ref="A18:B18"/>
    <mergeCell ref="K18:L18"/>
    <mergeCell ref="C13:H13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5:H5"/>
    <mergeCell ref="C11:H11"/>
    <mergeCell ref="C12:H12"/>
    <mergeCell ref="A12:B12"/>
    <mergeCell ref="K12:L12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7"/>
  <sheetViews>
    <sheetView workbookViewId="0" topLeftCell="A1">
      <selection activeCell="R11" sqref="R11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/>
      <c r="L1" s="21"/>
    </row>
    <row r="2" spans="1:12" ht="15" thickBot="1">
      <c r="A2" s="1" t="s">
        <v>2</v>
      </c>
      <c r="C2" s="4">
        <v>45279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9" ht="15">
      <c r="A5" s="1" t="s">
        <v>6</v>
      </c>
      <c r="C5" s="22"/>
      <c r="D5" s="22"/>
      <c r="E5" s="22"/>
      <c r="F5" s="22"/>
      <c r="G5" s="22"/>
      <c r="H5" s="22"/>
      <c r="I5" s="22"/>
    </row>
    <row r="6" ht="15" thickBot="1"/>
    <row r="7" spans="1:12" ht="15" thickBot="1">
      <c r="A7" s="25" t="s">
        <v>317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thickBot="1">
      <c r="A8" s="27" t="s">
        <v>8</v>
      </c>
      <c r="B8" s="28"/>
      <c r="C8" s="29" t="s">
        <v>9</v>
      </c>
      <c r="D8" s="30"/>
      <c r="E8" s="30"/>
      <c r="F8" s="30"/>
      <c r="G8" s="30"/>
      <c r="H8" s="30"/>
      <c r="I8" s="8" t="s">
        <v>10</v>
      </c>
      <c r="J8" s="7" t="s">
        <v>11</v>
      </c>
      <c r="K8" s="8" t="s">
        <v>12</v>
      </c>
      <c r="L8" s="8" t="s">
        <v>13</v>
      </c>
    </row>
    <row r="9" spans="1:13" ht="15">
      <c r="A9" s="6">
        <v>1</v>
      </c>
      <c r="B9" s="9" t="s">
        <v>318</v>
      </c>
      <c r="C9" s="31" t="s">
        <v>319</v>
      </c>
      <c r="D9" s="32"/>
      <c r="E9" s="32"/>
      <c r="F9" s="32"/>
      <c r="G9" s="32"/>
      <c r="H9" s="32"/>
      <c r="I9" s="10">
        <v>1</v>
      </c>
      <c r="J9" s="3" t="s">
        <v>16</v>
      </c>
      <c r="K9" s="13">
        <v>0</v>
      </c>
      <c r="L9" s="11">
        <f>ROUND(I9*K9,2)</f>
        <v>0</v>
      </c>
      <c r="M9" t="s">
        <v>320</v>
      </c>
    </row>
    <row r="10" spans="1:13" ht="15">
      <c r="A10" s="6">
        <v>2</v>
      </c>
      <c r="B10" s="9" t="s">
        <v>321</v>
      </c>
      <c r="C10" s="14" t="s">
        <v>322</v>
      </c>
      <c r="D10" s="15"/>
      <c r="E10" s="15"/>
      <c r="F10" s="15"/>
      <c r="G10" s="15"/>
      <c r="H10" s="15"/>
      <c r="I10" s="10">
        <v>1</v>
      </c>
      <c r="J10" s="3" t="s">
        <v>16</v>
      </c>
      <c r="K10" s="13">
        <v>0</v>
      </c>
      <c r="L10" s="11">
        <f>ROUND(I10*K10,2)</f>
        <v>0</v>
      </c>
      <c r="M10" t="s">
        <v>323</v>
      </c>
    </row>
    <row r="11" spans="1:13" ht="15">
      <c r="A11" s="6">
        <v>3</v>
      </c>
      <c r="B11" s="9" t="s">
        <v>324</v>
      </c>
      <c r="C11" s="14" t="s">
        <v>325</v>
      </c>
      <c r="D11" s="15"/>
      <c r="E11" s="15"/>
      <c r="F11" s="15"/>
      <c r="G11" s="15"/>
      <c r="H11" s="15"/>
      <c r="I11" s="10">
        <v>1.6</v>
      </c>
      <c r="J11" s="3" t="s">
        <v>72</v>
      </c>
      <c r="K11" s="13">
        <v>0</v>
      </c>
      <c r="L11" s="11">
        <f>ROUND(I11*K11,2)</f>
        <v>0</v>
      </c>
      <c r="M11" t="s">
        <v>326</v>
      </c>
    </row>
    <row r="12" spans="1:12" ht="15">
      <c r="A12" s="35"/>
      <c r="B12" s="17"/>
      <c r="C12" s="33" t="s">
        <v>327</v>
      </c>
      <c r="D12" s="34"/>
      <c r="E12" s="34"/>
      <c r="F12" s="34"/>
      <c r="G12" s="34"/>
      <c r="H12" s="34"/>
      <c r="I12" s="12">
        <v>1.6</v>
      </c>
      <c r="K12" s="35"/>
      <c r="L12" s="17"/>
    </row>
    <row r="13" spans="1:13" ht="15">
      <c r="A13" s="6">
        <v>4</v>
      </c>
      <c r="B13" s="9" t="s">
        <v>328</v>
      </c>
      <c r="C13" s="14" t="s">
        <v>329</v>
      </c>
      <c r="D13" s="15"/>
      <c r="E13" s="15"/>
      <c r="F13" s="15"/>
      <c r="G13" s="15"/>
      <c r="H13" s="15"/>
      <c r="I13" s="10">
        <v>12.5</v>
      </c>
      <c r="J13" s="3" t="s">
        <v>72</v>
      </c>
      <c r="K13" s="13">
        <v>0</v>
      </c>
      <c r="L13" s="11">
        <f>ROUND(I13*K13,2)</f>
        <v>0</v>
      </c>
      <c r="M13" t="s">
        <v>330</v>
      </c>
    </row>
    <row r="14" spans="1:12" ht="15">
      <c r="A14" s="35"/>
      <c r="B14" s="17"/>
      <c r="C14" s="33" t="s">
        <v>331</v>
      </c>
      <c r="D14" s="34"/>
      <c r="E14" s="34"/>
      <c r="F14" s="34"/>
      <c r="G14" s="34"/>
      <c r="H14" s="34"/>
      <c r="I14" s="12">
        <v>12.5</v>
      </c>
      <c r="K14" s="35"/>
      <c r="L14" s="17"/>
    </row>
    <row r="15" spans="1:13" ht="15">
      <c r="A15" s="6">
        <v>5</v>
      </c>
      <c r="B15" s="9" t="s">
        <v>75</v>
      </c>
      <c r="C15" s="14" t="s">
        <v>76</v>
      </c>
      <c r="D15" s="15"/>
      <c r="E15" s="15"/>
      <c r="F15" s="15"/>
      <c r="G15" s="15"/>
      <c r="H15" s="15"/>
      <c r="I15" s="10">
        <v>6.1</v>
      </c>
      <c r="J15" s="3" t="s">
        <v>72</v>
      </c>
      <c r="K15" s="13">
        <v>0</v>
      </c>
      <c r="L15" s="11">
        <f>ROUND(I15*K15,2)</f>
        <v>0</v>
      </c>
      <c r="M15" t="s">
        <v>332</v>
      </c>
    </row>
    <row r="16" spans="1:12" ht="15">
      <c r="A16" s="35"/>
      <c r="B16" s="17"/>
      <c r="C16" s="36" t="s">
        <v>333</v>
      </c>
      <c r="D16" s="34"/>
      <c r="E16" s="34"/>
      <c r="F16" s="34"/>
      <c r="G16" s="34"/>
      <c r="H16" s="34"/>
      <c r="J16" s="35"/>
      <c r="K16" s="17"/>
      <c r="L16" s="17"/>
    </row>
    <row r="17" spans="1:12" ht="15">
      <c r="A17" s="35"/>
      <c r="B17" s="17"/>
      <c r="C17" s="33" t="s">
        <v>334</v>
      </c>
      <c r="D17" s="34"/>
      <c r="E17" s="34"/>
      <c r="F17" s="34"/>
      <c r="G17" s="34"/>
      <c r="H17" s="34"/>
      <c r="I17" s="12">
        <v>6.1</v>
      </c>
      <c r="K17" s="35"/>
      <c r="L17" s="17"/>
    </row>
    <row r="18" spans="1:13" ht="15">
      <c r="A18" s="6">
        <v>6</v>
      </c>
      <c r="B18" s="9" t="s">
        <v>335</v>
      </c>
      <c r="C18" s="14" t="s">
        <v>336</v>
      </c>
      <c r="D18" s="15"/>
      <c r="E18" s="15"/>
      <c r="F18" s="15"/>
      <c r="G18" s="15"/>
      <c r="H18" s="15"/>
      <c r="I18" s="10">
        <v>6.1</v>
      </c>
      <c r="J18" s="3" t="s">
        <v>72</v>
      </c>
      <c r="K18" s="13">
        <v>0</v>
      </c>
      <c r="L18" s="11">
        <f>ROUND(I18*K18,2)</f>
        <v>0</v>
      </c>
      <c r="M18" t="s">
        <v>337</v>
      </c>
    </row>
    <row r="19" spans="1:12" ht="15">
      <c r="A19" s="35"/>
      <c r="B19" s="17"/>
      <c r="C19" s="33" t="s">
        <v>338</v>
      </c>
      <c r="D19" s="34"/>
      <c r="E19" s="34"/>
      <c r="F19" s="34"/>
      <c r="G19" s="34"/>
      <c r="H19" s="34"/>
      <c r="I19" s="12">
        <v>6.1</v>
      </c>
      <c r="K19" s="35"/>
      <c r="L19" s="17"/>
    </row>
    <row r="20" spans="1:13" ht="15">
      <c r="A20" s="6">
        <v>7</v>
      </c>
      <c r="B20" s="9" t="s">
        <v>339</v>
      </c>
      <c r="C20" s="14" t="s">
        <v>340</v>
      </c>
      <c r="D20" s="15"/>
      <c r="E20" s="15"/>
      <c r="F20" s="15"/>
      <c r="G20" s="15"/>
      <c r="H20" s="15"/>
      <c r="I20" s="10">
        <v>2</v>
      </c>
      <c r="J20" s="3" t="s">
        <v>32</v>
      </c>
      <c r="K20" s="13">
        <v>0</v>
      </c>
      <c r="L20" s="11">
        <f>ROUND(I20*K20,2)</f>
        <v>0</v>
      </c>
      <c r="M20" t="s">
        <v>341</v>
      </c>
    </row>
    <row r="21" spans="1:12" ht="15">
      <c r="A21" s="35"/>
      <c r="B21" s="17"/>
      <c r="C21" s="36" t="s">
        <v>342</v>
      </c>
      <c r="D21" s="34"/>
      <c r="E21" s="34"/>
      <c r="F21" s="34"/>
      <c r="G21" s="34"/>
      <c r="H21" s="34"/>
      <c r="J21" s="35"/>
      <c r="K21" s="17"/>
      <c r="L21" s="17"/>
    </row>
    <row r="22" spans="1:12" ht="15">
      <c r="A22" s="35"/>
      <c r="B22" s="17"/>
      <c r="C22" s="33">
        <v>2</v>
      </c>
      <c r="D22" s="34"/>
      <c r="E22" s="34"/>
      <c r="F22" s="34"/>
      <c r="G22" s="34"/>
      <c r="H22" s="34"/>
      <c r="I22" s="12">
        <v>2</v>
      </c>
      <c r="K22" s="35"/>
      <c r="L22" s="17"/>
    </row>
    <row r="23" spans="1:13" ht="15">
      <c r="A23" s="6">
        <v>8</v>
      </c>
      <c r="B23" s="9" t="s">
        <v>343</v>
      </c>
      <c r="C23" s="14" t="s">
        <v>344</v>
      </c>
      <c r="D23" s="15"/>
      <c r="E23" s="15"/>
      <c r="F23" s="15"/>
      <c r="G23" s="15"/>
      <c r="H23" s="15"/>
      <c r="I23" s="10">
        <v>3</v>
      </c>
      <c r="J23" s="3" t="s">
        <v>32</v>
      </c>
      <c r="K23" s="13">
        <v>0</v>
      </c>
      <c r="L23" s="11">
        <f>ROUND(I23*K23,2)</f>
        <v>0</v>
      </c>
      <c r="M23" t="s">
        <v>345</v>
      </c>
    </row>
    <row r="24" spans="1:12" ht="15">
      <c r="A24" s="35"/>
      <c r="B24" s="17"/>
      <c r="C24" s="33">
        <v>3</v>
      </c>
      <c r="D24" s="34"/>
      <c r="E24" s="34"/>
      <c r="F24" s="34"/>
      <c r="G24" s="34"/>
      <c r="H24" s="34"/>
      <c r="I24" s="12">
        <v>3</v>
      </c>
      <c r="K24" s="35"/>
      <c r="L24" s="17"/>
    </row>
    <row r="25" spans="1:13" ht="15">
      <c r="A25" s="6">
        <v>9</v>
      </c>
      <c r="B25" s="9" t="s">
        <v>346</v>
      </c>
      <c r="C25" s="14" t="s">
        <v>347</v>
      </c>
      <c r="D25" s="15"/>
      <c r="E25" s="15"/>
      <c r="F25" s="15"/>
      <c r="G25" s="15"/>
      <c r="H25" s="15"/>
      <c r="I25" s="10">
        <v>3</v>
      </c>
      <c r="J25" s="3" t="s">
        <v>32</v>
      </c>
      <c r="K25" s="13">
        <v>0</v>
      </c>
      <c r="L25" s="11">
        <f>ROUND(I25*K25,2)</f>
        <v>0</v>
      </c>
      <c r="M25" t="s">
        <v>348</v>
      </c>
    </row>
    <row r="26" spans="1:12" ht="15">
      <c r="A26" s="35"/>
      <c r="B26" s="17"/>
      <c r="C26" s="36" t="s">
        <v>349</v>
      </c>
      <c r="D26" s="34"/>
      <c r="E26" s="34"/>
      <c r="F26" s="34"/>
      <c r="G26" s="34"/>
      <c r="H26" s="34"/>
      <c r="J26" s="35"/>
      <c r="K26" s="17"/>
      <c r="L26" s="17"/>
    </row>
    <row r="27" spans="1:13" ht="15">
      <c r="A27" s="6">
        <v>10</v>
      </c>
      <c r="B27" s="9" t="s">
        <v>350</v>
      </c>
      <c r="C27" s="14" t="s">
        <v>351</v>
      </c>
      <c r="D27" s="15"/>
      <c r="E27" s="15"/>
      <c r="F27" s="15"/>
      <c r="G27" s="15"/>
      <c r="H27" s="15"/>
      <c r="I27" s="10">
        <v>2</v>
      </c>
      <c r="J27" s="3" t="s">
        <v>32</v>
      </c>
      <c r="K27" s="13">
        <v>0</v>
      </c>
      <c r="L27" s="11">
        <f>ROUND(I27*K27,2)</f>
        <v>0</v>
      </c>
      <c r="M27" t="s">
        <v>352</v>
      </c>
    </row>
    <row r="28" spans="1:12" ht="15">
      <c r="A28" s="35"/>
      <c r="B28" s="17"/>
      <c r="C28" s="33">
        <v>2</v>
      </c>
      <c r="D28" s="34"/>
      <c r="E28" s="34"/>
      <c r="F28" s="34"/>
      <c r="G28" s="34"/>
      <c r="H28" s="34"/>
      <c r="I28" s="12">
        <v>2</v>
      </c>
      <c r="K28" s="35"/>
      <c r="L28" s="17"/>
    </row>
    <row r="29" spans="1:13" ht="15">
      <c r="A29" s="6">
        <v>11</v>
      </c>
      <c r="B29" s="9" t="s">
        <v>353</v>
      </c>
      <c r="C29" s="14" t="s">
        <v>354</v>
      </c>
      <c r="D29" s="15"/>
      <c r="E29" s="15"/>
      <c r="F29" s="15"/>
      <c r="G29" s="15"/>
      <c r="H29" s="15"/>
      <c r="I29" s="10">
        <v>25</v>
      </c>
      <c r="J29" s="3" t="s">
        <v>68</v>
      </c>
      <c r="K29" s="13">
        <v>0</v>
      </c>
      <c r="L29" s="11">
        <f>ROUND(I29*K29,2)</f>
        <v>0</v>
      </c>
      <c r="M29" t="s">
        <v>355</v>
      </c>
    </row>
    <row r="30" spans="1:12" ht="15">
      <c r="A30" s="35"/>
      <c r="B30" s="17"/>
      <c r="C30" s="33">
        <v>25</v>
      </c>
      <c r="D30" s="34"/>
      <c r="E30" s="34"/>
      <c r="F30" s="34"/>
      <c r="G30" s="34"/>
      <c r="H30" s="34"/>
      <c r="I30" s="12">
        <v>25</v>
      </c>
      <c r="K30" s="35"/>
      <c r="L30" s="17"/>
    </row>
    <row r="31" spans="1:13" ht="15">
      <c r="A31" s="6">
        <v>12</v>
      </c>
      <c r="B31" s="9" t="s">
        <v>356</v>
      </c>
      <c r="C31" s="14" t="s">
        <v>357</v>
      </c>
      <c r="D31" s="15"/>
      <c r="E31" s="15"/>
      <c r="F31" s="15"/>
      <c r="G31" s="15"/>
      <c r="H31" s="15"/>
      <c r="I31" s="10">
        <v>2</v>
      </c>
      <c r="J31" s="3" t="s">
        <v>358</v>
      </c>
      <c r="K31" s="13">
        <v>0</v>
      </c>
      <c r="L31" s="11">
        <f>ROUND(I31*K31,2)</f>
        <v>0</v>
      </c>
      <c r="M31" t="s">
        <v>359</v>
      </c>
    </row>
    <row r="32" spans="1:12" ht="15">
      <c r="A32" s="35"/>
      <c r="B32" s="17"/>
      <c r="C32" s="33">
        <v>2</v>
      </c>
      <c r="D32" s="34"/>
      <c r="E32" s="34"/>
      <c r="F32" s="34"/>
      <c r="G32" s="34"/>
      <c r="H32" s="34"/>
      <c r="I32" s="12">
        <v>2</v>
      </c>
      <c r="K32" s="35"/>
      <c r="L32" s="17"/>
    </row>
    <row r="33" spans="1:13" ht="15">
      <c r="A33" s="6">
        <v>13</v>
      </c>
      <c r="B33" s="9" t="s">
        <v>360</v>
      </c>
      <c r="C33" s="14" t="s">
        <v>361</v>
      </c>
      <c r="D33" s="15"/>
      <c r="E33" s="15"/>
      <c r="F33" s="15"/>
      <c r="G33" s="15"/>
      <c r="H33" s="15"/>
      <c r="I33" s="10">
        <v>1</v>
      </c>
      <c r="J33" s="3" t="s">
        <v>16</v>
      </c>
      <c r="K33" s="13">
        <v>0</v>
      </c>
      <c r="L33" s="11">
        <f>ROUND(I33*K33,2)</f>
        <v>0</v>
      </c>
      <c r="M33" t="s">
        <v>362</v>
      </c>
    </row>
    <row r="34" spans="1:13" ht="15">
      <c r="A34" s="6">
        <v>14</v>
      </c>
      <c r="B34" s="9" t="s">
        <v>363</v>
      </c>
      <c r="C34" s="14" t="s">
        <v>364</v>
      </c>
      <c r="D34" s="15"/>
      <c r="E34" s="15"/>
      <c r="F34" s="15"/>
      <c r="G34" s="15"/>
      <c r="H34" s="15"/>
      <c r="I34" s="10">
        <v>1</v>
      </c>
      <c r="J34" s="3" t="s">
        <v>16</v>
      </c>
      <c r="K34" s="13">
        <v>0</v>
      </c>
      <c r="L34" s="11">
        <f>ROUND(I34*K34,2)</f>
        <v>0</v>
      </c>
      <c r="M34" t="s">
        <v>365</v>
      </c>
    </row>
    <row r="35" spans="1:13" ht="15">
      <c r="A35" s="6">
        <v>15</v>
      </c>
      <c r="B35" s="9" t="s">
        <v>366</v>
      </c>
      <c r="C35" s="14" t="s">
        <v>367</v>
      </c>
      <c r="D35" s="15"/>
      <c r="E35" s="15"/>
      <c r="F35" s="15"/>
      <c r="G35" s="15"/>
      <c r="H35" s="15"/>
      <c r="I35" s="10">
        <v>1</v>
      </c>
      <c r="J35" s="3" t="s">
        <v>32</v>
      </c>
      <c r="K35" s="13">
        <v>0</v>
      </c>
      <c r="L35" s="11">
        <f>ROUND(I35*K35,2)</f>
        <v>0</v>
      </c>
      <c r="M35" t="s">
        <v>368</v>
      </c>
    </row>
    <row r="36" spans="1:13" ht="15">
      <c r="A36" s="6">
        <v>16</v>
      </c>
      <c r="B36" s="9" t="s">
        <v>366</v>
      </c>
      <c r="C36" s="14" t="s">
        <v>369</v>
      </c>
      <c r="D36" s="15"/>
      <c r="E36" s="15"/>
      <c r="F36" s="15"/>
      <c r="G36" s="15"/>
      <c r="H36" s="15"/>
      <c r="I36" s="10">
        <v>1</v>
      </c>
      <c r="J36" s="3" t="s">
        <v>32</v>
      </c>
      <c r="K36" s="13">
        <v>0</v>
      </c>
      <c r="L36" s="11">
        <f>ROUND(I36*K36,2)</f>
        <v>0</v>
      </c>
      <c r="M36" t="s">
        <v>370</v>
      </c>
    </row>
    <row r="37" spans="1:13" ht="15">
      <c r="A37" s="6">
        <v>17</v>
      </c>
      <c r="B37" s="9" t="s">
        <v>371</v>
      </c>
      <c r="C37" s="14" t="s">
        <v>372</v>
      </c>
      <c r="D37" s="15"/>
      <c r="E37" s="15"/>
      <c r="F37" s="15"/>
      <c r="G37" s="15"/>
      <c r="H37" s="15"/>
      <c r="I37" s="10">
        <v>1</v>
      </c>
      <c r="J37" s="3" t="s">
        <v>358</v>
      </c>
      <c r="K37" s="13">
        <v>0</v>
      </c>
      <c r="L37" s="11">
        <f>ROUND(I37*K37,2)</f>
        <v>0</v>
      </c>
      <c r="M37" t="s">
        <v>373</v>
      </c>
    </row>
    <row r="38" spans="1:12" ht="15">
      <c r="A38" s="35"/>
      <c r="B38" s="17"/>
      <c r="C38" s="36" t="s">
        <v>374</v>
      </c>
      <c r="D38" s="34"/>
      <c r="E38" s="34"/>
      <c r="F38" s="34"/>
      <c r="G38" s="34"/>
      <c r="H38" s="34"/>
      <c r="J38" s="35"/>
      <c r="K38" s="17"/>
      <c r="L38" s="17"/>
    </row>
    <row r="39" spans="1:13" ht="15">
      <c r="A39" s="6">
        <v>18</v>
      </c>
      <c r="B39" s="9" t="s">
        <v>375</v>
      </c>
      <c r="C39" s="14" t="s">
        <v>376</v>
      </c>
      <c r="D39" s="15"/>
      <c r="E39" s="15"/>
      <c r="F39" s="15"/>
      <c r="G39" s="15"/>
      <c r="H39" s="15"/>
      <c r="I39" s="10">
        <v>27</v>
      </c>
      <c r="J39" s="3" t="s">
        <v>377</v>
      </c>
      <c r="K39" s="13">
        <v>0</v>
      </c>
      <c r="L39" s="11">
        <f>ROUND(I39*K39,2)</f>
        <v>0</v>
      </c>
      <c r="M39" t="s">
        <v>378</v>
      </c>
    </row>
    <row r="40" spans="1:12" ht="15">
      <c r="A40" s="35"/>
      <c r="B40" s="17"/>
      <c r="C40" s="33" t="s">
        <v>379</v>
      </c>
      <c r="D40" s="34"/>
      <c r="E40" s="34"/>
      <c r="F40" s="34"/>
      <c r="G40" s="34"/>
      <c r="H40" s="34"/>
      <c r="I40" s="12">
        <v>27</v>
      </c>
      <c r="K40" s="35"/>
      <c r="L40" s="17"/>
    </row>
    <row r="41" spans="1:13" ht="15">
      <c r="A41" s="6">
        <v>19</v>
      </c>
      <c r="B41" s="9" t="s">
        <v>380</v>
      </c>
      <c r="C41" s="14" t="s">
        <v>381</v>
      </c>
      <c r="D41" s="15"/>
      <c r="E41" s="15"/>
      <c r="F41" s="15"/>
      <c r="G41" s="15"/>
      <c r="H41" s="15"/>
      <c r="I41" s="10">
        <v>25</v>
      </c>
      <c r="J41" s="3" t="s">
        <v>68</v>
      </c>
      <c r="K41" s="13">
        <v>0</v>
      </c>
      <c r="L41" s="11">
        <f>ROUND(I41*K41,2)</f>
        <v>0</v>
      </c>
      <c r="M41" t="s">
        <v>382</v>
      </c>
    </row>
    <row r="42" spans="1:12" ht="15">
      <c r="A42" s="35"/>
      <c r="B42" s="17"/>
      <c r="C42" s="33">
        <v>25</v>
      </c>
      <c r="D42" s="34"/>
      <c r="E42" s="34"/>
      <c r="F42" s="34"/>
      <c r="G42" s="34"/>
      <c r="H42" s="34"/>
      <c r="I42" s="12">
        <v>25</v>
      </c>
      <c r="K42" s="35"/>
      <c r="L42" s="17"/>
    </row>
    <row r="43" spans="1:13" ht="15">
      <c r="A43" s="6">
        <v>20</v>
      </c>
      <c r="B43" s="9" t="s">
        <v>383</v>
      </c>
      <c r="C43" s="14" t="s">
        <v>384</v>
      </c>
      <c r="D43" s="15"/>
      <c r="E43" s="15"/>
      <c r="F43" s="15"/>
      <c r="G43" s="15"/>
      <c r="H43" s="15"/>
      <c r="I43" s="10">
        <v>2</v>
      </c>
      <c r="J43" s="3" t="s">
        <v>358</v>
      </c>
      <c r="K43" s="13">
        <v>0</v>
      </c>
      <c r="L43" s="11">
        <f>ROUND(I43*K43,2)</f>
        <v>0</v>
      </c>
      <c r="M43" t="s">
        <v>385</v>
      </c>
    </row>
    <row r="44" spans="1:12" ht="15">
      <c r="A44" s="35"/>
      <c r="B44" s="17"/>
      <c r="C44" s="36" t="s">
        <v>386</v>
      </c>
      <c r="D44" s="34"/>
      <c r="E44" s="34"/>
      <c r="F44" s="34"/>
      <c r="G44" s="34"/>
      <c r="H44" s="34"/>
      <c r="J44" s="35"/>
      <c r="K44" s="17"/>
      <c r="L44" s="17"/>
    </row>
    <row r="45" spans="1:12" ht="15">
      <c r="A45" s="35"/>
      <c r="B45" s="17"/>
      <c r="C45" s="33">
        <v>2</v>
      </c>
      <c r="D45" s="34"/>
      <c r="E45" s="34"/>
      <c r="F45" s="34"/>
      <c r="G45" s="34"/>
      <c r="H45" s="34"/>
      <c r="I45" s="12">
        <v>2</v>
      </c>
      <c r="K45" s="35"/>
      <c r="L45" s="17"/>
    </row>
    <row r="46" spans="1:13" ht="15">
      <c r="A46" s="6">
        <v>21</v>
      </c>
      <c r="B46" s="9" t="s">
        <v>387</v>
      </c>
      <c r="C46" s="14" t="s">
        <v>388</v>
      </c>
      <c r="D46" s="15"/>
      <c r="E46" s="15"/>
      <c r="F46" s="15"/>
      <c r="G46" s="15"/>
      <c r="H46" s="15"/>
      <c r="I46" s="10">
        <v>4</v>
      </c>
      <c r="J46" s="3" t="s">
        <v>358</v>
      </c>
      <c r="K46" s="13">
        <v>0</v>
      </c>
      <c r="L46" s="11">
        <f>ROUND(I46*K46,2)</f>
        <v>0</v>
      </c>
      <c r="M46" t="s">
        <v>389</v>
      </c>
    </row>
    <row r="47" spans="1:12" ht="15">
      <c r="A47" s="35"/>
      <c r="B47" s="17"/>
      <c r="C47" s="33">
        <v>4</v>
      </c>
      <c r="D47" s="34"/>
      <c r="E47" s="34"/>
      <c r="F47" s="34"/>
      <c r="G47" s="34"/>
      <c r="H47" s="34"/>
      <c r="I47" s="12">
        <v>4</v>
      </c>
      <c r="K47" s="35"/>
      <c r="L47" s="17"/>
    </row>
    <row r="48" spans="1:13" ht="15">
      <c r="A48" s="6">
        <v>22</v>
      </c>
      <c r="B48" s="9" t="s">
        <v>390</v>
      </c>
      <c r="C48" s="14" t="s">
        <v>391</v>
      </c>
      <c r="D48" s="15"/>
      <c r="E48" s="15"/>
      <c r="F48" s="15"/>
      <c r="G48" s="15"/>
      <c r="H48" s="15"/>
      <c r="I48" s="10">
        <v>25</v>
      </c>
      <c r="J48" s="3" t="s">
        <v>392</v>
      </c>
      <c r="K48" s="13">
        <v>0</v>
      </c>
      <c r="L48" s="11">
        <f>ROUND(I48*K48,2)</f>
        <v>0</v>
      </c>
      <c r="M48" t="s">
        <v>393</v>
      </c>
    </row>
    <row r="49" spans="1:12" ht="15">
      <c r="A49" s="35"/>
      <c r="B49" s="17"/>
      <c r="C49" s="33" t="s">
        <v>394</v>
      </c>
      <c r="D49" s="34"/>
      <c r="E49" s="34"/>
      <c r="F49" s="34"/>
      <c r="G49" s="34"/>
      <c r="H49" s="34"/>
      <c r="I49" s="12">
        <v>25</v>
      </c>
      <c r="K49" s="35"/>
      <c r="L49" s="17"/>
    </row>
    <row r="50" spans="1:13" ht="15">
      <c r="A50" s="6">
        <v>23</v>
      </c>
      <c r="B50" s="9" t="s">
        <v>395</v>
      </c>
      <c r="C50" s="14" t="s">
        <v>396</v>
      </c>
      <c r="D50" s="15"/>
      <c r="E50" s="15"/>
      <c r="F50" s="15"/>
      <c r="G50" s="15"/>
      <c r="H50" s="15"/>
      <c r="I50" s="10">
        <v>8</v>
      </c>
      <c r="J50" s="3" t="s">
        <v>358</v>
      </c>
      <c r="K50" s="13">
        <v>0</v>
      </c>
      <c r="L50" s="11">
        <f>ROUND(I50*K50,2)</f>
        <v>0</v>
      </c>
      <c r="M50" t="s">
        <v>397</v>
      </c>
    </row>
    <row r="51" spans="1:12" ht="15">
      <c r="A51" s="35"/>
      <c r="B51" s="17"/>
      <c r="C51" s="33">
        <v>8</v>
      </c>
      <c r="D51" s="34"/>
      <c r="E51" s="34"/>
      <c r="F51" s="34"/>
      <c r="G51" s="34"/>
      <c r="H51" s="34"/>
      <c r="I51" s="12">
        <v>8</v>
      </c>
      <c r="K51" s="35"/>
      <c r="L51" s="17"/>
    </row>
    <row r="52" spans="1:13" ht="15">
      <c r="A52" s="6">
        <v>24</v>
      </c>
      <c r="B52" s="9" t="s">
        <v>398</v>
      </c>
      <c r="C52" s="14" t="s">
        <v>399</v>
      </c>
      <c r="D52" s="15"/>
      <c r="E52" s="15"/>
      <c r="F52" s="15"/>
      <c r="G52" s="15"/>
      <c r="H52" s="15"/>
      <c r="I52" s="10">
        <v>4.2</v>
      </c>
      <c r="J52" s="3" t="s">
        <v>72</v>
      </c>
      <c r="K52" s="13">
        <v>0</v>
      </c>
      <c r="L52" s="11">
        <f>ROUND(I52*K52,2)</f>
        <v>0</v>
      </c>
      <c r="M52" t="s">
        <v>400</v>
      </c>
    </row>
    <row r="53" spans="1:12" ht="15">
      <c r="A53" s="35"/>
      <c r="B53" s="17"/>
      <c r="C53" s="33" t="s">
        <v>401</v>
      </c>
      <c r="D53" s="34"/>
      <c r="E53" s="34"/>
      <c r="F53" s="34"/>
      <c r="G53" s="34"/>
      <c r="H53" s="34"/>
      <c r="I53" s="12">
        <v>4.2</v>
      </c>
      <c r="K53" s="35"/>
      <c r="L53" s="17"/>
    </row>
    <row r="54" spans="1:13" ht="15">
      <c r="A54" s="6">
        <v>25</v>
      </c>
      <c r="B54" s="9" t="s">
        <v>402</v>
      </c>
      <c r="C54" s="14" t="s">
        <v>403</v>
      </c>
      <c r="D54" s="15"/>
      <c r="E54" s="15"/>
      <c r="F54" s="15"/>
      <c r="G54" s="15"/>
      <c r="H54" s="15"/>
      <c r="I54" s="10">
        <v>25</v>
      </c>
      <c r="J54" s="3" t="s">
        <v>68</v>
      </c>
      <c r="K54" s="13">
        <v>0</v>
      </c>
      <c r="L54" s="11">
        <f>ROUND(I54*K54,2)</f>
        <v>0</v>
      </c>
      <c r="M54" t="s">
        <v>404</v>
      </c>
    </row>
    <row r="55" spans="1:12" ht="15">
      <c r="A55" s="35"/>
      <c r="B55" s="17"/>
      <c r="C55" s="33">
        <v>25</v>
      </c>
      <c r="D55" s="34"/>
      <c r="E55" s="34"/>
      <c r="F55" s="34"/>
      <c r="G55" s="34"/>
      <c r="H55" s="34"/>
      <c r="I55" s="12">
        <v>25</v>
      </c>
      <c r="K55" s="35"/>
      <c r="L55" s="17"/>
    </row>
    <row r="56" spans="1:13" ht="15">
      <c r="A56" s="6">
        <v>26</v>
      </c>
      <c r="B56" s="9" t="s">
        <v>405</v>
      </c>
      <c r="C56" s="14" t="s">
        <v>406</v>
      </c>
      <c r="D56" s="15"/>
      <c r="E56" s="15"/>
      <c r="F56" s="15"/>
      <c r="G56" s="15"/>
      <c r="H56" s="15"/>
      <c r="I56" s="10">
        <v>25</v>
      </c>
      <c r="J56" s="3" t="s">
        <v>68</v>
      </c>
      <c r="K56" s="13">
        <v>0</v>
      </c>
      <c r="L56" s="11">
        <f>ROUND(I56*K56,2)</f>
        <v>0</v>
      </c>
      <c r="M56" t="s">
        <v>407</v>
      </c>
    </row>
    <row r="57" spans="1:12" ht="15">
      <c r="A57" s="35"/>
      <c r="B57" s="17"/>
      <c r="C57" s="33">
        <v>25</v>
      </c>
      <c r="D57" s="34"/>
      <c r="E57" s="34"/>
      <c r="F57" s="34"/>
      <c r="G57" s="34"/>
      <c r="H57" s="34"/>
      <c r="I57" s="12">
        <v>25</v>
      </c>
      <c r="K57" s="35"/>
      <c r="L57" s="17"/>
    </row>
    <row r="58" spans="1:13" ht="15">
      <c r="A58" s="6">
        <v>27</v>
      </c>
      <c r="B58" s="9" t="s">
        <v>408</v>
      </c>
      <c r="C58" s="14" t="s">
        <v>409</v>
      </c>
      <c r="D58" s="15"/>
      <c r="E58" s="15"/>
      <c r="F58" s="15"/>
      <c r="G58" s="15"/>
      <c r="H58" s="15"/>
      <c r="I58" s="10">
        <v>6</v>
      </c>
      <c r="J58" s="3" t="s">
        <v>56</v>
      </c>
      <c r="K58" s="13">
        <v>0</v>
      </c>
      <c r="L58" s="11">
        <f>ROUND(I58*K58,2)</f>
        <v>0</v>
      </c>
      <c r="M58" t="s">
        <v>410</v>
      </c>
    </row>
    <row r="59" spans="1:12" ht="15">
      <c r="A59" s="35"/>
      <c r="B59" s="17"/>
      <c r="C59" s="33" t="s">
        <v>411</v>
      </c>
      <c r="D59" s="34"/>
      <c r="E59" s="34"/>
      <c r="F59" s="34"/>
      <c r="G59" s="34"/>
      <c r="H59" s="34"/>
      <c r="I59" s="12">
        <v>6</v>
      </c>
      <c r="K59" s="35"/>
      <c r="L59" s="17"/>
    </row>
    <row r="60" spans="1:13" ht="15">
      <c r="A60" s="6">
        <v>28</v>
      </c>
      <c r="B60" s="9" t="s">
        <v>412</v>
      </c>
      <c r="C60" s="14" t="s">
        <v>413</v>
      </c>
      <c r="D60" s="15"/>
      <c r="E60" s="15"/>
      <c r="F60" s="15"/>
      <c r="G60" s="15"/>
      <c r="H60" s="15"/>
      <c r="I60" s="10">
        <v>12</v>
      </c>
      <c r="J60" s="3" t="s">
        <v>56</v>
      </c>
      <c r="K60" s="13">
        <v>0</v>
      </c>
      <c r="L60" s="11">
        <f>ROUND(I60*K60,2)</f>
        <v>0</v>
      </c>
      <c r="M60" t="s">
        <v>414</v>
      </c>
    </row>
    <row r="61" spans="1:12" ht="15">
      <c r="A61" s="35"/>
      <c r="B61" s="17"/>
      <c r="C61" s="33" t="s">
        <v>415</v>
      </c>
      <c r="D61" s="34"/>
      <c r="E61" s="34"/>
      <c r="F61" s="34"/>
      <c r="G61" s="34"/>
      <c r="H61" s="34"/>
      <c r="I61" s="12">
        <v>12</v>
      </c>
      <c r="K61" s="35"/>
      <c r="L61" s="17"/>
    </row>
    <row r="62" spans="1:13" ht="15">
      <c r="A62" s="6">
        <v>29</v>
      </c>
      <c r="B62" s="9" t="s">
        <v>416</v>
      </c>
      <c r="C62" s="14" t="s">
        <v>417</v>
      </c>
      <c r="D62" s="15"/>
      <c r="E62" s="15"/>
      <c r="F62" s="15"/>
      <c r="G62" s="15"/>
      <c r="H62" s="15"/>
      <c r="I62" s="10">
        <v>25</v>
      </c>
      <c r="J62" s="3" t="s">
        <v>68</v>
      </c>
      <c r="K62" s="13">
        <v>0</v>
      </c>
      <c r="L62" s="11">
        <f>ROUND(I62*K62,2)</f>
        <v>0</v>
      </c>
      <c r="M62" t="s">
        <v>418</v>
      </c>
    </row>
    <row r="63" spans="1:12" ht="15">
      <c r="A63" s="35"/>
      <c r="B63" s="17"/>
      <c r="C63" s="33">
        <v>25</v>
      </c>
      <c r="D63" s="34"/>
      <c r="E63" s="34"/>
      <c r="F63" s="34"/>
      <c r="G63" s="34"/>
      <c r="H63" s="34"/>
      <c r="I63" s="12">
        <v>25</v>
      </c>
      <c r="K63" s="35"/>
      <c r="L63" s="17"/>
    </row>
    <row r="64" spans="1:13" ht="15">
      <c r="A64" s="6">
        <v>30</v>
      </c>
      <c r="B64" s="9" t="s">
        <v>419</v>
      </c>
      <c r="C64" s="14" t="s">
        <v>420</v>
      </c>
      <c r="D64" s="15"/>
      <c r="E64" s="15"/>
      <c r="F64" s="15"/>
      <c r="G64" s="15"/>
      <c r="H64" s="15"/>
      <c r="I64" s="10">
        <v>27</v>
      </c>
      <c r="J64" s="3" t="s">
        <v>68</v>
      </c>
      <c r="K64" s="13">
        <v>0</v>
      </c>
      <c r="L64" s="11">
        <f>ROUND(I64*K64,2)</f>
        <v>0</v>
      </c>
      <c r="M64" t="s">
        <v>421</v>
      </c>
    </row>
    <row r="65" spans="1:12" ht="15">
      <c r="A65" s="35"/>
      <c r="B65" s="17"/>
      <c r="C65" s="33" t="s">
        <v>379</v>
      </c>
      <c r="D65" s="34"/>
      <c r="E65" s="34"/>
      <c r="F65" s="34"/>
      <c r="G65" s="34"/>
      <c r="H65" s="34"/>
      <c r="I65" s="12">
        <v>27</v>
      </c>
      <c r="K65" s="35"/>
      <c r="L65" s="17"/>
    </row>
    <row r="66" spans="1:13" ht="15">
      <c r="A66" s="6">
        <v>31</v>
      </c>
      <c r="B66" s="9" t="s">
        <v>422</v>
      </c>
      <c r="C66" s="14" t="s">
        <v>423</v>
      </c>
      <c r="D66" s="15"/>
      <c r="E66" s="15"/>
      <c r="F66" s="15"/>
      <c r="G66" s="15"/>
      <c r="H66" s="15"/>
      <c r="I66" s="10">
        <v>2</v>
      </c>
      <c r="J66" s="3" t="s">
        <v>68</v>
      </c>
      <c r="K66" s="13">
        <v>0</v>
      </c>
      <c r="L66" s="11">
        <f>ROUND(I66*K66,2)</f>
        <v>0</v>
      </c>
      <c r="M66" t="s">
        <v>424</v>
      </c>
    </row>
    <row r="67" spans="1:12" ht="15">
      <c r="A67" s="35"/>
      <c r="B67" s="17"/>
      <c r="C67" s="36" t="s">
        <v>425</v>
      </c>
      <c r="D67" s="34"/>
      <c r="E67" s="34"/>
      <c r="F67" s="34"/>
      <c r="G67" s="34"/>
      <c r="H67" s="34"/>
      <c r="J67" s="35"/>
      <c r="K67" s="17"/>
      <c r="L67" s="17"/>
    </row>
    <row r="68" spans="1:12" ht="15">
      <c r="A68" s="35"/>
      <c r="B68" s="17"/>
      <c r="C68" s="33" t="s">
        <v>426</v>
      </c>
      <c r="D68" s="34"/>
      <c r="E68" s="34"/>
      <c r="F68" s="34"/>
      <c r="G68" s="34"/>
      <c r="H68" s="34"/>
      <c r="I68" s="12">
        <v>2</v>
      </c>
      <c r="K68" s="35"/>
      <c r="L68" s="17"/>
    </row>
    <row r="69" spans="1:13" ht="15">
      <c r="A69" s="6">
        <v>32</v>
      </c>
      <c r="B69" s="9" t="s">
        <v>427</v>
      </c>
      <c r="C69" s="14" t="s">
        <v>428</v>
      </c>
      <c r="D69" s="15"/>
      <c r="E69" s="15"/>
      <c r="F69" s="15"/>
      <c r="G69" s="15"/>
      <c r="H69" s="15"/>
      <c r="I69" s="10">
        <v>1.5</v>
      </c>
      <c r="J69" s="3" t="s">
        <v>72</v>
      </c>
      <c r="K69" s="13">
        <v>0</v>
      </c>
      <c r="L69" s="11">
        <f>ROUND(I69*K69,2)</f>
        <v>0</v>
      </c>
      <c r="M69" t="s">
        <v>429</v>
      </c>
    </row>
    <row r="70" spans="1:12" ht="15">
      <c r="A70" s="35"/>
      <c r="B70" s="17"/>
      <c r="C70" s="33" t="s">
        <v>430</v>
      </c>
      <c r="D70" s="34"/>
      <c r="E70" s="34"/>
      <c r="F70" s="34"/>
      <c r="G70" s="34"/>
      <c r="H70" s="34"/>
      <c r="I70" s="12">
        <v>0.5</v>
      </c>
      <c r="K70" s="35"/>
      <c r="L70" s="17"/>
    </row>
    <row r="71" spans="1:12" ht="15">
      <c r="A71" s="35"/>
      <c r="B71" s="17"/>
      <c r="C71" s="33" t="s">
        <v>431</v>
      </c>
      <c r="D71" s="34"/>
      <c r="E71" s="34"/>
      <c r="F71" s="34"/>
      <c r="G71" s="34"/>
      <c r="H71" s="34"/>
      <c r="I71" s="12">
        <v>1</v>
      </c>
      <c r="K71" s="35"/>
      <c r="L71" s="17"/>
    </row>
    <row r="72" spans="1:13" ht="15">
      <c r="A72" s="6">
        <v>33</v>
      </c>
      <c r="B72" s="9" t="s">
        <v>432</v>
      </c>
      <c r="C72" s="14" t="s">
        <v>433</v>
      </c>
      <c r="D72" s="15"/>
      <c r="E72" s="15"/>
      <c r="F72" s="15"/>
      <c r="G72" s="15"/>
      <c r="H72" s="15"/>
      <c r="I72" s="10">
        <v>12</v>
      </c>
      <c r="J72" s="3" t="s">
        <v>68</v>
      </c>
      <c r="K72" s="13">
        <v>0</v>
      </c>
      <c r="L72" s="11">
        <f>ROUND(I72*K72,2)</f>
        <v>0</v>
      </c>
      <c r="M72" t="s">
        <v>434</v>
      </c>
    </row>
    <row r="73" spans="1:12" ht="15">
      <c r="A73" s="35"/>
      <c r="B73" s="17"/>
      <c r="C73" s="33" t="s">
        <v>435</v>
      </c>
      <c r="D73" s="34"/>
      <c r="E73" s="34"/>
      <c r="F73" s="34"/>
      <c r="G73" s="34"/>
      <c r="H73" s="34"/>
      <c r="I73" s="12">
        <v>12</v>
      </c>
      <c r="K73" s="35"/>
      <c r="L73" s="17"/>
    </row>
    <row r="74" spans="1:13" ht="15">
      <c r="A74" s="6">
        <v>34</v>
      </c>
      <c r="B74" s="9" t="s">
        <v>162</v>
      </c>
      <c r="C74" s="14" t="s">
        <v>436</v>
      </c>
      <c r="D74" s="15"/>
      <c r="E74" s="15"/>
      <c r="F74" s="15"/>
      <c r="G74" s="15"/>
      <c r="H74" s="15"/>
      <c r="I74" s="10">
        <v>12</v>
      </c>
      <c r="J74" s="3" t="s">
        <v>68</v>
      </c>
      <c r="K74" s="13">
        <v>0</v>
      </c>
      <c r="L74" s="11">
        <f>ROUND(I74*K74,2)</f>
        <v>0</v>
      </c>
      <c r="M74" t="s">
        <v>437</v>
      </c>
    </row>
    <row r="75" spans="1:12" ht="15">
      <c r="A75" s="35"/>
      <c r="B75" s="17"/>
      <c r="C75" s="33" t="s">
        <v>435</v>
      </c>
      <c r="D75" s="34"/>
      <c r="E75" s="34"/>
      <c r="F75" s="34"/>
      <c r="G75" s="34"/>
      <c r="H75" s="34"/>
      <c r="I75" s="12">
        <v>12</v>
      </c>
      <c r="K75" s="35"/>
      <c r="L75" s="17"/>
    </row>
    <row r="76" spans="1:13" ht="15">
      <c r="A76" s="6">
        <v>35</v>
      </c>
      <c r="B76" s="9" t="s">
        <v>438</v>
      </c>
      <c r="C76" s="14" t="s">
        <v>439</v>
      </c>
      <c r="D76" s="15"/>
      <c r="E76" s="15"/>
      <c r="F76" s="15"/>
      <c r="G76" s="15"/>
      <c r="H76" s="15"/>
      <c r="I76" s="10">
        <v>4</v>
      </c>
      <c r="J76" s="3" t="s">
        <v>440</v>
      </c>
      <c r="K76" s="13">
        <v>0</v>
      </c>
      <c r="L76" s="11">
        <f>ROUND(I76*K76,2)</f>
        <v>0</v>
      </c>
      <c r="M76" t="s">
        <v>441</v>
      </c>
    </row>
    <row r="77" spans="1:12" ht="15">
      <c r="A77" s="35"/>
      <c r="B77" s="17"/>
      <c r="C77" s="33">
        <v>4</v>
      </c>
      <c r="D77" s="34"/>
      <c r="E77" s="34"/>
      <c r="F77" s="34"/>
      <c r="G77" s="34"/>
      <c r="H77" s="34"/>
      <c r="I77" s="12">
        <v>4</v>
      </c>
      <c r="K77" s="35"/>
      <c r="L77" s="17"/>
    </row>
    <row r="78" spans="1:12" ht="15">
      <c r="A78" s="37" t="s">
        <v>13</v>
      </c>
      <c r="B78" s="38"/>
      <c r="C78" s="5"/>
      <c r="D78" s="42"/>
      <c r="E78" s="43"/>
      <c r="F78" s="42"/>
      <c r="G78" s="43"/>
      <c r="H78" s="39" t="s">
        <v>52</v>
      </c>
      <c r="I78" s="40"/>
      <c r="J78" s="40"/>
      <c r="K78" s="41">
        <f>+SUM(L9:L11)+L13+L15+L18+L20+L23+L25+L27+L29+L31+SUM(L33:L37)+L39+L41+L43+L46+L48+L50+L52+L54+L56+L58+L60+L62+L64+L66+L69+L72+L74+L76</f>
        <v>0</v>
      </c>
      <c r="L78" s="40"/>
    </row>
    <row r="79" spans="1:12" ht="15">
      <c r="A79" s="3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5">
      <c r="A81" s="48" t="s">
        <v>442</v>
      </c>
      <c r="B81" s="49"/>
      <c r="C81" s="49"/>
      <c r="D81" s="37" t="s">
        <v>443</v>
      </c>
      <c r="E81" s="38"/>
      <c r="F81" s="37" t="s">
        <v>444</v>
      </c>
      <c r="G81" s="38"/>
      <c r="H81" s="39" t="s">
        <v>52</v>
      </c>
      <c r="I81" s="40"/>
      <c r="J81" s="5"/>
      <c r="K81" s="41">
        <f>'SO 000'!K22+'SO 101'!K84+'SO 102'!K99+'SO 401'!K78</f>
        <v>0</v>
      </c>
      <c r="L81" s="40"/>
    </row>
    <row r="82" spans="1:12" ht="15">
      <c r="A82" s="50"/>
      <c r="B82" s="50"/>
      <c r="C82" s="50"/>
      <c r="D82" s="42"/>
      <c r="E82" s="43"/>
      <c r="F82" s="42"/>
      <c r="G82" s="43"/>
      <c r="H82" s="42"/>
      <c r="I82" s="43"/>
      <c r="J82" s="43"/>
      <c r="K82" s="43"/>
      <c r="L82" s="43"/>
    </row>
    <row r="83" spans="1:12" ht="15">
      <c r="A83" s="50"/>
      <c r="B83" s="50"/>
      <c r="C83" s="50"/>
      <c r="D83" s="55">
        <v>21</v>
      </c>
      <c r="E83" s="38"/>
      <c r="F83" s="55">
        <f>ROUNDUP(K81*0.21,2)</f>
        <v>0</v>
      </c>
      <c r="G83" s="38"/>
      <c r="H83" s="39" t="s">
        <v>445</v>
      </c>
      <c r="I83" s="40"/>
      <c r="J83" s="5"/>
      <c r="K83" s="41">
        <f>K81+F83+F82</f>
        <v>0</v>
      </c>
      <c r="L83" s="40"/>
    </row>
    <row r="84" spans="1:12" ht="1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 ht="15">
      <c r="A85" s="3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51" t="s">
        <v>446</v>
      </c>
      <c r="B86" s="52"/>
      <c r="C86" s="53"/>
      <c r="D86" s="54"/>
      <c r="E86" s="54"/>
      <c r="F86" s="35"/>
      <c r="G86" s="17"/>
      <c r="H86" s="17"/>
      <c r="I86" s="17"/>
      <c r="J86" s="17"/>
      <c r="K86" s="17"/>
      <c r="L86" s="17"/>
    </row>
    <row r="87" spans="1:12" ht="15">
      <c r="A87" s="51" t="s">
        <v>447</v>
      </c>
      <c r="B87" s="52"/>
      <c r="C87" s="53"/>
      <c r="D87" s="54"/>
      <c r="E87" s="54"/>
      <c r="F87" s="35"/>
      <c r="G87" s="17"/>
      <c r="H87" s="17"/>
      <c r="I87" s="17"/>
      <c r="J87" s="17"/>
      <c r="K87" s="17"/>
      <c r="L87" s="17"/>
    </row>
  </sheetData>
  <sheetProtection algorithmName="SHA-512" hashValue="X6vDTyDxXY70NZhKmwnnorUpYUxGX/4cuaAhMTLiRuUPv5M+S2geIfVIwiK1QgZWdboOFw8SQxG9aeZ2uJmULw==" saltValue="eWG7qHW/wVMbRYqTuWKTRQ==" spinCount="100000" sheet="1" objects="1" scenarios="1"/>
  <mergeCells count="173">
    <mergeCell ref="A84:L84"/>
    <mergeCell ref="A85:L85"/>
    <mergeCell ref="A86:B86"/>
    <mergeCell ref="C86:E86"/>
    <mergeCell ref="F86:L86"/>
    <mergeCell ref="A87:B87"/>
    <mergeCell ref="C87:E87"/>
    <mergeCell ref="F87:L87"/>
    <mergeCell ref="D82:E82"/>
    <mergeCell ref="F82:G82"/>
    <mergeCell ref="H83:I83"/>
    <mergeCell ref="K83:L83"/>
    <mergeCell ref="D83:E83"/>
    <mergeCell ref="F83:G83"/>
    <mergeCell ref="A80:L80"/>
    <mergeCell ref="A81:C83"/>
    <mergeCell ref="H81:I81"/>
    <mergeCell ref="K81:L81"/>
    <mergeCell ref="D81:E81"/>
    <mergeCell ref="F81:G81"/>
    <mergeCell ref="H82:L82"/>
    <mergeCell ref="A78:B78"/>
    <mergeCell ref="H78:J78"/>
    <mergeCell ref="K78:L78"/>
    <mergeCell ref="D78:E78"/>
    <mergeCell ref="F78:G78"/>
    <mergeCell ref="A79:L79"/>
    <mergeCell ref="C74:H74"/>
    <mergeCell ref="C75:H75"/>
    <mergeCell ref="A75:B75"/>
    <mergeCell ref="K75:L75"/>
    <mergeCell ref="C76:H76"/>
    <mergeCell ref="C77:H77"/>
    <mergeCell ref="A77:B77"/>
    <mergeCell ref="K77:L77"/>
    <mergeCell ref="C71:H71"/>
    <mergeCell ref="A71:B71"/>
    <mergeCell ref="K71:L71"/>
    <mergeCell ref="C72:H72"/>
    <mergeCell ref="C73:H73"/>
    <mergeCell ref="A73:B73"/>
    <mergeCell ref="K73:L73"/>
    <mergeCell ref="C68:H68"/>
    <mergeCell ref="A68:B68"/>
    <mergeCell ref="K68:L68"/>
    <mergeCell ref="C69:H69"/>
    <mergeCell ref="C70:H70"/>
    <mergeCell ref="A70:B70"/>
    <mergeCell ref="K70:L70"/>
    <mergeCell ref="C64:H64"/>
    <mergeCell ref="C65:H65"/>
    <mergeCell ref="A65:B65"/>
    <mergeCell ref="K65:L65"/>
    <mergeCell ref="C66:H66"/>
    <mergeCell ref="C67:H67"/>
    <mergeCell ref="A67:B67"/>
    <mergeCell ref="J67:L67"/>
    <mergeCell ref="C60:H60"/>
    <mergeCell ref="C61:H61"/>
    <mergeCell ref="A61:B61"/>
    <mergeCell ref="K61:L61"/>
    <mergeCell ref="C62:H62"/>
    <mergeCell ref="C63:H63"/>
    <mergeCell ref="A63:B63"/>
    <mergeCell ref="K63:L63"/>
    <mergeCell ref="C56:H56"/>
    <mergeCell ref="C57:H57"/>
    <mergeCell ref="A57:B57"/>
    <mergeCell ref="K57:L57"/>
    <mergeCell ref="C58:H58"/>
    <mergeCell ref="C59:H59"/>
    <mergeCell ref="A59:B59"/>
    <mergeCell ref="K59:L59"/>
    <mergeCell ref="C52:H52"/>
    <mergeCell ref="C53:H53"/>
    <mergeCell ref="A53:B53"/>
    <mergeCell ref="K53:L53"/>
    <mergeCell ref="C54:H54"/>
    <mergeCell ref="C55:H55"/>
    <mergeCell ref="A55:B55"/>
    <mergeCell ref="K55:L55"/>
    <mergeCell ref="C48:H48"/>
    <mergeCell ref="C49:H49"/>
    <mergeCell ref="A49:B49"/>
    <mergeCell ref="K49:L49"/>
    <mergeCell ref="C50:H50"/>
    <mergeCell ref="C51:H51"/>
    <mergeCell ref="A51:B51"/>
    <mergeCell ref="K51:L51"/>
    <mergeCell ref="C45:H45"/>
    <mergeCell ref="A45:B45"/>
    <mergeCell ref="K45:L45"/>
    <mergeCell ref="C46:H46"/>
    <mergeCell ref="C47:H47"/>
    <mergeCell ref="A47:B47"/>
    <mergeCell ref="K47:L47"/>
    <mergeCell ref="C41:H41"/>
    <mergeCell ref="C42:H42"/>
    <mergeCell ref="A42:B42"/>
    <mergeCell ref="K42:L42"/>
    <mergeCell ref="C43:H43"/>
    <mergeCell ref="C44:H44"/>
    <mergeCell ref="A44:B44"/>
    <mergeCell ref="J44:L44"/>
    <mergeCell ref="A38:B38"/>
    <mergeCell ref="J38:L38"/>
    <mergeCell ref="C39:H39"/>
    <mergeCell ref="C40:H40"/>
    <mergeCell ref="A40:B40"/>
    <mergeCell ref="K40:L40"/>
    <mergeCell ref="C33:H33"/>
    <mergeCell ref="C34:H34"/>
    <mergeCell ref="C35:H35"/>
    <mergeCell ref="C36:H36"/>
    <mergeCell ref="C37:H37"/>
    <mergeCell ref="C38:H38"/>
    <mergeCell ref="C29:H29"/>
    <mergeCell ref="C30:H30"/>
    <mergeCell ref="A30:B30"/>
    <mergeCell ref="K30:L30"/>
    <mergeCell ref="C31:H31"/>
    <mergeCell ref="C32:H32"/>
    <mergeCell ref="A32:B32"/>
    <mergeCell ref="K32:L32"/>
    <mergeCell ref="C25:H25"/>
    <mergeCell ref="C26:H26"/>
    <mergeCell ref="A26:B26"/>
    <mergeCell ref="J26:L26"/>
    <mergeCell ref="C27:H27"/>
    <mergeCell ref="C28:H28"/>
    <mergeCell ref="A28:B28"/>
    <mergeCell ref="K28:L28"/>
    <mergeCell ref="C22:H22"/>
    <mergeCell ref="A22:B22"/>
    <mergeCell ref="K22:L22"/>
    <mergeCell ref="C23:H23"/>
    <mergeCell ref="C24:H24"/>
    <mergeCell ref="A24:B24"/>
    <mergeCell ref="K24:L24"/>
    <mergeCell ref="C18:H18"/>
    <mergeCell ref="C19:H19"/>
    <mergeCell ref="A19:B19"/>
    <mergeCell ref="K19:L19"/>
    <mergeCell ref="C20:H20"/>
    <mergeCell ref="C21:H21"/>
    <mergeCell ref="A21:B21"/>
    <mergeCell ref="J21:L21"/>
    <mergeCell ref="C15:H15"/>
    <mergeCell ref="C16:H16"/>
    <mergeCell ref="A16:B16"/>
    <mergeCell ref="J16:L16"/>
    <mergeCell ref="C17:H17"/>
    <mergeCell ref="A17:B17"/>
    <mergeCell ref="K17:L17"/>
    <mergeCell ref="C11:H11"/>
    <mergeCell ref="C12:H12"/>
    <mergeCell ref="A12:B12"/>
    <mergeCell ref="K12:L12"/>
    <mergeCell ref="C13:H13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:C1"/>
    <mergeCell ref="E1:H2"/>
    <mergeCell ref="K1:L1"/>
    <mergeCell ref="K2:L2"/>
    <mergeCell ref="C5:I5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2023-12-19T12:50:14Z</dcterms:created>
  <dcterms:modified xsi:type="dcterms:W3CDTF">2024-02-08T14:06:44Z</dcterms:modified>
  <cp:category/>
  <cp:version/>
  <cp:contentType/>
  <cp:contentStatus/>
</cp:coreProperties>
</file>