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60" yWindow="1635" windowWidth="13755" windowHeight="64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list'!$F$4</definedName>
    <definedName name="MJ">'Krycí list'!$G$4</definedName>
    <definedName name="Mont">Rekapitulace!$H$19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Položky!$A$1:$G$87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Rekapitulace!$E$24</definedName>
    <definedName name="VRNnazev">Rekapitulace!$A$24</definedName>
    <definedName name="VRNproc">Rekapitulace!$F$24</definedName>
    <definedName name="VRNzakl">Rekapitulace!$G$24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86" i="3" l="1"/>
  <c r="BC86" i="3"/>
  <c r="BC87" i="3" s="1"/>
  <c r="G18" i="2" s="1"/>
  <c r="BB86" i="3"/>
  <c r="BA86" i="3"/>
  <c r="BA87" i="3" s="1"/>
  <c r="E18" i="2" s="1"/>
  <c r="G86" i="3"/>
  <c r="BD86" i="3"/>
  <c r="BD87" i="3" s="1"/>
  <c r="H18" i="2" s="1"/>
  <c r="B18" i="2"/>
  <c r="A18" i="2"/>
  <c r="BE87" i="3"/>
  <c r="I18" i="2"/>
  <c r="BB87" i="3"/>
  <c r="F18" i="2"/>
  <c r="G87" i="3"/>
  <c r="C87" i="3"/>
  <c r="BE83" i="3"/>
  <c r="BD83" i="3"/>
  <c r="BD84" i="3" s="1"/>
  <c r="H17" i="2" s="1"/>
  <c r="BC83" i="3"/>
  <c r="BA83" i="3"/>
  <c r="BA84" i="3" s="1"/>
  <c r="E17" i="2" s="1"/>
  <c r="G83" i="3"/>
  <c r="G84" i="3"/>
  <c r="B17" i="2"/>
  <c r="A17" i="2"/>
  <c r="BE84" i="3"/>
  <c r="I17" i="2"/>
  <c r="BC84" i="3"/>
  <c r="G17" i="2"/>
  <c r="C84" i="3"/>
  <c r="BE80" i="3"/>
  <c r="BD80" i="3"/>
  <c r="BD81" i="3"/>
  <c r="H16" i="2" s="1"/>
  <c r="BC80" i="3"/>
  <c r="BA80" i="3"/>
  <c r="G80" i="3"/>
  <c r="G81" i="3" s="1"/>
  <c r="B16" i="2"/>
  <c r="A16" i="2"/>
  <c r="BE81" i="3"/>
  <c r="I16" i="2" s="1"/>
  <c r="BC81" i="3"/>
  <c r="G16" i="2" s="1"/>
  <c r="BA81" i="3"/>
  <c r="E16" i="2" s="1"/>
  <c r="C81" i="3"/>
  <c r="BE77" i="3"/>
  <c r="BD77" i="3"/>
  <c r="BD78" i="3" s="1"/>
  <c r="H15" i="2" s="1"/>
  <c r="BC77" i="3"/>
  <c r="BA77" i="3"/>
  <c r="BA78" i="3" s="1"/>
  <c r="E15" i="2" s="1"/>
  <c r="G77" i="3"/>
  <c r="G78" i="3"/>
  <c r="B15" i="2"/>
  <c r="A15" i="2"/>
  <c r="BE78" i="3"/>
  <c r="I15" i="2"/>
  <c r="BC78" i="3"/>
  <c r="G15" i="2"/>
  <c r="C78" i="3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D75" i="3"/>
  <c r="H14" i="2" s="1"/>
  <c r="BC69" i="3"/>
  <c r="BA69" i="3"/>
  <c r="G69" i="3"/>
  <c r="G75" i="3" s="1"/>
  <c r="B14" i="2"/>
  <c r="A14" i="2"/>
  <c r="BE75" i="3"/>
  <c r="I14" i="2" s="1"/>
  <c r="BC75" i="3"/>
  <c r="G14" i="2" s="1"/>
  <c r="BA75" i="3"/>
  <c r="E14" i="2" s="1"/>
  <c r="C75" i="3"/>
  <c r="BE66" i="3"/>
  <c r="BD66" i="3"/>
  <c r="BD67" i="3" s="1"/>
  <c r="H13" i="2" s="1"/>
  <c r="BC66" i="3"/>
  <c r="BB66" i="3"/>
  <c r="BB67" i="3" s="1"/>
  <c r="F13" i="2" s="1"/>
  <c r="G66" i="3"/>
  <c r="BA66" i="3"/>
  <c r="BA67" i="3" s="1"/>
  <c r="E13" i="2" s="1"/>
  <c r="B13" i="2"/>
  <c r="A13" i="2"/>
  <c r="BE67" i="3"/>
  <c r="I13" i="2"/>
  <c r="BC67" i="3"/>
  <c r="G13" i="2"/>
  <c r="C67" i="3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D64" i="3"/>
  <c r="H12" i="2" s="1"/>
  <c r="BC47" i="3"/>
  <c r="BB47" i="3"/>
  <c r="BB64" i="3"/>
  <c r="F12" i="2" s="1"/>
  <c r="G47" i="3"/>
  <c r="BA47" i="3" s="1"/>
  <c r="B12" i="2"/>
  <c r="A12" i="2"/>
  <c r="BE64" i="3"/>
  <c r="I12" i="2" s="1"/>
  <c r="BC64" i="3"/>
  <c r="G12" i="2" s="1"/>
  <c r="C64" i="3"/>
  <c r="BE44" i="3"/>
  <c r="BD44" i="3"/>
  <c r="BC44" i="3"/>
  <c r="BB44" i="3"/>
  <c r="G44" i="3"/>
  <c r="BA44" i="3"/>
  <c r="BE43" i="3"/>
  <c r="BD43" i="3"/>
  <c r="BC43" i="3"/>
  <c r="BB43" i="3"/>
  <c r="G43" i="3"/>
  <c r="BA43" i="3"/>
  <c r="BE42" i="3"/>
  <c r="BD42" i="3"/>
  <c r="BC42" i="3"/>
  <c r="BB42" i="3"/>
  <c r="G42" i="3"/>
  <c r="BA42" i="3"/>
  <c r="BE41" i="3"/>
  <c r="BD41" i="3"/>
  <c r="BC41" i="3"/>
  <c r="BB41" i="3"/>
  <c r="G41" i="3"/>
  <c r="BA41" i="3"/>
  <c r="BE40" i="3"/>
  <c r="BD40" i="3"/>
  <c r="BD45" i="3" s="1"/>
  <c r="H11" i="2" s="1"/>
  <c r="BC40" i="3"/>
  <c r="BB40" i="3"/>
  <c r="BB45" i="3" s="1"/>
  <c r="F11" i="2" s="1"/>
  <c r="G40" i="3"/>
  <c r="BA40" i="3"/>
  <c r="B11" i="2"/>
  <c r="A11" i="2"/>
  <c r="BE45" i="3"/>
  <c r="I11" i="2" s="1"/>
  <c r="BC45" i="3"/>
  <c r="G11" i="2" s="1"/>
  <c r="C45" i="3"/>
  <c r="BE37" i="3"/>
  <c r="BD37" i="3"/>
  <c r="BC37" i="3"/>
  <c r="BB37" i="3"/>
  <c r="G37" i="3"/>
  <c r="BA37" i="3"/>
  <c r="BE36" i="3"/>
  <c r="BD36" i="3"/>
  <c r="BC36" i="3"/>
  <c r="BB36" i="3"/>
  <c r="G36" i="3"/>
  <c r="BA36" i="3"/>
  <c r="BE35" i="3"/>
  <c r="BD35" i="3"/>
  <c r="BC35" i="3"/>
  <c r="BB35" i="3"/>
  <c r="G35" i="3"/>
  <c r="BA35" i="3"/>
  <c r="BE34" i="3"/>
  <c r="BD34" i="3"/>
  <c r="BC34" i="3"/>
  <c r="BB34" i="3"/>
  <c r="G34" i="3"/>
  <c r="BA34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D38" i="3"/>
  <c r="H10" i="2" s="1"/>
  <c r="BC27" i="3"/>
  <c r="BB27" i="3"/>
  <c r="BB38" i="3"/>
  <c r="F10" i="2" s="1"/>
  <c r="G27" i="3"/>
  <c r="BA27" i="3" s="1"/>
  <c r="B10" i="2"/>
  <c r="A10" i="2"/>
  <c r="BE38" i="3"/>
  <c r="I10" i="2" s="1"/>
  <c r="BC38" i="3"/>
  <c r="G10" i="2" s="1"/>
  <c r="C38" i="3"/>
  <c r="BE24" i="3"/>
  <c r="BD24" i="3"/>
  <c r="BC24" i="3"/>
  <c r="BB24" i="3"/>
  <c r="G24" i="3"/>
  <c r="BA24" i="3"/>
  <c r="BE23" i="3"/>
  <c r="BD23" i="3"/>
  <c r="BD25" i="3" s="1"/>
  <c r="H9" i="2" s="1"/>
  <c r="BC23" i="3"/>
  <c r="BB23" i="3"/>
  <c r="BB25" i="3" s="1"/>
  <c r="F9" i="2" s="1"/>
  <c r="G23" i="3"/>
  <c r="BA23" i="3"/>
  <c r="BA25" i="3" s="1"/>
  <c r="E9" i="2" s="1"/>
  <c r="B9" i="2"/>
  <c r="A9" i="2"/>
  <c r="BE25" i="3"/>
  <c r="I9" i="2"/>
  <c r="BC25" i="3"/>
  <c r="G9" i="2"/>
  <c r="C25" i="3"/>
  <c r="BE20" i="3"/>
  <c r="BD20" i="3"/>
  <c r="BC20" i="3"/>
  <c r="BB20" i="3"/>
  <c r="G20" i="3"/>
  <c r="BA20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D21" i="3"/>
  <c r="H8" i="2" s="1"/>
  <c r="BC17" i="3"/>
  <c r="BB17" i="3"/>
  <c r="BB21" i="3"/>
  <c r="F8" i="2" s="1"/>
  <c r="G17" i="3"/>
  <c r="BA17" i="3" s="1"/>
  <c r="B8" i="2"/>
  <c r="A8" i="2"/>
  <c r="BE21" i="3"/>
  <c r="I8" i="2"/>
  <c r="BC21" i="3"/>
  <c r="G8" i="2"/>
  <c r="C21" i="3"/>
  <c r="BE14" i="3"/>
  <c r="BD14" i="3"/>
  <c r="BC14" i="3"/>
  <c r="BB14" i="3"/>
  <c r="G14" i="3"/>
  <c r="BA14" i="3"/>
  <c r="BE13" i="3"/>
  <c r="BD13" i="3"/>
  <c r="BC13" i="3"/>
  <c r="BB13" i="3"/>
  <c r="G13" i="3"/>
  <c r="BA13" i="3"/>
  <c r="BE12" i="3"/>
  <c r="BD12" i="3"/>
  <c r="BC12" i="3"/>
  <c r="BB12" i="3"/>
  <c r="G12" i="3"/>
  <c r="BA12" i="3" s="1"/>
  <c r="BE11" i="3"/>
  <c r="BD11" i="3"/>
  <c r="BC11" i="3"/>
  <c r="BB11" i="3"/>
  <c r="G11" i="3"/>
  <c r="BA11" i="3"/>
  <c r="BE10" i="3"/>
  <c r="BD10" i="3"/>
  <c r="BC10" i="3"/>
  <c r="BB10" i="3"/>
  <c r="G10" i="3"/>
  <c r="BA10" i="3" s="1"/>
  <c r="BE9" i="3"/>
  <c r="BD9" i="3"/>
  <c r="BC9" i="3"/>
  <c r="BB9" i="3"/>
  <c r="G9" i="3"/>
  <c r="BA9" i="3"/>
  <c r="BE8" i="3"/>
  <c r="BD8" i="3"/>
  <c r="BD15" i="3"/>
  <c r="H7" i="2" s="1"/>
  <c r="H19" i="2" s="1"/>
  <c r="C15" i="1" s="1"/>
  <c r="BC8" i="3"/>
  <c r="BB8" i="3"/>
  <c r="BB15" i="3" s="1"/>
  <c r="F7" i="2" s="1"/>
  <c r="G8" i="3"/>
  <c r="BA8" i="3"/>
  <c r="B7" i="2"/>
  <c r="A7" i="2"/>
  <c r="BE15" i="3"/>
  <c r="I7" i="2"/>
  <c r="I19" i="2" s="1"/>
  <c r="C20" i="1" s="1"/>
  <c r="BC15" i="3"/>
  <c r="G7" i="2"/>
  <c r="C15" i="3"/>
  <c r="C4" i="3"/>
  <c r="F3" i="3"/>
  <c r="C3" i="3"/>
  <c r="H25" i="2"/>
  <c r="G24" i="2"/>
  <c r="I24" i="2" s="1"/>
  <c r="C2" i="2"/>
  <c r="C1" i="2"/>
  <c r="F33" i="1"/>
  <c r="F31" i="1"/>
  <c r="F34" i="1"/>
  <c r="G22" i="1"/>
  <c r="G21" i="1"/>
  <c r="G8" i="1"/>
  <c r="G19" i="2"/>
  <c r="C14" i="1" s="1"/>
  <c r="BA15" i="3"/>
  <c r="E7" i="2" s="1"/>
  <c r="BA21" i="3"/>
  <c r="E8" i="2" s="1"/>
  <c r="BA38" i="3"/>
  <c r="E10" i="2" s="1"/>
  <c r="BA45" i="3"/>
  <c r="E11" i="2" s="1"/>
  <c r="BA64" i="3"/>
  <c r="E12" i="2" s="1"/>
  <c r="BB69" i="3"/>
  <c r="BB75" i="3" s="1"/>
  <c r="F14" i="2"/>
  <c r="BB77" i="3"/>
  <c r="BB78" i="3"/>
  <c r="F15" i="2" s="1"/>
  <c r="BB80" i="3"/>
  <c r="BB81" i="3" s="1"/>
  <c r="F16" i="2"/>
  <c r="BB83" i="3"/>
  <c r="BB84" i="3"/>
  <c r="F17" i="2" s="1"/>
  <c r="G15" i="3"/>
  <c r="G21" i="3"/>
  <c r="G25" i="3"/>
  <c r="G38" i="3"/>
  <c r="G45" i="3"/>
  <c r="G64" i="3"/>
  <c r="G67" i="3"/>
  <c r="E19" i="2" l="1"/>
  <c r="C16" i="1" s="1"/>
  <c r="C18" i="1" s="1"/>
  <c r="C21" i="1" s="1"/>
  <c r="C22" i="1" s="1"/>
  <c r="F19" i="2"/>
  <c r="C17" i="1" s="1"/>
</calcChain>
</file>

<file path=xl/sharedStrings.xml><?xml version="1.0" encoding="utf-8"?>
<sst xmlns="http://schemas.openxmlformats.org/spreadsheetml/2006/main" count="314" uniqueCount="212">
  <si>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</si>
  <si>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</si>
  <si>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</si>
  <si>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</si>
  <si>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</si>
  <si>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</si>
  <si>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</si>
  <si>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</si>
  <si>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</si>
  <si>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</si>
  <si>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</si>
  <si>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</si>
  <si>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</si>
  <si>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</si>
  <si>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</si>
  <si>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</si>
  <si>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</si>
  <si>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</si>
  <si>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</si>
  <si>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</si>
  <si>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</si>
  <si>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</si>
  <si>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</si>
  <si>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</si>
  <si>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</si>
  <si>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</si>
  <si>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</si>
  <si>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</si>
  <si>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</si>
  <si>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</si>
  <si>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</si>
  <si>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</si>
  <si>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</si>
  <si>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</si>
  <si>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</si>
  <si>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</si>
  <si>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</si>
  <si>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</si>
  <si>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</si>
  <si>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</si>
  <si>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</si>
  <si>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</si>
  <si>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</si>
  <si>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</si>
  <si>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</si>
  <si>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</si>
  <si>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</si>
  <si>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</si>
  <si>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</si>
  <si>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</si>
  <si>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</si>
  <si>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</si>
  <si>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</si>
  <si>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</si>
  <si>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</si>
  <si>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</si>
  <si>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</si>
  <si>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</si>
  <si>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</si>
  <si>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</si>
  <si>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</si>
  <si>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</si>
  <si>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</si>
  <si>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</si>
  <si>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</si>
  <si>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</si>
  <si>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</si>
  <si>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</si>
  <si>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</si>
  <si>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</si>
  <si>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139 60-1101.R00</t>
  </si>
  <si>
    <t xml:space="preserve">Ruční výkop rýha pro kanalizaci(1.PP) </t>
  </si>
  <si>
    <t>m3</t>
  </si>
  <si>
    <t>175 10-1101.RT2</t>
  </si>
  <si>
    <t>Obsyp potrubí štěrkopískem s dodáním štěrkopísku frakce 0 - 22 mm</t>
  </si>
  <si>
    <t>174 10-1102.R00</t>
  </si>
  <si>
    <t>Zásyp ruční se zhutněním-štěrkopískem výkop po kanalizaci</t>
  </si>
  <si>
    <t>174 10-1103.R00</t>
  </si>
  <si>
    <t>Zásyp výkopu po kanalizaci se zhutněním zeminou</t>
  </si>
  <si>
    <t>162 50-1102.R00</t>
  </si>
  <si>
    <t xml:space="preserve">Vodorovné přemístění výkopku z hor.1-4 do 3000 m </t>
  </si>
  <si>
    <t>167 10-1101.R00</t>
  </si>
  <si>
    <t xml:space="preserve">Nakládání výkopku z hor.1-4 v množství do 100 m3 </t>
  </si>
  <si>
    <t>171 20-1201.RT1</t>
  </si>
  <si>
    <t>Uložení sypaniny na skládku včetně poplatku za skládku</t>
  </si>
  <si>
    <t>3</t>
  </si>
  <si>
    <t>Svislé a kompletní konstrukce</t>
  </si>
  <si>
    <t>342 25-5020.R00</t>
  </si>
  <si>
    <t>Příčky z hladkých tvárnic porobeton tl. 50mm (obj.hm.max.500kg/m3)</t>
  </si>
  <si>
    <t>m2</t>
  </si>
  <si>
    <t>342 25-5024.RT1</t>
  </si>
  <si>
    <t>Příčky z hladkých tvárnic z porobetonu tl.100mm (obj.hm.max.500kg/m3)</t>
  </si>
  <si>
    <t>342 25-5028.RT1</t>
  </si>
  <si>
    <t>Příčky z hladkých tvárnic z porobetonu tl.150mm (obj.hm.max.500kg/m3)</t>
  </si>
  <si>
    <t>331 27-1116.R00</t>
  </si>
  <si>
    <t>Zdivo z cihel beton. 29/14/6,5cm tl.150mm pevnost v tlaku 30MPa</t>
  </si>
  <si>
    <t>61</t>
  </si>
  <si>
    <t>Upravy povrchů vnitřní</t>
  </si>
  <si>
    <t>612 47-3182.R00</t>
  </si>
  <si>
    <t xml:space="preserve">Omítka vnitřního zdiva ze suché směsi, štuková </t>
  </si>
  <si>
    <t>612 42-1431.R00</t>
  </si>
  <si>
    <t xml:space="preserve">Oprava vápen.omítek stěn do 50 % pl. - štukových </t>
  </si>
  <si>
    <t>63</t>
  </si>
  <si>
    <t>Podlahy a podlahové konstrukce</t>
  </si>
  <si>
    <t>631 31-2511.R00</t>
  </si>
  <si>
    <t>Mazanina betonová hlazená tl. 80 (C 12/15) (1.PP)</t>
  </si>
  <si>
    <t>Mazanina betonová tl. 65mm  (C 12/15) pod ker.dlažbu</t>
  </si>
  <si>
    <t>Mazanina betonová tl. 70 mm(C 12/15) podklad.beton v 1.PP</t>
  </si>
  <si>
    <t>631 36-1921.RT3</t>
  </si>
  <si>
    <t>Výztuž mazanin svařovanou sítí z drátů tažených svařovaná síť - drát 5,0  mm, oka 150/150 mm</t>
  </si>
  <si>
    <t>t</t>
  </si>
  <si>
    <t>771 57-5102.RT6</t>
  </si>
  <si>
    <t xml:space="preserve">Montáž podlah keram.,režné hladké, tmel, </t>
  </si>
  <si>
    <t>771 47-5014.RT3</t>
  </si>
  <si>
    <t xml:space="preserve">Obklad soklíků keram.rovných, tmel,v.100mm </t>
  </si>
  <si>
    <t>m</t>
  </si>
  <si>
    <t>Dlažba keramická neglaz.330/330 (hladký protiskluz.povrch,vyšší standard)</t>
  </si>
  <si>
    <t>2</t>
  </si>
  <si>
    <t>Keram.glazovaný obklad 330/250mm vyšší standard)</t>
  </si>
  <si>
    <t>781 41-5015.RU3</t>
  </si>
  <si>
    <t xml:space="preserve">Montáž obkladů stěn, porovin.,tmel, 30x25 cm </t>
  </si>
  <si>
    <t>711 21-2001.RX1</t>
  </si>
  <si>
    <t xml:space="preserve">Hydroizolační stěrka tl.2mm </t>
  </si>
  <si>
    <t>784 19-5212.R00</t>
  </si>
  <si>
    <t>Malba tekutá Primalex Plus, bílá, 2 x stěn a stropů</t>
  </si>
  <si>
    <t>95</t>
  </si>
  <si>
    <t>Dokončovací kce na pozem.stav.</t>
  </si>
  <si>
    <t>953 94-1210.R00</t>
  </si>
  <si>
    <t xml:space="preserve">Osazení kovových poklopů s rámy plochy do 1 m2 </t>
  </si>
  <si>
    <t>kus</t>
  </si>
  <si>
    <t>4</t>
  </si>
  <si>
    <t xml:space="preserve">Ocelový poklop šachty 500/500,rám </t>
  </si>
  <si>
    <t>725 98-0113.R00</t>
  </si>
  <si>
    <t>Dvířka revizní 400 x 400 mm vč.rámu bílé PVC k vodoměru</t>
  </si>
  <si>
    <t>725 98-0121.R00</t>
  </si>
  <si>
    <t>Revizní dvířka vč.rámu, 150 x 150 mm bílé PVC napojení do komínu</t>
  </si>
  <si>
    <t>952 90-2110.R00</t>
  </si>
  <si>
    <t xml:space="preserve">Čištění zametáním v místnostech a chodbách </t>
  </si>
  <si>
    <t>96</t>
  </si>
  <si>
    <t>Bourání konstrukcí</t>
  </si>
  <si>
    <t>969 02-1121.R00</t>
  </si>
  <si>
    <t>Vybourání kanalizačního potrubí DN do 200 mm kamenina 1.PP</t>
  </si>
  <si>
    <t>962 03-2241.R00</t>
  </si>
  <si>
    <t>Bourání zdiva z cihel pálených na MC šachta a kotel v 1.PP</t>
  </si>
  <si>
    <t>962 03-1132.R00</t>
  </si>
  <si>
    <t xml:space="preserve">Bourání příček cihelných tl. 10 cm </t>
  </si>
  <si>
    <t>962 05-2211.R00</t>
  </si>
  <si>
    <t xml:space="preserve">Bourání zdiva ŽB dřezu(vany) v 1.PP </t>
  </si>
  <si>
    <t>965 04-2131.R00</t>
  </si>
  <si>
    <t xml:space="preserve">Bourání mazanin betonových  tl. 80 v 1.PP </t>
  </si>
  <si>
    <t>965 04-2141.R00</t>
  </si>
  <si>
    <t xml:space="preserve">Bourání mazanin betonových tl. 70 v 1.PP </t>
  </si>
  <si>
    <t>961 04-4111.R00</t>
  </si>
  <si>
    <t>Bourání základů z betonu prostého pro kanalizaci v 1.PP</t>
  </si>
  <si>
    <t>978 02-1191.R00</t>
  </si>
  <si>
    <t xml:space="preserve">Otlučení cementových omítek v 1.PP do 100% </t>
  </si>
  <si>
    <t>978 07-1261.R00</t>
  </si>
  <si>
    <t xml:space="preserve">Odstranění hydroizolace lepenk. v 1.PP </t>
  </si>
  <si>
    <t>965 08-1413.R00</t>
  </si>
  <si>
    <t xml:space="preserve">Bourání dlažeb z teraca litého+beton celk.tl.80mm </t>
  </si>
  <si>
    <t>978 05-9531.R00</t>
  </si>
  <si>
    <t xml:space="preserve">Odsekání vnitřních obkladů stěn keramických </t>
  </si>
  <si>
    <t>979 01-1111.R00</t>
  </si>
  <si>
    <t xml:space="preserve">Svislá doprava suti a vybour. hmot za  1.PP </t>
  </si>
  <si>
    <t>979 08-2111.R00</t>
  </si>
  <si>
    <t xml:space="preserve">Vnitrostaveništní doprava suti do 10 m </t>
  </si>
  <si>
    <t>979 08-1111.R00</t>
  </si>
  <si>
    <t xml:space="preserve">Odvoz suti a vybour. hmot na skládku do 1 km </t>
  </si>
  <si>
    <t>979 08-1121.R00</t>
  </si>
  <si>
    <t xml:space="preserve">Příplatek k odvozu za každý další 2 km </t>
  </si>
  <si>
    <t>979 99-9999.R00</t>
  </si>
  <si>
    <t xml:space="preserve">Poplatek za skladku izol.lepenka asfalt </t>
  </si>
  <si>
    <t>979 99-9998.R00</t>
  </si>
  <si>
    <t xml:space="preserve">Poplatek za skládku suti 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</si>
  <si>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</si>
  <si>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</si>
  <si>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</si>
  <si>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</si>
  <si>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</si>
  <si>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</si>
  <si>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14-1559.R00</t>
  </si>
  <si>
    <t xml:space="preserve">Izolace proti vlhk. vodorovná pásy přitavením 1.PP </t>
  </si>
  <si>
    <t>711 50-1020.RZ1</t>
  </si>
  <si>
    <t>Nopovaná folie tl.8mm včetně dodávky fólie</t>
  </si>
  <si>
    <t>Hydroiz.folie z oxid.asfaltu výztuž skel.tkaninou tl.4mm</t>
  </si>
  <si>
    <t>713 19-1100.RT9</t>
  </si>
  <si>
    <t>Položení izolační fólie včetně dodávky fólie PE</t>
  </si>
  <si>
    <t>Montáž a dodávka geotextilie 300g/m2</t>
  </si>
  <si>
    <t>998 71-1102.R00</t>
  </si>
  <si>
    <t xml:space="preserve">Přesun hmot pro izolace proti vodě, výšky do 12 m </t>
  </si>
  <si>
    <t>722</t>
  </si>
  <si>
    <t>Vnitřní vodovod a kanalizace</t>
  </si>
  <si>
    <t>722 17-2213.R00</t>
  </si>
  <si>
    <t>kpl</t>
  </si>
  <si>
    <t>723</t>
  </si>
  <si>
    <t>Vnitřní plynovod</t>
  </si>
  <si>
    <t>723 16-4101.RT1</t>
  </si>
  <si>
    <t>733</t>
  </si>
  <si>
    <t>U.T.</t>
  </si>
  <si>
    <t>733 16-1101.R00</t>
  </si>
  <si>
    <t>M21</t>
  </si>
  <si>
    <t>Elektromontáže</t>
  </si>
  <si>
    <t>210 01-0001.R00</t>
  </si>
  <si>
    <t>GZS</t>
  </si>
  <si>
    <t>SO 01 - BD č.p.86/II Dačice-úpravy soc.zařízení</t>
  </si>
  <si>
    <t>Ing.arch.P.Kučera, Dačice 15/II</t>
  </si>
  <si>
    <t>VII.14</t>
  </si>
  <si>
    <t>D+M vnitřního plynovodu viz v příloze rozpočet plynofikace</t>
  </si>
  <si>
    <t xml:space="preserve">D+M kanalizace a vodovodu viz v příloze rozpočet ZTI </t>
  </si>
  <si>
    <t>D+M ústředního vytápění viz v příloze rozpočet ústř.vytápění</t>
  </si>
  <si>
    <t>D+M elektroinstalace viz v příloze rozpočet elektroinstalace</t>
  </si>
  <si>
    <t>Stav.úpravy soc.zařízení BD č.p.86/II Dačice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</si>
</sst>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165" fontId="6" fillId="0" borderId="35" xfId="0" applyNumberFormat="1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0" xfId="1" applyFont="1" applyFill="1" applyBorder="1"/>
    <xf numFmtId="0" fontId="9" fillId="0" borderId="40" xfId="1" applyFill="1" applyBorder="1"/>
    <xf numFmtId="0" fontId="10" fillId="0" borderId="40" xfId="1" applyFont="1" applyFill="1" applyBorder="1" applyAlignment="1">
      <alignment horizontal="right"/>
    </xf>
    <xf numFmtId="0" fontId="9" fillId="0" borderId="40" xfId="1" applyFill="1" applyBorder="1" applyAlignment="1">
      <alignment horizontal="left"/>
    </xf>
    <xf numFmtId="0" fontId="9" fillId="0" borderId="41" xfId="1" applyFill="1" applyBorder="1"/>
    <xf numFmtId="0" fontId="3" fillId="0" borderId="42" xfId="1" applyFont="1" applyFill="1" applyBorder="1"/>
    <xf numFmtId="0" fontId="9" fillId="0" borderId="42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0" fontId="8" fillId="0" borderId="52" xfId="1" applyFont="1" applyFill="1" applyBorder="1" applyAlignment="1">
      <alignment wrapText="1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20" fillId="0" borderId="15" xfId="0" applyFont="1" applyBorder="1" applyAlignment="1">
      <alignment horizontal="left"/>
    </xf>
    <xf numFmtId="0" fontId="20" fillId="0" borderId="3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5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6" xfId="1" applyFont="1" applyBorder="1" applyAlignment="1">
      <alignment horizontal="center"/>
    </xf>
    <xf numFmtId="0" fontId="9" fillId="0" borderId="57" xfId="1" applyFont="1" applyBorder="1" applyAlignment="1">
      <alignment horizontal="center"/>
    </xf>
    <xf numFmtId="0" fontId="9" fillId="0" borderId="58" xfId="1" applyFont="1" applyBorder="1" applyAlignment="1">
      <alignment horizontal="center"/>
    </xf>
    <xf numFmtId="0" fontId="9" fillId="0" borderId="59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0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6" xfId="1" applyFont="1" applyFill="1" applyBorder="1" applyAlignment="1">
      <alignment horizontal="center"/>
    </xf>
    <xf numFmtId="0" fontId="9" fillId="0" borderId="57" xfId="1" applyFont="1" applyFill="1" applyBorder="1" applyAlignment="1">
      <alignment horizontal="center"/>
    </xf>
    <xf numFmtId="49" fontId="9" fillId="0" borderId="58" xfId="1" applyNumberFormat="1" applyFont="1" applyFill="1" applyBorder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42" xfId="1" applyFill="1" applyBorder="1" applyAlignment="1">
      <alignment horizontal="center" shrinkToFit="1"/>
    </xf>
    <xf numFmtId="0" fontId="9" fillId="0" borderId="60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9" sqref="I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204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211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 t="s">
        <v>205</v>
      </c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8"/>
      <c r="D8" s="179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0"/>
      <c r="F11" s="181"/>
      <c r="G11" s="182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 t="s">
        <v>206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3"/>
      <c r="C37" s="183"/>
      <c r="D37" s="183"/>
      <c r="E37" s="183"/>
      <c r="F37" s="183"/>
      <c r="G37" s="183"/>
      <c r="H37" t="s">
        <v>4</v>
      </c>
    </row>
    <row r="38" spans="1:8" ht="12.75" customHeight="1" x14ac:dyDescent="0.2">
      <c r="A38" s="68"/>
      <c r="B38" s="183"/>
      <c r="C38" s="183"/>
      <c r="D38" s="183"/>
      <c r="E38" s="183"/>
      <c r="F38" s="183"/>
      <c r="G38" s="183"/>
      <c r="H38" t="s">
        <v>4</v>
      </c>
    </row>
    <row r="39" spans="1:8" x14ac:dyDescent="0.2">
      <c r="A39" s="68"/>
      <c r="B39" s="183"/>
      <c r="C39" s="183"/>
      <c r="D39" s="183"/>
      <c r="E39" s="183"/>
      <c r="F39" s="183"/>
      <c r="G39" s="183"/>
      <c r="H39" t="s">
        <v>4</v>
      </c>
    </row>
    <row r="40" spans="1:8" x14ac:dyDescent="0.2">
      <c r="A40" s="68"/>
      <c r="B40" s="183"/>
      <c r="C40" s="183"/>
      <c r="D40" s="183"/>
      <c r="E40" s="183"/>
      <c r="F40" s="183"/>
      <c r="G40" s="183"/>
      <c r="H40" t="s">
        <v>4</v>
      </c>
    </row>
    <row r="41" spans="1:8" x14ac:dyDescent="0.2">
      <c r="A41" s="68"/>
      <c r="B41" s="183"/>
      <c r="C41" s="183"/>
      <c r="D41" s="183"/>
      <c r="E41" s="183"/>
      <c r="F41" s="183"/>
      <c r="G41" s="183"/>
      <c r="H41" t="s">
        <v>4</v>
      </c>
    </row>
    <row r="42" spans="1:8" x14ac:dyDescent="0.2">
      <c r="A42" s="68"/>
      <c r="B42" s="183"/>
      <c r="C42" s="183"/>
      <c r="D42" s="183"/>
      <c r="E42" s="183"/>
      <c r="F42" s="183"/>
      <c r="G42" s="183"/>
      <c r="H42" t="s">
        <v>4</v>
      </c>
    </row>
    <row r="43" spans="1:8" x14ac:dyDescent="0.2">
      <c r="A43" s="68"/>
      <c r="B43" s="183"/>
      <c r="C43" s="183"/>
      <c r="D43" s="183"/>
      <c r="E43" s="183"/>
      <c r="F43" s="183"/>
      <c r="G43" s="183"/>
      <c r="H43" t="s">
        <v>4</v>
      </c>
    </row>
    <row r="44" spans="1:8" x14ac:dyDescent="0.2">
      <c r="A44" s="68"/>
      <c r="B44" s="183"/>
      <c r="C44" s="183"/>
      <c r="D44" s="183"/>
      <c r="E44" s="183"/>
      <c r="F44" s="183"/>
      <c r="G44" s="183"/>
      <c r="H44" t="s">
        <v>4</v>
      </c>
    </row>
    <row r="45" spans="1:8" ht="3" customHeight="1" x14ac:dyDescent="0.2">
      <c r="A45" s="68"/>
      <c r="B45" s="183"/>
      <c r="C45" s="183"/>
      <c r="D45" s="183"/>
      <c r="E45" s="183"/>
      <c r="F45" s="183"/>
      <c r="G45" s="183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A25" sqref="A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4" t="s">
        <v>5</v>
      </c>
      <c r="B1" s="185"/>
      <c r="C1" s="69" t="str">
        <f>CONCATENATE(cislostavby," ",nazevstavby)</f>
        <v xml:space="preserve"> Stav.úpravy soc.zařízení BD č.p.86/II Dačice</v>
      </c>
      <c r="D1" s="70"/>
      <c r="E1" s="71"/>
      <c r="F1" s="70"/>
      <c r="G1" s="72"/>
      <c r="H1" s="73"/>
      <c r="I1" s="74"/>
    </row>
    <row r="2" spans="1:9" ht="13.5" thickBot="1" x14ac:dyDescent="0.25">
      <c r="A2" s="186" t="s">
        <v>1</v>
      </c>
      <c r="B2" s="187"/>
      <c r="C2" s="75" t="str">
        <f>CONCATENATE(cisloobjektu," ",nazevobjektu)</f>
        <v xml:space="preserve"> SO 01 - BD č.p.86/II Dačice-úpravy soc.zařízení</v>
      </c>
      <c r="D2" s="76"/>
      <c r="E2" s="77"/>
      <c r="F2" s="76"/>
      <c r="G2" s="188"/>
      <c r="H2" s="188"/>
      <c r="I2" s="189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Položky!BA15</f>
        <v>0</v>
      </c>
      <c r="F7" s="173">
        <f>Položky!BB15</f>
        <v>0</v>
      </c>
      <c r="G7" s="173">
        <f>Položky!BC15</f>
        <v>0</v>
      </c>
      <c r="H7" s="173">
        <f>Položky!BD15</f>
        <v>0</v>
      </c>
      <c r="I7" s="174">
        <f>Položky!BE15</f>
        <v>0</v>
      </c>
    </row>
    <row r="8" spans="1:9" s="11" customFormat="1" x14ac:dyDescent="0.2">
      <c r="A8" s="171" t="str">
        <f>Položky!B16</f>
        <v>3</v>
      </c>
      <c r="B8" s="86" t="str">
        <f>Položky!C16</f>
        <v>Svislé a kompletní konstrukce</v>
      </c>
      <c r="C8" s="87"/>
      <c r="D8" s="88"/>
      <c r="E8" s="172">
        <f>Položky!BA21</f>
        <v>0</v>
      </c>
      <c r="F8" s="173">
        <f>Položky!BB21</f>
        <v>0</v>
      </c>
      <c r="G8" s="173">
        <f>Položky!BC21</f>
        <v>0</v>
      </c>
      <c r="H8" s="173">
        <f>Položky!BD21</f>
        <v>0</v>
      </c>
      <c r="I8" s="174">
        <f>Položky!BE21</f>
        <v>0</v>
      </c>
    </row>
    <row r="9" spans="1:9" s="11" customFormat="1" x14ac:dyDescent="0.2">
      <c r="A9" s="171" t="str">
        <f>Položky!B22</f>
        <v>61</v>
      </c>
      <c r="B9" s="86" t="str">
        <f>Položky!C22</f>
        <v>Upravy povrchů vnitřní</v>
      </c>
      <c r="C9" s="87"/>
      <c r="D9" s="88"/>
      <c r="E9" s="172">
        <f>Položky!BA25</f>
        <v>0</v>
      </c>
      <c r="F9" s="173">
        <f>Položky!BB25</f>
        <v>0</v>
      </c>
      <c r="G9" s="173">
        <f>Položky!BC25</f>
        <v>0</v>
      </c>
      <c r="H9" s="173">
        <f>Položky!BD25</f>
        <v>0</v>
      </c>
      <c r="I9" s="174">
        <f>Položky!BE25</f>
        <v>0</v>
      </c>
    </row>
    <row r="10" spans="1:9" s="11" customFormat="1" x14ac:dyDescent="0.2">
      <c r="A10" s="171" t="str">
        <f>Položky!B26</f>
        <v>63</v>
      </c>
      <c r="B10" s="86" t="str">
        <f>Položky!C26</f>
        <v>Podlahy a podlahové konstrukce</v>
      </c>
      <c r="C10" s="87"/>
      <c r="D10" s="88"/>
      <c r="E10" s="172">
        <f>Položky!BA38</f>
        <v>0</v>
      </c>
      <c r="F10" s="173">
        <f>Položky!BB38</f>
        <v>0</v>
      </c>
      <c r="G10" s="173">
        <f>Položky!BC38</f>
        <v>0</v>
      </c>
      <c r="H10" s="173">
        <f>Položky!BD38</f>
        <v>0</v>
      </c>
      <c r="I10" s="174">
        <f>Položky!BE38</f>
        <v>0</v>
      </c>
    </row>
    <row r="11" spans="1:9" s="11" customFormat="1" x14ac:dyDescent="0.2">
      <c r="A11" s="171" t="str">
        <f>Položky!B39</f>
        <v>95</v>
      </c>
      <c r="B11" s="86" t="str">
        <f>Položky!C39</f>
        <v>Dokončovací kce na pozem.stav.</v>
      </c>
      <c r="C11" s="87"/>
      <c r="D11" s="88"/>
      <c r="E11" s="172">
        <f>Položky!BA45</f>
        <v>0</v>
      </c>
      <c r="F11" s="173">
        <f>Položky!BB45</f>
        <v>0</v>
      </c>
      <c r="G11" s="173">
        <f>Položky!BC45</f>
        <v>0</v>
      </c>
      <c r="H11" s="173">
        <f>Položky!BD45</f>
        <v>0</v>
      </c>
      <c r="I11" s="174">
        <f>Položky!BE45</f>
        <v>0</v>
      </c>
    </row>
    <row r="12" spans="1:9" s="11" customFormat="1" x14ac:dyDescent="0.2">
      <c r="A12" s="171" t="str">
        <f>Položky!B46</f>
        <v>96</v>
      </c>
      <c r="B12" s="86" t="str">
        <f>Položky!C46</f>
        <v>Bourání konstrukcí</v>
      </c>
      <c r="C12" s="87"/>
      <c r="D12" s="88"/>
      <c r="E12" s="172">
        <f>Položky!BA64</f>
        <v>0</v>
      </c>
      <c r="F12" s="173">
        <f>Položky!BB64</f>
        <v>0</v>
      </c>
      <c r="G12" s="173">
        <f>Položky!BC64</f>
        <v>0</v>
      </c>
      <c r="H12" s="173">
        <f>Položky!BD64</f>
        <v>0</v>
      </c>
      <c r="I12" s="174">
        <f>Položky!BE64</f>
        <v>0</v>
      </c>
    </row>
    <row r="13" spans="1:9" s="11" customFormat="1" x14ac:dyDescent="0.2">
      <c r="A13" s="171" t="str">
        <f>Položky!B65</f>
        <v>99</v>
      </c>
      <c r="B13" s="86" t="str">
        <f>Položky!C65</f>
        <v>Staveništní přesun hmot</v>
      </c>
      <c r="C13" s="87"/>
      <c r="D13" s="88"/>
      <c r="E13" s="172">
        <f>Položky!BA67</f>
        <v>0</v>
      </c>
      <c r="F13" s="173">
        <f>Položky!BB67</f>
        <v>0</v>
      </c>
      <c r="G13" s="173">
        <f>Položky!BC67</f>
        <v>0</v>
      </c>
      <c r="H13" s="173">
        <f>Položky!BD67</f>
        <v>0</v>
      </c>
      <c r="I13" s="174">
        <f>Položky!BE67</f>
        <v>0</v>
      </c>
    </row>
    <row r="14" spans="1:9" s="11" customFormat="1" x14ac:dyDescent="0.2">
      <c r="A14" s="171" t="str">
        <f>Položky!B68</f>
        <v>711</v>
      </c>
      <c r="B14" s="86" t="str">
        <f>Položky!C68</f>
        <v>Izolace proti vodě</v>
      </c>
      <c r="C14" s="87"/>
      <c r="D14" s="88"/>
      <c r="E14" s="172">
        <f>Položky!BA75</f>
        <v>0</v>
      </c>
      <c r="F14" s="173">
        <f>Položky!BB75</f>
        <v>0</v>
      </c>
      <c r="G14" s="173">
        <f>Položky!BC75</f>
        <v>0</v>
      </c>
      <c r="H14" s="173">
        <f>Položky!BD75</f>
        <v>0</v>
      </c>
      <c r="I14" s="174">
        <f>Položky!BE75</f>
        <v>0</v>
      </c>
    </row>
    <row r="15" spans="1:9" s="11" customFormat="1" x14ac:dyDescent="0.2">
      <c r="A15" s="171" t="str">
        <f>Položky!B76</f>
        <v>722</v>
      </c>
      <c r="B15" s="86" t="str">
        <f>Položky!C76</f>
        <v>Vnitřní vodovod a kanalizace</v>
      </c>
      <c r="C15" s="87"/>
      <c r="D15" s="88"/>
      <c r="E15" s="172">
        <f>Položky!BA78</f>
        <v>0</v>
      </c>
      <c r="F15" s="173">
        <f>Položky!BB78</f>
        <v>0</v>
      </c>
      <c r="G15" s="173">
        <f>Položky!BC78</f>
        <v>0</v>
      </c>
      <c r="H15" s="173">
        <f>Položky!BD78</f>
        <v>0</v>
      </c>
      <c r="I15" s="174">
        <f>Položky!BE78</f>
        <v>0</v>
      </c>
    </row>
    <row r="16" spans="1:9" s="11" customFormat="1" x14ac:dyDescent="0.2">
      <c r="A16" s="171" t="str">
        <f>Položky!B79</f>
        <v>723</v>
      </c>
      <c r="B16" s="86" t="str">
        <f>Položky!C79</f>
        <v>Vnitřní plynovod</v>
      </c>
      <c r="C16" s="87"/>
      <c r="D16" s="88"/>
      <c r="E16" s="172">
        <f>Položky!BA81</f>
        <v>0</v>
      </c>
      <c r="F16" s="173">
        <f>Položky!BB81</f>
        <v>0</v>
      </c>
      <c r="G16" s="173">
        <f>Položky!BC81</f>
        <v>0</v>
      </c>
      <c r="H16" s="173">
        <f>Položky!BD81</f>
        <v>0</v>
      </c>
      <c r="I16" s="174">
        <f>Položky!BE81</f>
        <v>0</v>
      </c>
    </row>
    <row r="17" spans="1:57" s="11" customFormat="1" x14ac:dyDescent="0.2">
      <c r="A17" s="171" t="str">
        <f>Položky!B82</f>
        <v>733</v>
      </c>
      <c r="B17" s="86" t="str">
        <f>Položky!C82</f>
        <v>U.T.</v>
      </c>
      <c r="C17" s="87"/>
      <c r="D17" s="88"/>
      <c r="E17" s="172">
        <f>Položky!BA84</f>
        <v>0</v>
      </c>
      <c r="F17" s="173">
        <f>Položky!BB84</f>
        <v>0</v>
      </c>
      <c r="G17" s="173">
        <f>Položky!BC84</f>
        <v>0</v>
      </c>
      <c r="H17" s="173">
        <f>Položky!BD84</f>
        <v>0</v>
      </c>
      <c r="I17" s="174">
        <f>Položky!BE84</f>
        <v>0</v>
      </c>
    </row>
    <row r="18" spans="1:57" s="11" customFormat="1" ht="13.5" thickBot="1" x14ac:dyDescent="0.25">
      <c r="A18" s="171" t="str">
        <f>Položky!B85</f>
        <v>M21</v>
      </c>
      <c r="B18" s="86" t="str">
        <f>Položky!C85</f>
        <v>Elektromontáže</v>
      </c>
      <c r="C18" s="87"/>
      <c r="D18" s="88"/>
      <c r="E18" s="172">
        <f>Položky!BA87</f>
        <v>0</v>
      </c>
      <c r="F18" s="173">
        <f>Položky!BB87</f>
        <v>0</v>
      </c>
      <c r="G18" s="173">
        <f>Položky!BC87</f>
        <v>0</v>
      </c>
      <c r="H18" s="173">
        <f>Položky!BD87</f>
        <v>0</v>
      </c>
      <c r="I18" s="174">
        <f>Položky!BE87</f>
        <v>0</v>
      </c>
    </row>
    <row r="19" spans="1:57" s="94" customFormat="1" ht="13.5" thickBot="1" x14ac:dyDescent="0.25">
      <c r="A19" s="89"/>
      <c r="B19" s="81" t="s">
        <v>50</v>
      </c>
      <c r="C19" s="81"/>
      <c r="D19" s="90"/>
      <c r="E19" s="91">
        <f>SUM(E7:E18)</f>
        <v>0</v>
      </c>
      <c r="F19" s="92">
        <f>SUM(F7:F18)</f>
        <v>0</v>
      </c>
      <c r="G19" s="92">
        <f>SUM(G7:G18)</f>
        <v>0</v>
      </c>
      <c r="H19" s="92">
        <f>SUM(H7:H18)</f>
        <v>0</v>
      </c>
      <c r="I19" s="93">
        <f>SUM(I7:I18)</f>
        <v>0</v>
      </c>
    </row>
    <row r="20" spans="1:57" x14ac:dyDescent="0.2">
      <c r="A20" s="87"/>
      <c r="B20" s="87"/>
      <c r="C20" s="87"/>
      <c r="D20" s="87"/>
      <c r="E20" s="87"/>
      <c r="F20" s="87"/>
      <c r="G20" s="87"/>
      <c r="H20" s="87"/>
      <c r="I20" s="87"/>
    </row>
    <row r="21" spans="1:57" ht="19.5" customHeight="1" x14ac:dyDescent="0.25">
      <c r="A21" s="95" t="s">
        <v>51</v>
      </c>
      <c r="B21" s="95"/>
      <c r="C21" s="95"/>
      <c r="D21" s="95"/>
      <c r="E21" s="95"/>
      <c r="F21" s="95"/>
      <c r="G21" s="96"/>
      <c r="H21" s="95"/>
      <c r="I21" s="95"/>
      <c r="BA21" s="30"/>
      <c r="BB21" s="30"/>
      <c r="BC21" s="30"/>
      <c r="BD21" s="30"/>
      <c r="BE21" s="30"/>
    </row>
    <row r="22" spans="1:57" ht="13.5" thickBot="1" x14ac:dyDescent="0.25">
      <c r="A22" s="97"/>
      <c r="B22" s="97"/>
      <c r="C22" s="97"/>
      <c r="D22" s="97"/>
      <c r="E22" s="97"/>
      <c r="F22" s="97"/>
      <c r="G22" s="97"/>
      <c r="H22" s="97"/>
      <c r="I22" s="97"/>
    </row>
    <row r="23" spans="1:57" x14ac:dyDescent="0.2">
      <c r="A23" s="98" t="s">
        <v>52</v>
      </c>
      <c r="B23" s="99"/>
      <c r="C23" s="99"/>
      <c r="D23" s="100"/>
      <c r="E23" s="101" t="s">
        <v>53</v>
      </c>
      <c r="F23" s="102" t="s">
        <v>54</v>
      </c>
      <c r="G23" s="103" t="s">
        <v>55</v>
      </c>
      <c r="H23" s="104"/>
      <c r="I23" s="105" t="s">
        <v>53</v>
      </c>
    </row>
    <row r="24" spans="1:57" x14ac:dyDescent="0.2">
      <c r="A24" s="106" t="s">
        <v>203</v>
      </c>
      <c r="B24" s="107"/>
      <c r="C24" s="107"/>
      <c r="D24" s="108"/>
      <c r="E24" s="109"/>
      <c r="F24" s="110">
        <v>2.5</v>
      </c>
      <c r="G24" s="111">
        <f>CHOOSE(BA24+1,HSV+PSV,HSV+PSV+Mont,HSV+PSV+Dodavka+Mont,HSV,PSV,Mont,Dodavka,Mont+Dodavka,0)</f>
        <v>0</v>
      </c>
      <c r="H24" s="112"/>
      <c r="I24" s="113">
        <f>E24+F24*G24/100</f>
        <v>0</v>
      </c>
      <c r="BA24">
        <v>8</v>
      </c>
    </row>
    <row r="25" spans="1:57" ht="13.5" thickBot="1" x14ac:dyDescent="0.25">
      <c r="A25" s="114"/>
      <c r="B25" s="115" t="s">
        <v>56</v>
      </c>
      <c r="C25" s="116"/>
      <c r="D25" s="117"/>
      <c r="E25" s="118"/>
      <c r="F25" s="119"/>
      <c r="G25" s="119"/>
      <c r="H25" s="190">
        <f>SUM(H24:H24)</f>
        <v>0</v>
      </c>
      <c r="I25" s="191"/>
    </row>
    <row r="26" spans="1:57" x14ac:dyDescent="0.2">
      <c r="A26" s="97"/>
      <c r="B26" s="97"/>
      <c r="C26" s="97"/>
      <c r="D26" s="97"/>
      <c r="E26" s="97"/>
      <c r="F26" s="97"/>
      <c r="G26" s="97"/>
      <c r="H26" s="97"/>
      <c r="I26" s="97"/>
    </row>
    <row r="27" spans="1:57" x14ac:dyDescent="0.2">
      <c r="B27" s="94"/>
      <c r="F27" s="120"/>
      <c r="G27" s="121"/>
      <c r="H27" s="121"/>
      <c r="I27" s="122"/>
    </row>
    <row r="28" spans="1:57" x14ac:dyDescent="0.2">
      <c r="F28" s="120"/>
      <c r="G28" s="121"/>
      <c r="H28" s="121"/>
      <c r="I28" s="122"/>
    </row>
    <row r="29" spans="1:57" x14ac:dyDescent="0.2">
      <c r="F29" s="120"/>
      <c r="G29" s="121"/>
      <c r="H29" s="121"/>
      <c r="I29" s="122"/>
    </row>
    <row r="30" spans="1:57" x14ac:dyDescent="0.2">
      <c r="F30" s="120"/>
      <c r="G30" s="121"/>
      <c r="H30" s="121"/>
      <c r="I30" s="122"/>
    </row>
    <row r="31" spans="1:57" x14ac:dyDescent="0.2"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</sheetData>
  <mergeCells count="4">
    <mergeCell ref="A1:B1"/>
    <mergeCell ref="A2:B2"/>
    <mergeCell ref="G2:I2"/>
    <mergeCell ref="H25:I25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0"/>
  <sheetViews>
    <sheetView showGridLines="0" showZeros="0" zoomScaleNormal="100" workbookViewId="0">
      <selection activeCell="I89" sqref="I8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2" t="s">
        <v>57</v>
      </c>
      <c r="B1" s="192"/>
      <c r="C1" s="192"/>
      <c r="D1" s="192"/>
      <c r="E1" s="192"/>
      <c r="F1" s="192"/>
      <c r="G1" s="192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3" t="s">
        <v>5</v>
      </c>
      <c r="B3" s="194"/>
      <c r="C3" s="128" t="str">
        <f>CONCATENATE(cislostavby," ",nazevstavby)</f>
        <v xml:space="preserve"> Stav.úpravy soc.zařízení BD č.p.86/II Dačice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5" t="s">
        <v>1</v>
      </c>
      <c r="B4" s="196"/>
      <c r="C4" s="133" t="str">
        <f>CONCATENATE(cisloobjektu," ",nazevobjektu)</f>
        <v xml:space="preserve"> SO 01 - BD č.p.86/II Dačice-úpravy soc.zařízení</v>
      </c>
      <c r="D4" s="134"/>
      <c r="E4" s="197"/>
      <c r="F4" s="197"/>
      <c r="G4" s="198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70</v>
      </c>
      <c r="C8" s="153" t="s">
        <v>71</v>
      </c>
      <c r="D8" s="154" t="s">
        <v>72</v>
      </c>
      <c r="E8" s="155">
        <v>16</v>
      </c>
      <c r="F8" s="155">
        <v>0</v>
      </c>
      <c r="G8" s="156">
        <f t="shared" ref="G8:G14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4" si="1">IF(AZ8=1,G8,0)</f>
        <v>0</v>
      </c>
      <c r="BB8" s="123">
        <f t="shared" ref="BB8:BB14" si="2">IF(AZ8=2,G8,0)</f>
        <v>0</v>
      </c>
      <c r="BC8" s="123">
        <f t="shared" ref="BC8:BC14" si="3">IF(AZ8=3,G8,0)</f>
        <v>0</v>
      </c>
      <c r="BD8" s="123">
        <f t="shared" ref="BD8:BD14" si="4">IF(AZ8=4,G8,0)</f>
        <v>0</v>
      </c>
      <c r="BE8" s="123">
        <f t="shared" ref="BE8:BE14" si="5">IF(AZ8=5,G8,0)</f>
        <v>0</v>
      </c>
      <c r="CZ8" s="123">
        <v>0</v>
      </c>
    </row>
    <row r="9" spans="1:104" ht="22.5" x14ac:dyDescent="0.2">
      <c r="A9" s="151">
        <v>2</v>
      </c>
      <c r="B9" s="152" t="s">
        <v>73</v>
      </c>
      <c r="C9" s="153" t="s">
        <v>74</v>
      </c>
      <c r="D9" s="154" t="s">
        <v>72</v>
      </c>
      <c r="E9" s="155">
        <v>4</v>
      </c>
      <c r="F9" s="155">
        <v>0</v>
      </c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1.7</v>
      </c>
    </row>
    <row r="10" spans="1:104" ht="22.5" x14ac:dyDescent="0.2">
      <c r="A10" s="151">
        <v>3</v>
      </c>
      <c r="B10" s="152" t="s">
        <v>75</v>
      </c>
      <c r="C10" s="153" t="s">
        <v>76</v>
      </c>
      <c r="D10" s="154" t="s">
        <v>72</v>
      </c>
      <c r="E10" s="155">
        <v>2</v>
      </c>
      <c r="F10" s="155">
        <v>0</v>
      </c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1.8</v>
      </c>
    </row>
    <row r="11" spans="1:104" x14ac:dyDescent="0.2">
      <c r="A11" s="151">
        <v>4</v>
      </c>
      <c r="B11" s="152" t="s">
        <v>77</v>
      </c>
      <c r="C11" s="153" t="s">
        <v>78</v>
      </c>
      <c r="D11" s="154" t="s">
        <v>72</v>
      </c>
      <c r="E11" s="155">
        <v>10</v>
      </c>
      <c r="F11" s="155">
        <v>0</v>
      </c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">
      <c r="A12" s="151">
        <v>5</v>
      </c>
      <c r="B12" s="152" t="s">
        <v>79</v>
      </c>
      <c r="C12" s="153" t="s">
        <v>80</v>
      </c>
      <c r="D12" s="154" t="s">
        <v>72</v>
      </c>
      <c r="E12" s="155">
        <v>6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x14ac:dyDescent="0.2">
      <c r="A13" s="151">
        <v>6</v>
      </c>
      <c r="B13" s="152" t="s">
        <v>81</v>
      </c>
      <c r="C13" s="153" t="s">
        <v>82</v>
      </c>
      <c r="D13" s="154" t="s">
        <v>72</v>
      </c>
      <c r="E13" s="155">
        <v>6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51">
        <v>7</v>
      </c>
      <c r="B14" s="152" t="s">
        <v>83</v>
      </c>
      <c r="C14" s="153" t="s">
        <v>84</v>
      </c>
      <c r="D14" s="154" t="s">
        <v>72</v>
      </c>
      <c r="E14" s="155">
        <v>6</v>
      </c>
      <c r="F14" s="155">
        <v>0</v>
      </c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7"/>
      <c r="B15" s="158" t="s">
        <v>69</v>
      </c>
      <c r="C15" s="159" t="str">
        <f>CONCATENATE(B7," ",C7)</f>
        <v>1 Zemní práce</v>
      </c>
      <c r="D15" s="157"/>
      <c r="E15" s="160"/>
      <c r="F15" s="160"/>
      <c r="G15" s="161">
        <f>SUM(G7:G14)</f>
        <v>0</v>
      </c>
      <c r="O15" s="150">
        <v>4</v>
      </c>
      <c r="BA15" s="162">
        <f>SUM(BA7:BA14)</f>
        <v>0</v>
      </c>
      <c r="BB15" s="162">
        <f>SUM(BB7:BB14)</f>
        <v>0</v>
      </c>
      <c r="BC15" s="162">
        <f>SUM(BC7:BC14)</f>
        <v>0</v>
      </c>
      <c r="BD15" s="162">
        <f>SUM(BD7:BD14)</f>
        <v>0</v>
      </c>
      <c r="BE15" s="162">
        <f>SUM(BE7:BE14)</f>
        <v>0</v>
      </c>
    </row>
    <row r="16" spans="1:104" x14ac:dyDescent="0.2">
      <c r="A16" s="143" t="s">
        <v>65</v>
      </c>
      <c r="B16" s="144" t="s">
        <v>85</v>
      </c>
      <c r="C16" s="145" t="s">
        <v>86</v>
      </c>
      <c r="D16" s="146"/>
      <c r="E16" s="147"/>
      <c r="F16" s="147"/>
      <c r="G16" s="148"/>
      <c r="H16" s="149"/>
      <c r="I16" s="149"/>
      <c r="O16" s="150">
        <v>1</v>
      </c>
    </row>
    <row r="17" spans="1:104" ht="22.5" x14ac:dyDescent="0.2">
      <c r="A17" s="151">
        <v>8</v>
      </c>
      <c r="B17" s="152" t="s">
        <v>87</v>
      </c>
      <c r="C17" s="153" t="s">
        <v>88</v>
      </c>
      <c r="D17" s="154" t="s">
        <v>89</v>
      </c>
      <c r="E17" s="155">
        <v>1</v>
      </c>
      <c r="F17" s="155">
        <v>0</v>
      </c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8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4.7570000000000001E-2</v>
      </c>
    </row>
    <row r="18" spans="1:104" ht="22.5" x14ac:dyDescent="0.2">
      <c r="A18" s="151">
        <v>9</v>
      </c>
      <c r="B18" s="152" t="s">
        <v>90</v>
      </c>
      <c r="C18" s="153" t="s">
        <v>91</v>
      </c>
      <c r="D18" s="154" t="s">
        <v>89</v>
      </c>
      <c r="E18" s="155">
        <v>1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9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7.0629999999999998E-2</v>
      </c>
    </row>
    <row r="19" spans="1:104" ht="22.5" x14ac:dyDescent="0.2">
      <c r="A19" s="151">
        <v>10</v>
      </c>
      <c r="B19" s="152" t="s">
        <v>92</v>
      </c>
      <c r="C19" s="153" t="s">
        <v>93</v>
      </c>
      <c r="D19" s="154" t="s">
        <v>89</v>
      </c>
      <c r="E19" s="155">
        <v>5</v>
      </c>
      <c r="F19" s="155">
        <v>0</v>
      </c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10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0.10539999999999999</v>
      </c>
    </row>
    <row r="20" spans="1:104" ht="22.5" x14ac:dyDescent="0.2">
      <c r="A20" s="151">
        <v>11</v>
      </c>
      <c r="B20" s="152" t="s">
        <v>94</v>
      </c>
      <c r="C20" s="153" t="s">
        <v>95</v>
      </c>
      <c r="D20" s="154" t="s">
        <v>72</v>
      </c>
      <c r="E20" s="155">
        <v>1.5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11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2.3731</v>
      </c>
    </row>
    <row r="21" spans="1:104" x14ac:dyDescent="0.2">
      <c r="A21" s="157"/>
      <c r="B21" s="158" t="s">
        <v>69</v>
      </c>
      <c r="C21" s="159" t="str">
        <f>CONCATENATE(B16," ",C16)</f>
        <v>3 Svislé a kompletní konstrukce</v>
      </c>
      <c r="D21" s="157"/>
      <c r="E21" s="160"/>
      <c r="F21" s="160"/>
      <c r="G21" s="161">
        <f>SUM(G16:G20)</f>
        <v>0</v>
      </c>
      <c r="O21" s="150">
        <v>4</v>
      </c>
      <c r="BA21" s="162">
        <f>SUM(BA16:BA20)</f>
        <v>0</v>
      </c>
      <c r="BB21" s="162">
        <f>SUM(BB16:BB20)</f>
        <v>0</v>
      </c>
      <c r="BC21" s="162">
        <f>SUM(BC16:BC20)</f>
        <v>0</v>
      </c>
      <c r="BD21" s="162">
        <f>SUM(BD16:BD20)</f>
        <v>0</v>
      </c>
      <c r="BE21" s="162">
        <f>SUM(BE16:BE20)</f>
        <v>0</v>
      </c>
    </row>
    <row r="22" spans="1:104" x14ac:dyDescent="0.2">
      <c r="A22" s="143" t="s">
        <v>65</v>
      </c>
      <c r="B22" s="144" t="s">
        <v>96</v>
      </c>
      <c r="C22" s="145" t="s">
        <v>97</v>
      </c>
      <c r="D22" s="146"/>
      <c r="E22" s="147"/>
      <c r="F22" s="147"/>
      <c r="G22" s="148"/>
      <c r="H22" s="149"/>
      <c r="I22" s="149"/>
      <c r="O22" s="150">
        <v>1</v>
      </c>
    </row>
    <row r="23" spans="1:104" x14ac:dyDescent="0.2">
      <c r="A23" s="151">
        <v>12</v>
      </c>
      <c r="B23" s="152" t="s">
        <v>98</v>
      </c>
      <c r="C23" s="153" t="s">
        <v>99</v>
      </c>
      <c r="D23" s="154" t="s">
        <v>89</v>
      </c>
      <c r="E23" s="155">
        <v>32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12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2.23E-2</v>
      </c>
    </row>
    <row r="24" spans="1:104" x14ac:dyDescent="0.2">
      <c r="A24" s="151">
        <v>13</v>
      </c>
      <c r="B24" s="152" t="s">
        <v>100</v>
      </c>
      <c r="C24" s="153" t="s">
        <v>101</v>
      </c>
      <c r="D24" s="154" t="s">
        <v>89</v>
      </c>
      <c r="E24" s="155">
        <v>60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13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2.8000000000000001E-2</v>
      </c>
    </row>
    <row r="25" spans="1:104" x14ac:dyDescent="0.2">
      <c r="A25" s="157"/>
      <c r="B25" s="158" t="s">
        <v>69</v>
      </c>
      <c r="C25" s="159" t="str">
        <f>CONCATENATE(B22," ",C22)</f>
        <v>61 Upravy povrchů vnitřní</v>
      </c>
      <c r="D25" s="157"/>
      <c r="E25" s="160"/>
      <c r="F25" s="160"/>
      <c r="G25" s="161">
        <f>SUM(G22:G24)</f>
        <v>0</v>
      </c>
      <c r="O25" s="150">
        <v>4</v>
      </c>
      <c r="BA25" s="162">
        <f>SUM(BA22:BA24)</f>
        <v>0</v>
      </c>
      <c r="BB25" s="162">
        <f>SUM(BB22:BB24)</f>
        <v>0</v>
      </c>
      <c r="BC25" s="162">
        <f>SUM(BC22:BC24)</f>
        <v>0</v>
      </c>
      <c r="BD25" s="162">
        <f>SUM(BD22:BD24)</f>
        <v>0</v>
      </c>
      <c r="BE25" s="162">
        <f>SUM(BE22:BE24)</f>
        <v>0</v>
      </c>
    </row>
    <row r="26" spans="1:104" x14ac:dyDescent="0.2">
      <c r="A26" s="143" t="s">
        <v>65</v>
      </c>
      <c r="B26" s="144" t="s">
        <v>102</v>
      </c>
      <c r="C26" s="145" t="s">
        <v>103</v>
      </c>
      <c r="D26" s="146"/>
      <c r="E26" s="147"/>
      <c r="F26" s="147"/>
      <c r="G26" s="148"/>
      <c r="H26" s="149"/>
      <c r="I26" s="149"/>
      <c r="O26" s="150">
        <v>1</v>
      </c>
    </row>
    <row r="27" spans="1:104" x14ac:dyDescent="0.2">
      <c r="A27" s="151">
        <v>14</v>
      </c>
      <c r="B27" s="152" t="s">
        <v>104</v>
      </c>
      <c r="C27" s="153" t="s">
        <v>105</v>
      </c>
      <c r="D27" s="154" t="s">
        <v>72</v>
      </c>
      <c r="E27" s="155">
        <v>3</v>
      </c>
      <c r="F27" s="155">
        <v>0</v>
      </c>
      <c r="G27" s="156">
        <f t="shared" ref="G27:G37" si="6">E27*F27</f>
        <v>0</v>
      </c>
      <c r="O27" s="150">
        <v>2</v>
      </c>
      <c r="AA27" s="123">
        <v>12</v>
      </c>
      <c r="AB27" s="123">
        <v>0</v>
      </c>
      <c r="AC27" s="123">
        <v>14</v>
      </c>
      <c r="AZ27" s="123">
        <v>1</v>
      </c>
      <c r="BA27" s="123">
        <f t="shared" ref="BA27:BA37" si="7">IF(AZ27=1,G27,0)</f>
        <v>0</v>
      </c>
      <c r="BB27" s="123">
        <f t="shared" ref="BB27:BB37" si="8">IF(AZ27=2,G27,0)</f>
        <v>0</v>
      </c>
      <c r="BC27" s="123">
        <f t="shared" ref="BC27:BC37" si="9">IF(AZ27=3,G27,0)</f>
        <v>0</v>
      </c>
      <c r="BD27" s="123">
        <f t="shared" ref="BD27:BD37" si="10">IF(AZ27=4,G27,0)</f>
        <v>0</v>
      </c>
      <c r="BE27" s="123">
        <f t="shared" ref="BE27:BE37" si="11">IF(AZ27=5,G27,0)</f>
        <v>0</v>
      </c>
      <c r="CZ27" s="123">
        <v>2.3785500000000002</v>
      </c>
    </row>
    <row r="28" spans="1:104" x14ac:dyDescent="0.2">
      <c r="A28" s="151">
        <v>15</v>
      </c>
      <c r="B28" s="152" t="s">
        <v>104</v>
      </c>
      <c r="C28" s="153" t="s">
        <v>106</v>
      </c>
      <c r="D28" s="154" t="s">
        <v>72</v>
      </c>
      <c r="E28" s="155">
        <v>1.5</v>
      </c>
      <c r="F28" s="155">
        <v>0</v>
      </c>
      <c r="G28" s="156">
        <f t="shared" si="6"/>
        <v>0</v>
      </c>
      <c r="O28" s="150">
        <v>2</v>
      </c>
      <c r="AA28" s="123">
        <v>12</v>
      </c>
      <c r="AB28" s="123">
        <v>0</v>
      </c>
      <c r="AC28" s="123">
        <v>15</v>
      </c>
      <c r="AZ28" s="123">
        <v>1</v>
      </c>
      <c r="BA28" s="123">
        <f t="shared" si="7"/>
        <v>0</v>
      </c>
      <c r="BB28" s="123">
        <f t="shared" si="8"/>
        <v>0</v>
      </c>
      <c r="BC28" s="123">
        <f t="shared" si="9"/>
        <v>0</v>
      </c>
      <c r="BD28" s="123">
        <f t="shared" si="10"/>
        <v>0</v>
      </c>
      <c r="BE28" s="123">
        <f t="shared" si="11"/>
        <v>0</v>
      </c>
      <c r="CZ28" s="123">
        <v>2.3785500000000002</v>
      </c>
    </row>
    <row r="29" spans="1:104" ht="22.5" x14ac:dyDescent="0.2">
      <c r="A29" s="151">
        <v>16</v>
      </c>
      <c r="B29" s="152" t="s">
        <v>104</v>
      </c>
      <c r="C29" s="153" t="s">
        <v>107</v>
      </c>
      <c r="D29" s="154" t="s">
        <v>72</v>
      </c>
      <c r="E29" s="155">
        <v>2</v>
      </c>
      <c r="F29" s="155">
        <v>0</v>
      </c>
      <c r="G29" s="156">
        <f t="shared" si="6"/>
        <v>0</v>
      </c>
      <c r="O29" s="150">
        <v>2</v>
      </c>
      <c r="AA29" s="123">
        <v>12</v>
      </c>
      <c r="AB29" s="123">
        <v>0</v>
      </c>
      <c r="AC29" s="123">
        <v>16</v>
      </c>
      <c r="AZ29" s="123">
        <v>1</v>
      </c>
      <c r="BA29" s="123">
        <f t="shared" si="7"/>
        <v>0</v>
      </c>
      <c r="BB29" s="123">
        <f t="shared" si="8"/>
        <v>0</v>
      </c>
      <c r="BC29" s="123">
        <f t="shared" si="9"/>
        <v>0</v>
      </c>
      <c r="BD29" s="123">
        <f t="shared" si="10"/>
        <v>0</v>
      </c>
      <c r="BE29" s="123">
        <f t="shared" si="11"/>
        <v>0</v>
      </c>
      <c r="CZ29" s="123">
        <v>2.3785500000000002</v>
      </c>
    </row>
    <row r="30" spans="1:104" ht="22.5" x14ac:dyDescent="0.2">
      <c r="A30" s="151">
        <v>17</v>
      </c>
      <c r="B30" s="152" t="s">
        <v>108</v>
      </c>
      <c r="C30" s="153" t="s">
        <v>109</v>
      </c>
      <c r="D30" s="154" t="s">
        <v>110</v>
      </c>
      <c r="E30" s="155">
        <v>19</v>
      </c>
      <c r="F30" s="155">
        <v>0</v>
      </c>
      <c r="G30" s="156">
        <f t="shared" si="6"/>
        <v>0</v>
      </c>
      <c r="O30" s="150">
        <v>2</v>
      </c>
      <c r="AA30" s="123">
        <v>12</v>
      </c>
      <c r="AB30" s="123">
        <v>0</v>
      </c>
      <c r="AC30" s="123">
        <v>17</v>
      </c>
      <c r="AZ30" s="123">
        <v>1</v>
      </c>
      <c r="BA30" s="123">
        <f t="shared" si="7"/>
        <v>0</v>
      </c>
      <c r="BB30" s="123">
        <f t="shared" si="8"/>
        <v>0</v>
      </c>
      <c r="BC30" s="123">
        <f t="shared" si="9"/>
        <v>0</v>
      </c>
      <c r="BD30" s="123">
        <f t="shared" si="10"/>
        <v>0</v>
      </c>
      <c r="BE30" s="123">
        <f t="shared" si="11"/>
        <v>0</v>
      </c>
      <c r="CZ30" s="123">
        <v>5.0000000000000001E-3</v>
      </c>
    </row>
    <row r="31" spans="1:104" x14ac:dyDescent="0.2">
      <c r="A31" s="151">
        <v>18</v>
      </c>
      <c r="B31" s="152" t="s">
        <v>111</v>
      </c>
      <c r="C31" s="153" t="s">
        <v>112</v>
      </c>
      <c r="D31" s="154" t="s">
        <v>89</v>
      </c>
      <c r="E31" s="155">
        <v>18</v>
      </c>
      <c r="F31" s="155">
        <v>0</v>
      </c>
      <c r="G31" s="156">
        <f t="shared" si="6"/>
        <v>0</v>
      </c>
      <c r="O31" s="150">
        <v>2</v>
      </c>
      <c r="AA31" s="123">
        <v>12</v>
      </c>
      <c r="AB31" s="123">
        <v>0</v>
      </c>
      <c r="AC31" s="123">
        <v>18</v>
      </c>
      <c r="AZ31" s="123">
        <v>1</v>
      </c>
      <c r="BA31" s="123">
        <f t="shared" si="7"/>
        <v>0</v>
      </c>
      <c r="BB31" s="123">
        <f t="shared" si="8"/>
        <v>0</v>
      </c>
      <c r="BC31" s="123">
        <f t="shared" si="9"/>
        <v>0</v>
      </c>
      <c r="BD31" s="123">
        <f t="shared" si="10"/>
        <v>0</v>
      </c>
      <c r="BE31" s="123">
        <f t="shared" si="11"/>
        <v>0</v>
      </c>
      <c r="CZ31" s="123">
        <v>3.7499999999999999E-3</v>
      </c>
    </row>
    <row r="32" spans="1:104" x14ac:dyDescent="0.2">
      <c r="A32" s="151">
        <v>19</v>
      </c>
      <c r="B32" s="152" t="s">
        <v>113</v>
      </c>
      <c r="C32" s="153" t="s">
        <v>114</v>
      </c>
      <c r="D32" s="154" t="s">
        <v>115</v>
      </c>
      <c r="E32" s="155">
        <v>5</v>
      </c>
      <c r="F32" s="155">
        <v>0</v>
      </c>
      <c r="G32" s="156">
        <f t="shared" si="6"/>
        <v>0</v>
      </c>
      <c r="O32" s="150">
        <v>2</v>
      </c>
      <c r="AA32" s="123">
        <v>12</v>
      </c>
      <c r="AB32" s="123">
        <v>0</v>
      </c>
      <c r="AC32" s="123">
        <v>19</v>
      </c>
      <c r="AZ32" s="123">
        <v>1</v>
      </c>
      <c r="BA32" s="123">
        <f t="shared" si="7"/>
        <v>0</v>
      </c>
      <c r="BB32" s="123">
        <f t="shared" si="8"/>
        <v>0</v>
      </c>
      <c r="BC32" s="123">
        <f t="shared" si="9"/>
        <v>0</v>
      </c>
      <c r="BD32" s="123">
        <f t="shared" si="10"/>
        <v>0</v>
      </c>
      <c r="BE32" s="123">
        <f t="shared" si="11"/>
        <v>0</v>
      </c>
      <c r="CZ32" s="123">
        <v>1.6000000000000001E-4</v>
      </c>
    </row>
    <row r="33" spans="1:104" ht="22.5" x14ac:dyDescent="0.2">
      <c r="A33" s="151">
        <v>20</v>
      </c>
      <c r="B33" s="152" t="s">
        <v>66</v>
      </c>
      <c r="C33" s="153" t="s">
        <v>116</v>
      </c>
      <c r="D33" s="154" t="s">
        <v>89</v>
      </c>
      <c r="E33" s="155">
        <v>26</v>
      </c>
      <c r="F33" s="155">
        <v>0</v>
      </c>
      <c r="G33" s="156">
        <f t="shared" si="6"/>
        <v>0</v>
      </c>
      <c r="O33" s="150">
        <v>2</v>
      </c>
      <c r="AA33" s="123">
        <v>12</v>
      </c>
      <c r="AB33" s="123">
        <v>0</v>
      </c>
      <c r="AC33" s="123">
        <v>20</v>
      </c>
      <c r="AZ33" s="123">
        <v>1</v>
      </c>
      <c r="BA33" s="123">
        <f t="shared" si="7"/>
        <v>0</v>
      </c>
      <c r="BB33" s="123">
        <f t="shared" si="8"/>
        <v>0</v>
      </c>
      <c r="BC33" s="123">
        <f t="shared" si="9"/>
        <v>0</v>
      </c>
      <c r="BD33" s="123">
        <f t="shared" si="10"/>
        <v>0</v>
      </c>
      <c r="BE33" s="123">
        <f t="shared" si="11"/>
        <v>0</v>
      </c>
      <c r="CZ33" s="123">
        <v>0.01</v>
      </c>
    </row>
    <row r="34" spans="1:104" x14ac:dyDescent="0.2">
      <c r="A34" s="151">
        <v>21</v>
      </c>
      <c r="B34" s="152" t="s">
        <v>117</v>
      </c>
      <c r="C34" s="153" t="s">
        <v>118</v>
      </c>
      <c r="D34" s="154" t="s">
        <v>89</v>
      </c>
      <c r="E34" s="155">
        <v>56</v>
      </c>
      <c r="F34" s="155">
        <v>0</v>
      </c>
      <c r="G34" s="156">
        <f t="shared" si="6"/>
        <v>0</v>
      </c>
      <c r="O34" s="150">
        <v>2</v>
      </c>
      <c r="AA34" s="123">
        <v>12</v>
      </c>
      <c r="AB34" s="123">
        <v>0</v>
      </c>
      <c r="AC34" s="123">
        <v>21</v>
      </c>
      <c r="AZ34" s="123">
        <v>1</v>
      </c>
      <c r="BA34" s="123">
        <f t="shared" si="7"/>
        <v>0</v>
      </c>
      <c r="BB34" s="123">
        <f t="shared" si="8"/>
        <v>0</v>
      </c>
      <c r="BC34" s="123">
        <f t="shared" si="9"/>
        <v>0</v>
      </c>
      <c r="BD34" s="123">
        <f t="shared" si="10"/>
        <v>0</v>
      </c>
      <c r="BE34" s="123">
        <f t="shared" si="11"/>
        <v>0</v>
      </c>
      <c r="CZ34" s="123">
        <v>0.01</v>
      </c>
    </row>
    <row r="35" spans="1:104" x14ac:dyDescent="0.2">
      <c r="A35" s="151">
        <v>22</v>
      </c>
      <c r="B35" s="152" t="s">
        <v>119</v>
      </c>
      <c r="C35" s="153" t="s">
        <v>120</v>
      </c>
      <c r="D35" s="154" t="s">
        <v>89</v>
      </c>
      <c r="E35" s="155">
        <v>53</v>
      </c>
      <c r="F35" s="155">
        <v>0</v>
      </c>
      <c r="G35" s="156">
        <f t="shared" si="6"/>
        <v>0</v>
      </c>
      <c r="O35" s="150">
        <v>2</v>
      </c>
      <c r="AA35" s="123">
        <v>12</v>
      </c>
      <c r="AB35" s="123">
        <v>0</v>
      </c>
      <c r="AC35" s="123">
        <v>22</v>
      </c>
      <c r="AZ35" s="123">
        <v>1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2.0999999999999999E-3</v>
      </c>
    </row>
    <row r="36" spans="1:104" x14ac:dyDescent="0.2">
      <c r="A36" s="151">
        <v>23</v>
      </c>
      <c r="B36" s="152" t="s">
        <v>121</v>
      </c>
      <c r="C36" s="153" t="s">
        <v>122</v>
      </c>
      <c r="D36" s="154" t="s">
        <v>89</v>
      </c>
      <c r="E36" s="155">
        <v>71</v>
      </c>
      <c r="F36" s="155">
        <v>0</v>
      </c>
      <c r="G36" s="156">
        <f t="shared" si="6"/>
        <v>0</v>
      </c>
      <c r="O36" s="150">
        <v>2</v>
      </c>
      <c r="AA36" s="123">
        <v>12</v>
      </c>
      <c r="AB36" s="123">
        <v>0</v>
      </c>
      <c r="AC36" s="123">
        <v>23</v>
      </c>
      <c r="AZ36" s="123">
        <v>1</v>
      </c>
      <c r="BA36" s="123">
        <f t="shared" si="7"/>
        <v>0</v>
      </c>
      <c r="BB36" s="123">
        <f t="shared" si="8"/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3.0599999999999998E-3</v>
      </c>
    </row>
    <row r="37" spans="1:104" x14ac:dyDescent="0.2">
      <c r="A37" s="151">
        <v>24</v>
      </c>
      <c r="B37" s="152" t="s">
        <v>123</v>
      </c>
      <c r="C37" s="153" t="s">
        <v>124</v>
      </c>
      <c r="D37" s="154" t="s">
        <v>89</v>
      </c>
      <c r="E37" s="155">
        <v>110</v>
      </c>
      <c r="F37" s="155">
        <v>0</v>
      </c>
      <c r="G37" s="156">
        <f t="shared" si="6"/>
        <v>0</v>
      </c>
      <c r="O37" s="150">
        <v>2</v>
      </c>
      <c r="AA37" s="123">
        <v>12</v>
      </c>
      <c r="AB37" s="123">
        <v>0</v>
      </c>
      <c r="AC37" s="123">
        <v>24</v>
      </c>
      <c r="AZ37" s="123">
        <v>1</v>
      </c>
      <c r="BA37" s="123">
        <f t="shared" si="7"/>
        <v>0</v>
      </c>
      <c r="BB37" s="123">
        <f t="shared" si="8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1.6000000000000001E-4</v>
      </c>
    </row>
    <row r="38" spans="1:104" x14ac:dyDescent="0.2">
      <c r="A38" s="157"/>
      <c r="B38" s="158" t="s">
        <v>69</v>
      </c>
      <c r="C38" s="159" t="str">
        <f>CONCATENATE(B26," ",C26)</f>
        <v>63 Podlahy a podlahové konstrukce</v>
      </c>
      <c r="D38" s="157"/>
      <c r="E38" s="160"/>
      <c r="F38" s="160"/>
      <c r="G38" s="161">
        <f>SUM(G26:G37)</f>
        <v>0</v>
      </c>
      <c r="O38" s="150">
        <v>4</v>
      </c>
      <c r="BA38" s="162">
        <f>SUM(BA26:BA37)</f>
        <v>0</v>
      </c>
      <c r="BB38" s="162">
        <f>SUM(BB26:BB37)</f>
        <v>0</v>
      </c>
      <c r="BC38" s="162">
        <f>SUM(BC26:BC37)</f>
        <v>0</v>
      </c>
      <c r="BD38" s="162">
        <f>SUM(BD26:BD37)</f>
        <v>0</v>
      </c>
      <c r="BE38" s="162">
        <f>SUM(BE26:BE37)</f>
        <v>0</v>
      </c>
    </row>
    <row r="39" spans="1:104" x14ac:dyDescent="0.2">
      <c r="A39" s="143" t="s">
        <v>65</v>
      </c>
      <c r="B39" s="144" t="s">
        <v>125</v>
      </c>
      <c r="C39" s="145" t="s">
        <v>126</v>
      </c>
      <c r="D39" s="146"/>
      <c r="E39" s="147"/>
      <c r="F39" s="147"/>
      <c r="G39" s="148"/>
      <c r="H39" s="149"/>
      <c r="I39" s="149"/>
      <c r="O39" s="150">
        <v>1</v>
      </c>
    </row>
    <row r="40" spans="1:104" x14ac:dyDescent="0.2">
      <c r="A40" s="151">
        <v>25</v>
      </c>
      <c r="B40" s="152" t="s">
        <v>127</v>
      </c>
      <c r="C40" s="153" t="s">
        <v>128</v>
      </c>
      <c r="D40" s="154" t="s">
        <v>129</v>
      </c>
      <c r="E40" s="155">
        <v>2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25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4.5999999999999999E-2</v>
      </c>
    </row>
    <row r="41" spans="1:104" x14ac:dyDescent="0.2">
      <c r="A41" s="151">
        <v>26</v>
      </c>
      <c r="B41" s="152" t="s">
        <v>130</v>
      </c>
      <c r="C41" s="153" t="s">
        <v>131</v>
      </c>
      <c r="D41" s="154" t="s">
        <v>68</v>
      </c>
      <c r="E41" s="155">
        <v>2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26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ht="22.5" x14ac:dyDescent="0.2">
      <c r="A42" s="151">
        <v>27</v>
      </c>
      <c r="B42" s="152" t="s">
        <v>132</v>
      </c>
      <c r="C42" s="153" t="s">
        <v>133</v>
      </c>
      <c r="D42" s="154" t="s">
        <v>129</v>
      </c>
      <c r="E42" s="155">
        <v>3</v>
      </c>
      <c r="F42" s="155">
        <v>0</v>
      </c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27</v>
      </c>
      <c r="AZ42" s="123">
        <v>1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9.7999999999999997E-4</v>
      </c>
    </row>
    <row r="43" spans="1:104" ht="22.5" x14ac:dyDescent="0.2">
      <c r="A43" s="151">
        <v>28</v>
      </c>
      <c r="B43" s="152" t="s">
        <v>134</v>
      </c>
      <c r="C43" s="153" t="s">
        <v>135</v>
      </c>
      <c r="D43" s="154" t="s">
        <v>129</v>
      </c>
      <c r="E43" s="155">
        <v>3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28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1.6000000000000001E-4</v>
      </c>
    </row>
    <row r="44" spans="1:104" x14ac:dyDescent="0.2">
      <c r="A44" s="151">
        <v>29</v>
      </c>
      <c r="B44" s="152" t="s">
        <v>136</v>
      </c>
      <c r="C44" s="153" t="s">
        <v>137</v>
      </c>
      <c r="D44" s="154" t="s">
        <v>89</v>
      </c>
      <c r="E44" s="155">
        <v>120</v>
      </c>
      <c r="F44" s="155">
        <v>0</v>
      </c>
      <c r="G44" s="156">
        <f>E44*F44</f>
        <v>0</v>
      </c>
      <c r="O44" s="150">
        <v>2</v>
      </c>
      <c r="AA44" s="123">
        <v>12</v>
      </c>
      <c r="AB44" s="123">
        <v>0</v>
      </c>
      <c r="AC44" s="123">
        <v>29</v>
      </c>
      <c r="AZ44" s="123">
        <v>1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0</v>
      </c>
    </row>
    <row r="45" spans="1:104" x14ac:dyDescent="0.2">
      <c r="A45" s="157"/>
      <c r="B45" s="158" t="s">
        <v>69</v>
      </c>
      <c r="C45" s="159" t="str">
        <f>CONCATENATE(B39," ",C39)</f>
        <v>95 Dokončovací kce na pozem.stav.</v>
      </c>
      <c r="D45" s="157"/>
      <c r="E45" s="160"/>
      <c r="F45" s="160"/>
      <c r="G45" s="161">
        <f>SUM(G39:G44)</f>
        <v>0</v>
      </c>
      <c r="O45" s="150">
        <v>4</v>
      </c>
      <c r="BA45" s="162">
        <f>SUM(BA39:BA44)</f>
        <v>0</v>
      </c>
      <c r="BB45" s="162">
        <f>SUM(BB39:BB44)</f>
        <v>0</v>
      </c>
      <c r="BC45" s="162">
        <f>SUM(BC39:BC44)</f>
        <v>0</v>
      </c>
      <c r="BD45" s="162">
        <f>SUM(BD39:BD44)</f>
        <v>0</v>
      </c>
      <c r="BE45" s="162">
        <f>SUM(BE39:BE44)</f>
        <v>0</v>
      </c>
    </row>
    <row r="46" spans="1:104" x14ac:dyDescent="0.2">
      <c r="A46" s="143" t="s">
        <v>65</v>
      </c>
      <c r="B46" s="144" t="s">
        <v>138</v>
      </c>
      <c r="C46" s="145" t="s">
        <v>139</v>
      </c>
      <c r="D46" s="146"/>
      <c r="E46" s="147"/>
      <c r="F46" s="147"/>
      <c r="G46" s="148"/>
      <c r="H46" s="149"/>
      <c r="I46" s="149"/>
      <c r="O46" s="150">
        <v>1</v>
      </c>
    </row>
    <row r="47" spans="1:104" ht="22.5" x14ac:dyDescent="0.2">
      <c r="A47" s="151">
        <v>30</v>
      </c>
      <c r="B47" s="152" t="s">
        <v>140</v>
      </c>
      <c r="C47" s="153" t="s">
        <v>141</v>
      </c>
      <c r="D47" s="154" t="s">
        <v>115</v>
      </c>
      <c r="E47" s="155">
        <v>33</v>
      </c>
      <c r="F47" s="155">
        <v>0</v>
      </c>
      <c r="G47" s="156">
        <f t="shared" ref="G47:G63" si="12">E47*F47</f>
        <v>0</v>
      </c>
      <c r="O47" s="150">
        <v>2</v>
      </c>
      <c r="AA47" s="123">
        <v>12</v>
      </c>
      <c r="AB47" s="123">
        <v>0</v>
      </c>
      <c r="AC47" s="123">
        <v>30</v>
      </c>
      <c r="AZ47" s="123">
        <v>1</v>
      </c>
      <c r="BA47" s="123">
        <f t="shared" ref="BA47:BA63" si="13">IF(AZ47=1,G47,0)</f>
        <v>0</v>
      </c>
      <c r="BB47" s="123">
        <f t="shared" ref="BB47:BB63" si="14">IF(AZ47=2,G47,0)</f>
        <v>0</v>
      </c>
      <c r="BC47" s="123">
        <f t="shared" ref="BC47:BC63" si="15">IF(AZ47=3,G47,0)</f>
        <v>0</v>
      </c>
      <c r="BD47" s="123">
        <f t="shared" ref="BD47:BD63" si="16">IF(AZ47=4,G47,0)</f>
        <v>0</v>
      </c>
      <c r="BE47" s="123">
        <f t="shared" ref="BE47:BE63" si="17">IF(AZ47=5,G47,0)</f>
        <v>0</v>
      </c>
      <c r="CZ47" s="123">
        <v>1E-3</v>
      </c>
    </row>
    <row r="48" spans="1:104" ht="22.5" x14ac:dyDescent="0.2">
      <c r="A48" s="151">
        <v>31</v>
      </c>
      <c r="B48" s="152" t="s">
        <v>142</v>
      </c>
      <c r="C48" s="153" t="s">
        <v>143</v>
      </c>
      <c r="D48" s="154" t="s">
        <v>72</v>
      </c>
      <c r="E48" s="155">
        <v>1</v>
      </c>
      <c r="F48" s="155">
        <v>0</v>
      </c>
      <c r="G48" s="156">
        <f t="shared" si="12"/>
        <v>0</v>
      </c>
      <c r="O48" s="150">
        <v>2</v>
      </c>
      <c r="AA48" s="123">
        <v>12</v>
      </c>
      <c r="AB48" s="123">
        <v>0</v>
      </c>
      <c r="AC48" s="123">
        <v>31</v>
      </c>
      <c r="AZ48" s="123">
        <v>1</v>
      </c>
      <c r="BA48" s="123">
        <f t="shared" si="13"/>
        <v>0</v>
      </c>
      <c r="BB48" s="123">
        <f t="shared" si="14"/>
        <v>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0</v>
      </c>
    </row>
    <row r="49" spans="1:104" x14ac:dyDescent="0.2">
      <c r="A49" s="151">
        <v>32</v>
      </c>
      <c r="B49" s="152" t="s">
        <v>144</v>
      </c>
      <c r="C49" s="153" t="s">
        <v>145</v>
      </c>
      <c r="D49" s="154" t="s">
        <v>89</v>
      </c>
      <c r="E49" s="155">
        <v>11</v>
      </c>
      <c r="F49" s="155">
        <v>0</v>
      </c>
      <c r="G49" s="156">
        <f t="shared" si="12"/>
        <v>0</v>
      </c>
      <c r="O49" s="150">
        <v>2</v>
      </c>
      <c r="AA49" s="123">
        <v>12</v>
      </c>
      <c r="AB49" s="123">
        <v>0</v>
      </c>
      <c r="AC49" s="123">
        <v>32</v>
      </c>
      <c r="AZ49" s="123">
        <v>1</v>
      </c>
      <c r="BA49" s="123">
        <f t="shared" si="13"/>
        <v>0</v>
      </c>
      <c r="BB49" s="123">
        <f t="shared" si="14"/>
        <v>0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0</v>
      </c>
    </row>
    <row r="50" spans="1:104" x14ac:dyDescent="0.2">
      <c r="A50" s="151">
        <v>33</v>
      </c>
      <c r="B50" s="152" t="s">
        <v>146</v>
      </c>
      <c r="C50" s="153" t="s">
        <v>147</v>
      </c>
      <c r="D50" s="154" t="s">
        <v>72</v>
      </c>
      <c r="E50" s="155">
        <v>0.6</v>
      </c>
      <c r="F50" s="155">
        <v>0</v>
      </c>
      <c r="G50" s="156">
        <f t="shared" si="12"/>
        <v>0</v>
      </c>
      <c r="O50" s="150">
        <v>2</v>
      </c>
      <c r="AA50" s="123">
        <v>12</v>
      </c>
      <c r="AB50" s="123">
        <v>0</v>
      </c>
      <c r="AC50" s="123">
        <v>33</v>
      </c>
      <c r="AZ50" s="123">
        <v>1</v>
      </c>
      <c r="BA50" s="123">
        <f t="shared" si="13"/>
        <v>0</v>
      </c>
      <c r="BB50" s="123">
        <f t="shared" si="14"/>
        <v>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0</v>
      </c>
    </row>
    <row r="51" spans="1:104" x14ac:dyDescent="0.2">
      <c r="A51" s="151">
        <v>34</v>
      </c>
      <c r="B51" s="152" t="s">
        <v>148</v>
      </c>
      <c r="C51" s="153" t="s">
        <v>149</v>
      </c>
      <c r="D51" s="154" t="s">
        <v>89</v>
      </c>
      <c r="E51" s="155">
        <v>32</v>
      </c>
      <c r="F51" s="155">
        <v>0</v>
      </c>
      <c r="G51" s="156">
        <f t="shared" si="12"/>
        <v>0</v>
      </c>
      <c r="O51" s="150">
        <v>2</v>
      </c>
      <c r="AA51" s="123">
        <v>12</v>
      </c>
      <c r="AB51" s="123">
        <v>0</v>
      </c>
      <c r="AC51" s="123">
        <v>34</v>
      </c>
      <c r="AZ51" s="123">
        <v>1</v>
      </c>
      <c r="BA51" s="123">
        <f t="shared" si="13"/>
        <v>0</v>
      </c>
      <c r="BB51" s="123">
        <f t="shared" si="14"/>
        <v>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0</v>
      </c>
    </row>
    <row r="52" spans="1:104" x14ac:dyDescent="0.2">
      <c r="A52" s="151">
        <v>35</v>
      </c>
      <c r="B52" s="152" t="s">
        <v>150</v>
      </c>
      <c r="C52" s="153" t="s">
        <v>151</v>
      </c>
      <c r="D52" s="154" t="s">
        <v>89</v>
      </c>
      <c r="E52" s="155">
        <v>18</v>
      </c>
      <c r="F52" s="155">
        <v>0</v>
      </c>
      <c r="G52" s="156">
        <f t="shared" si="12"/>
        <v>0</v>
      </c>
      <c r="O52" s="150">
        <v>2</v>
      </c>
      <c r="AA52" s="123">
        <v>12</v>
      </c>
      <c r="AB52" s="123">
        <v>0</v>
      </c>
      <c r="AC52" s="123">
        <v>35</v>
      </c>
      <c r="AZ52" s="123">
        <v>1</v>
      </c>
      <c r="BA52" s="123">
        <f t="shared" si="13"/>
        <v>0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0</v>
      </c>
    </row>
    <row r="53" spans="1:104" ht="22.5" x14ac:dyDescent="0.2">
      <c r="A53" s="151">
        <v>36</v>
      </c>
      <c r="B53" s="152" t="s">
        <v>152</v>
      </c>
      <c r="C53" s="153" t="s">
        <v>153</v>
      </c>
      <c r="D53" s="154" t="s">
        <v>72</v>
      </c>
      <c r="E53" s="155">
        <v>0.5</v>
      </c>
      <c r="F53" s="155">
        <v>0</v>
      </c>
      <c r="G53" s="156">
        <f t="shared" si="12"/>
        <v>0</v>
      </c>
      <c r="O53" s="150">
        <v>2</v>
      </c>
      <c r="AA53" s="123">
        <v>12</v>
      </c>
      <c r="AB53" s="123">
        <v>0</v>
      </c>
      <c r="AC53" s="123">
        <v>36</v>
      </c>
      <c r="AZ53" s="123">
        <v>1</v>
      </c>
      <c r="BA53" s="123">
        <f t="shared" si="13"/>
        <v>0</v>
      </c>
      <c r="BB53" s="123">
        <f t="shared" si="14"/>
        <v>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0</v>
      </c>
    </row>
    <row r="54" spans="1:104" x14ac:dyDescent="0.2">
      <c r="A54" s="151">
        <v>37</v>
      </c>
      <c r="B54" s="152" t="s">
        <v>154</v>
      </c>
      <c r="C54" s="153" t="s">
        <v>155</v>
      </c>
      <c r="D54" s="154" t="s">
        <v>89</v>
      </c>
      <c r="E54" s="155">
        <v>24</v>
      </c>
      <c r="F54" s="155">
        <v>0</v>
      </c>
      <c r="G54" s="156">
        <f t="shared" si="12"/>
        <v>0</v>
      </c>
      <c r="O54" s="150">
        <v>2</v>
      </c>
      <c r="AA54" s="123">
        <v>12</v>
      </c>
      <c r="AB54" s="123">
        <v>0</v>
      </c>
      <c r="AC54" s="123">
        <v>37</v>
      </c>
      <c r="AZ54" s="123">
        <v>1</v>
      </c>
      <c r="BA54" s="123">
        <f t="shared" si="13"/>
        <v>0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0</v>
      </c>
    </row>
    <row r="55" spans="1:104" x14ac:dyDescent="0.2">
      <c r="A55" s="151">
        <v>38</v>
      </c>
      <c r="B55" s="152" t="s">
        <v>156</v>
      </c>
      <c r="C55" s="153" t="s">
        <v>157</v>
      </c>
      <c r="D55" s="154" t="s">
        <v>89</v>
      </c>
      <c r="E55" s="155">
        <v>32</v>
      </c>
      <c r="F55" s="155">
        <v>0</v>
      </c>
      <c r="G55" s="156">
        <f t="shared" si="12"/>
        <v>0</v>
      </c>
      <c r="O55" s="150">
        <v>2</v>
      </c>
      <c r="AA55" s="123">
        <v>12</v>
      </c>
      <c r="AB55" s="123">
        <v>0</v>
      </c>
      <c r="AC55" s="123">
        <v>38</v>
      </c>
      <c r="AZ55" s="123">
        <v>1</v>
      </c>
      <c r="BA55" s="123">
        <f t="shared" si="13"/>
        <v>0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0</v>
      </c>
    </row>
    <row r="56" spans="1:104" x14ac:dyDescent="0.2">
      <c r="A56" s="151">
        <v>39</v>
      </c>
      <c r="B56" s="152" t="s">
        <v>158</v>
      </c>
      <c r="C56" s="153" t="s">
        <v>159</v>
      </c>
      <c r="D56" s="154" t="s">
        <v>89</v>
      </c>
      <c r="E56" s="155">
        <v>16</v>
      </c>
      <c r="F56" s="155">
        <v>0</v>
      </c>
      <c r="G56" s="156">
        <f t="shared" si="12"/>
        <v>0</v>
      </c>
      <c r="O56" s="150">
        <v>2</v>
      </c>
      <c r="AA56" s="123">
        <v>12</v>
      </c>
      <c r="AB56" s="123">
        <v>0</v>
      </c>
      <c r="AC56" s="123">
        <v>39</v>
      </c>
      <c r="AZ56" s="123">
        <v>1</v>
      </c>
      <c r="BA56" s="123">
        <f t="shared" si="13"/>
        <v>0</v>
      </c>
      <c r="BB56" s="123">
        <f t="shared" si="14"/>
        <v>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0</v>
      </c>
    </row>
    <row r="57" spans="1:104" x14ac:dyDescent="0.2">
      <c r="A57" s="151">
        <v>40</v>
      </c>
      <c r="B57" s="152" t="s">
        <v>160</v>
      </c>
      <c r="C57" s="153" t="s">
        <v>161</v>
      </c>
      <c r="D57" s="154" t="s">
        <v>89</v>
      </c>
      <c r="E57" s="155">
        <v>28</v>
      </c>
      <c r="F57" s="155">
        <v>0</v>
      </c>
      <c r="G57" s="156">
        <f t="shared" si="12"/>
        <v>0</v>
      </c>
      <c r="O57" s="150">
        <v>2</v>
      </c>
      <c r="AA57" s="123">
        <v>12</v>
      </c>
      <c r="AB57" s="123">
        <v>0</v>
      </c>
      <c r="AC57" s="123">
        <v>40</v>
      </c>
      <c r="AZ57" s="123">
        <v>1</v>
      </c>
      <c r="BA57" s="123">
        <f t="shared" si="13"/>
        <v>0</v>
      </c>
      <c r="BB57" s="123">
        <f t="shared" si="14"/>
        <v>0</v>
      </c>
      <c r="BC57" s="123">
        <f t="shared" si="15"/>
        <v>0</v>
      </c>
      <c r="BD57" s="123">
        <f t="shared" si="16"/>
        <v>0</v>
      </c>
      <c r="BE57" s="123">
        <f t="shared" si="17"/>
        <v>0</v>
      </c>
      <c r="CZ57" s="123">
        <v>0</v>
      </c>
    </row>
    <row r="58" spans="1:104" x14ac:dyDescent="0.2">
      <c r="A58" s="151">
        <v>41</v>
      </c>
      <c r="B58" s="152" t="s">
        <v>162</v>
      </c>
      <c r="C58" s="153" t="s">
        <v>163</v>
      </c>
      <c r="D58" s="154" t="s">
        <v>110</v>
      </c>
      <c r="E58" s="155">
        <v>23.122</v>
      </c>
      <c r="F58" s="155">
        <v>0</v>
      </c>
      <c r="G58" s="156">
        <f t="shared" si="12"/>
        <v>0</v>
      </c>
      <c r="O58" s="150">
        <v>2</v>
      </c>
      <c r="AA58" s="123">
        <v>12</v>
      </c>
      <c r="AB58" s="123">
        <v>0</v>
      </c>
      <c r="AC58" s="123">
        <v>41</v>
      </c>
      <c r="AZ58" s="123">
        <v>1</v>
      </c>
      <c r="BA58" s="123">
        <f t="shared" si="13"/>
        <v>0</v>
      </c>
      <c r="BB58" s="123">
        <f t="shared" si="14"/>
        <v>0</v>
      </c>
      <c r="BC58" s="123">
        <f t="shared" si="15"/>
        <v>0</v>
      </c>
      <c r="BD58" s="123">
        <f t="shared" si="16"/>
        <v>0</v>
      </c>
      <c r="BE58" s="123">
        <f t="shared" si="17"/>
        <v>0</v>
      </c>
      <c r="CZ58" s="123">
        <v>0</v>
      </c>
    </row>
    <row r="59" spans="1:104" x14ac:dyDescent="0.2">
      <c r="A59" s="151">
        <v>42</v>
      </c>
      <c r="B59" s="152" t="s">
        <v>164</v>
      </c>
      <c r="C59" s="153" t="s">
        <v>165</v>
      </c>
      <c r="D59" s="154" t="s">
        <v>110</v>
      </c>
      <c r="E59" s="155">
        <v>23.122</v>
      </c>
      <c r="F59" s="155">
        <v>0</v>
      </c>
      <c r="G59" s="156">
        <f t="shared" si="12"/>
        <v>0</v>
      </c>
      <c r="O59" s="150">
        <v>2</v>
      </c>
      <c r="AA59" s="123">
        <v>12</v>
      </c>
      <c r="AB59" s="123">
        <v>0</v>
      </c>
      <c r="AC59" s="123">
        <v>42</v>
      </c>
      <c r="AZ59" s="123">
        <v>1</v>
      </c>
      <c r="BA59" s="123">
        <f t="shared" si="13"/>
        <v>0</v>
      </c>
      <c r="BB59" s="123">
        <f t="shared" si="14"/>
        <v>0</v>
      </c>
      <c r="BC59" s="123">
        <f t="shared" si="15"/>
        <v>0</v>
      </c>
      <c r="BD59" s="123">
        <f t="shared" si="16"/>
        <v>0</v>
      </c>
      <c r="BE59" s="123">
        <f t="shared" si="17"/>
        <v>0</v>
      </c>
      <c r="CZ59" s="123">
        <v>0</v>
      </c>
    </row>
    <row r="60" spans="1:104" x14ac:dyDescent="0.2">
      <c r="A60" s="151">
        <v>43</v>
      </c>
      <c r="B60" s="152" t="s">
        <v>166</v>
      </c>
      <c r="C60" s="153" t="s">
        <v>167</v>
      </c>
      <c r="D60" s="154" t="s">
        <v>110</v>
      </c>
      <c r="E60" s="155">
        <v>23.122</v>
      </c>
      <c r="F60" s="155">
        <v>0</v>
      </c>
      <c r="G60" s="156">
        <f t="shared" si="12"/>
        <v>0</v>
      </c>
      <c r="O60" s="150">
        <v>2</v>
      </c>
      <c r="AA60" s="123">
        <v>12</v>
      </c>
      <c r="AB60" s="123">
        <v>0</v>
      </c>
      <c r="AC60" s="123">
        <v>43</v>
      </c>
      <c r="AZ60" s="123">
        <v>1</v>
      </c>
      <c r="BA60" s="123">
        <f t="shared" si="13"/>
        <v>0</v>
      </c>
      <c r="BB60" s="123">
        <f t="shared" si="14"/>
        <v>0</v>
      </c>
      <c r="BC60" s="123">
        <f t="shared" si="15"/>
        <v>0</v>
      </c>
      <c r="BD60" s="123">
        <f t="shared" si="16"/>
        <v>0</v>
      </c>
      <c r="BE60" s="123">
        <f t="shared" si="17"/>
        <v>0</v>
      </c>
      <c r="CZ60" s="123">
        <v>0</v>
      </c>
    </row>
    <row r="61" spans="1:104" x14ac:dyDescent="0.2">
      <c r="A61" s="151">
        <v>44</v>
      </c>
      <c r="B61" s="152" t="s">
        <v>168</v>
      </c>
      <c r="C61" s="153" t="s">
        <v>169</v>
      </c>
      <c r="D61" s="154" t="s">
        <v>110</v>
      </c>
      <c r="E61" s="155">
        <v>23.122</v>
      </c>
      <c r="F61" s="155">
        <v>0</v>
      </c>
      <c r="G61" s="156">
        <f t="shared" si="12"/>
        <v>0</v>
      </c>
      <c r="O61" s="150">
        <v>2</v>
      </c>
      <c r="AA61" s="123">
        <v>12</v>
      </c>
      <c r="AB61" s="123">
        <v>0</v>
      </c>
      <c r="AC61" s="123">
        <v>44</v>
      </c>
      <c r="AZ61" s="123">
        <v>1</v>
      </c>
      <c r="BA61" s="123">
        <f t="shared" si="13"/>
        <v>0</v>
      </c>
      <c r="BB61" s="123">
        <f t="shared" si="14"/>
        <v>0</v>
      </c>
      <c r="BC61" s="123">
        <f t="shared" si="15"/>
        <v>0</v>
      </c>
      <c r="BD61" s="123">
        <f t="shared" si="16"/>
        <v>0</v>
      </c>
      <c r="BE61" s="123">
        <f t="shared" si="17"/>
        <v>0</v>
      </c>
      <c r="CZ61" s="123">
        <v>0</v>
      </c>
    </row>
    <row r="62" spans="1:104" x14ac:dyDescent="0.2">
      <c r="A62" s="151">
        <v>45</v>
      </c>
      <c r="B62" s="152" t="s">
        <v>170</v>
      </c>
      <c r="C62" s="153" t="s">
        <v>171</v>
      </c>
      <c r="D62" s="154" t="s">
        <v>110</v>
      </c>
      <c r="E62" s="155">
        <v>0.41599999999999998</v>
      </c>
      <c r="F62" s="155">
        <v>0</v>
      </c>
      <c r="G62" s="156">
        <f t="shared" si="12"/>
        <v>0</v>
      </c>
      <c r="O62" s="150">
        <v>2</v>
      </c>
      <c r="AA62" s="123">
        <v>12</v>
      </c>
      <c r="AB62" s="123">
        <v>0</v>
      </c>
      <c r="AC62" s="123">
        <v>45</v>
      </c>
      <c r="AZ62" s="123">
        <v>1</v>
      </c>
      <c r="BA62" s="123">
        <f t="shared" si="13"/>
        <v>0</v>
      </c>
      <c r="BB62" s="123">
        <f t="shared" si="14"/>
        <v>0</v>
      </c>
      <c r="BC62" s="123">
        <f t="shared" si="15"/>
        <v>0</v>
      </c>
      <c r="BD62" s="123">
        <f t="shared" si="16"/>
        <v>0</v>
      </c>
      <c r="BE62" s="123">
        <f t="shared" si="17"/>
        <v>0</v>
      </c>
      <c r="CZ62" s="123">
        <v>0</v>
      </c>
    </row>
    <row r="63" spans="1:104" x14ac:dyDescent="0.2">
      <c r="A63" s="151">
        <v>46</v>
      </c>
      <c r="B63" s="152" t="s">
        <v>172</v>
      </c>
      <c r="C63" s="153" t="s">
        <v>173</v>
      </c>
      <c r="D63" s="154" t="s">
        <v>110</v>
      </c>
      <c r="E63" s="155">
        <v>22.706</v>
      </c>
      <c r="F63" s="155">
        <v>0</v>
      </c>
      <c r="G63" s="156">
        <f t="shared" si="12"/>
        <v>0</v>
      </c>
      <c r="O63" s="150">
        <v>2</v>
      </c>
      <c r="AA63" s="123">
        <v>12</v>
      </c>
      <c r="AB63" s="123">
        <v>0</v>
      </c>
      <c r="AC63" s="123">
        <v>46</v>
      </c>
      <c r="AZ63" s="123">
        <v>1</v>
      </c>
      <c r="BA63" s="123">
        <f t="shared" si="13"/>
        <v>0</v>
      </c>
      <c r="BB63" s="123">
        <f t="shared" si="14"/>
        <v>0</v>
      </c>
      <c r="BC63" s="123">
        <f t="shared" si="15"/>
        <v>0</v>
      </c>
      <c r="BD63" s="123">
        <f t="shared" si="16"/>
        <v>0</v>
      </c>
      <c r="BE63" s="123">
        <f t="shared" si="17"/>
        <v>0</v>
      </c>
      <c r="CZ63" s="123">
        <v>0</v>
      </c>
    </row>
    <row r="64" spans="1:104" x14ac:dyDescent="0.2">
      <c r="A64" s="157"/>
      <c r="B64" s="158" t="s">
        <v>69</v>
      </c>
      <c r="C64" s="159" t="str">
        <f>CONCATENATE(B46," ",C46)</f>
        <v>96 Bourání konstrukcí</v>
      </c>
      <c r="D64" s="157"/>
      <c r="E64" s="160"/>
      <c r="F64" s="160"/>
      <c r="G64" s="161">
        <f>SUM(G46:G63)</f>
        <v>0</v>
      </c>
      <c r="O64" s="150">
        <v>4</v>
      </c>
      <c r="BA64" s="162">
        <f>SUM(BA46:BA63)</f>
        <v>0</v>
      </c>
      <c r="BB64" s="162">
        <f>SUM(BB46:BB63)</f>
        <v>0</v>
      </c>
      <c r="BC64" s="162">
        <f>SUM(BC46:BC63)</f>
        <v>0</v>
      </c>
      <c r="BD64" s="162">
        <f>SUM(BD46:BD63)</f>
        <v>0</v>
      </c>
      <c r="BE64" s="162">
        <f>SUM(BE46:BE63)</f>
        <v>0</v>
      </c>
    </row>
    <row r="65" spans="1:104" x14ac:dyDescent="0.2">
      <c r="A65" s="143" t="s">
        <v>65</v>
      </c>
      <c r="B65" s="144" t="s">
        <v>174</v>
      </c>
      <c r="C65" s="145" t="s">
        <v>175</v>
      </c>
      <c r="D65" s="146"/>
      <c r="E65" s="147"/>
      <c r="F65" s="147"/>
      <c r="G65" s="148"/>
      <c r="H65" s="149"/>
      <c r="I65" s="149"/>
      <c r="O65" s="150">
        <v>1</v>
      </c>
    </row>
    <row r="66" spans="1:104" x14ac:dyDescent="0.2">
      <c r="A66" s="151">
        <v>47</v>
      </c>
      <c r="B66" s="152" t="s">
        <v>176</v>
      </c>
      <c r="C66" s="153" t="s">
        <v>177</v>
      </c>
      <c r="D66" s="154" t="s">
        <v>110</v>
      </c>
      <c r="E66" s="155">
        <v>33.886000000000003</v>
      </c>
      <c r="F66" s="155">
        <v>0</v>
      </c>
      <c r="G66" s="156">
        <f>E66*F66</f>
        <v>0</v>
      </c>
      <c r="O66" s="150">
        <v>2</v>
      </c>
      <c r="AA66" s="123">
        <v>12</v>
      </c>
      <c r="AB66" s="123">
        <v>0</v>
      </c>
      <c r="AC66" s="123">
        <v>47</v>
      </c>
      <c r="AZ66" s="123">
        <v>1</v>
      </c>
      <c r="BA66" s="123">
        <f>IF(AZ66=1,G66,0)</f>
        <v>0</v>
      </c>
      <c r="BB66" s="123">
        <f>IF(AZ66=2,G66,0)</f>
        <v>0</v>
      </c>
      <c r="BC66" s="123">
        <f>IF(AZ66=3,G66,0)</f>
        <v>0</v>
      </c>
      <c r="BD66" s="123">
        <f>IF(AZ66=4,G66,0)</f>
        <v>0</v>
      </c>
      <c r="BE66" s="123">
        <f>IF(AZ66=5,G66,0)</f>
        <v>0</v>
      </c>
      <c r="CZ66" s="123">
        <v>0</v>
      </c>
    </row>
    <row r="67" spans="1:104" x14ac:dyDescent="0.2">
      <c r="A67" s="157"/>
      <c r="B67" s="158" t="s">
        <v>69</v>
      </c>
      <c r="C67" s="159" t="str">
        <f>CONCATENATE(B65," ",C65)</f>
        <v>99 Staveništní přesun hmot</v>
      </c>
      <c r="D67" s="157"/>
      <c r="E67" s="160"/>
      <c r="F67" s="160"/>
      <c r="G67" s="161">
        <f>SUM(G65:G66)</f>
        <v>0</v>
      </c>
      <c r="O67" s="150">
        <v>4</v>
      </c>
      <c r="BA67" s="162">
        <f>SUM(BA65:BA66)</f>
        <v>0</v>
      </c>
      <c r="BB67" s="162">
        <f>SUM(BB65:BB66)</f>
        <v>0</v>
      </c>
      <c r="BC67" s="162">
        <f>SUM(BC65:BC66)</f>
        <v>0</v>
      </c>
      <c r="BD67" s="162">
        <f>SUM(BD65:BD66)</f>
        <v>0</v>
      </c>
      <c r="BE67" s="162">
        <f>SUM(BE65:BE66)</f>
        <v>0</v>
      </c>
    </row>
    <row r="68" spans="1:104" x14ac:dyDescent="0.2">
      <c r="A68" s="143" t="s">
        <v>65</v>
      </c>
      <c r="B68" s="144" t="s">
        <v>178</v>
      </c>
      <c r="C68" s="145" t="s">
        <v>179</v>
      </c>
      <c r="D68" s="146"/>
      <c r="E68" s="147"/>
      <c r="F68" s="147"/>
      <c r="G68" s="148"/>
      <c r="H68" s="149"/>
      <c r="I68" s="149"/>
      <c r="O68" s="150">
        <v>1</v>
      </c>
    </row>
    <row r="69" spans="1:104" x14ac:dyDescent="0.2">
      <c r="A69" s="151">
        <v>48</v>
      </c>
      <c r="B69" s="152" t="s">
        <v>180</v>
      </c>
      <c r="C69" s="153" t="s">
        <v>181</v>
      </c>
      <c r="D69" s="154" t="s">
        <v>89</v>
      </c>
      <c r="E69" s="155">
        <v>41</v>
      </c>
      <c r="F69" s="155">
        <v>0</v>
      </c>
      <c r="G69" s="156">
        <f t="shared" ref="G69:G74" si="18">E69*F69</f>
        <v>0</v>
      </c>
      <c r="O69" s="150">
        <v>2</v>
      </c>
      <c r="AA69" s="123">
        <v>12</v>
      </c>
      <c r="AB69" s="123">
        <v>0</v>
      </c>
      <c r="AC69" s="123">
        <v>48</v>
      </c>
      <c r="AZ69" s="123">
        <v>2</v>
      </c>
      <c r="BA69" s="123">
        <f t="shared" ref="BA69:BA74" si="19">IF(AZ69=1,G69,0)</f>
        <v>0</v>
      </c>
      <c r="BB69" s="123">
        <f t="shared" ref="BB69:BB74" si="20">IF(AZ69=2,G69,0)</f>
        <v>0</v>
      </c>
      <c r="BC69" s="123">
        <f t="shared" ref="BC69:BC74" si="21">IF(AZ69=3,G69,0)</f>
        <v>0</v>
      </c>
      <c r="BD69" s="123">
        <f t="shared" ref="BD69:BD74" si="22">IF(AZ69=4,G69,0)</f>
        <v>0</v>
      </c>
      <c r="BE69" s="123">
        <f t="shared" ref="BE69:BE74" si="23">IF(AZ69=5,G69,0)</f>
        <v>0</v>
      </c>
      <c r="CZ69" s="123">
        <v>4.0999999999999999E-4</v>
      </c>
    </row>
    <row r="70" spans="1:104" x14ac:dyDescent="0.2">
      <c r="A70" s="151">
        <v>49</v>
      </c>
      <c r="B70" s="152" t="s">
        <v>182</v>
      </c>
      <c r="C70" s="153" t="s">
        <v>183</v>
      </c>
      <c r="D70" s="154" t="s">
        <v>89</v>
      </c>
      <c r="E70" s="155">
        <v>7</v>
      </c>
      <c r="F70" s="155">
        <v>0</v>
      </c>
      <c r="G70" s="156">
        <f t="shared" si="18"/>
        <v>0</v>
      </c>
      <c r="O70" s="150">
        <v>2</v>
      </c>
      <c r="AA70" s="123">
        <v>12</v>
      </c>
      <c r="AB70" s="123">
        <v>0</v>
      </c>
      <c r="AC70" s="123">
        <v>49</v>
      </c>
      <c r="AZ70" s="123">
        <v>2</v>
      </c>
      <c r="BA70" s="123">
        <f t="shared" si="19"/>
        <v>0</v>
      </c>
      <c r="BB70" s="123">
        <f t="shared" si="20"/>
        <v>0</v>
      </c>
      <c r="BC70" s="123">
        <f t="shared" si="21"/>
        <v>0</v>
      </c>
      <c r="BD70" s="123">
        <f t="shared" si="22"/>
        <v>0</v>
      </c>
      <c r="BE70" s="123">
        <f t="shared" si="23"/>
        <v>0</v>
      </c>
      <c r="CZ70" s="123">
        <v>7.1000000000000002E-4</v>
      </c>
    </row>
    <row r="71" spans="1:104" x14ac:dyDescent="0.2">
      <c r="A71" s="151">
        <v>50</v>
      </c>
      <c r="B71" s="152" t="s">
        <v>85</v>
      </c>
      <c r="C71" s="153" t="s">
        <v>184</v>
      </c>
      <c r="D71" s="154" t="s">
        <v>89</v>
      </c>
      <c r="E71" s="155">
        <v>45.1</v>
      </c>
      <c r="F71" s="155">
        <v>0</v>
      </c>
      <c r="G71" s="156">
        <f t="shared" si="18"/>
        <v>0</v>
      </c>
      <c r="O71" s="150">
        <v>2</v>
      </c>
      <c r="AA71" s="123">
        <v>12</v>
      </c>
      <c r="AB71" s="123">
        <v>0</v>
      </c>
      <c r="AC71" s="123">
        <v>50</v>
      </c>
      <c r="AZ71" s="123">
        <v>2</v>
      </c>
      <c r="BA71" s="123">
        <f t="shared" si="19"/>
        <v>0</v>
      </c>
      <c r="BB71" s="123">
        <f t="shared" si="20"/>
        <v>0</v>
      </c>
      <c r="BC71" s="123">
        <f t="shared" si="21"/>
        <v>0</v>
      </c>
      <c r="BD71" s="123">
        <f t="shared" si="22"/>
        <v>0</v>
      </c>
      <c r="BE71" s="123">
        <f t="shared" si="23"/>
        <v>0</v>
      </c>
      <c r="CZ71" s="123">
        <v>5.0000000000000001E-3</v>
      </c>
    </row>
    <row r="72" spans="1:104" x14ac:dyDescent="0.2">
      <c r="A72" s="151">
        <v>51</v>
      </c>
      <c r="B72" s="152" t="s">
        <v>185</v>
      </c>
      <c r="C72" s="153" t="s">
        <v>186</v>
      </c>
      <c r="D72" s="154" t="s">
        <v>89</v>
      </c>
      <c r="E72" s="155">
        <v>16</v>
      </c>
      <c r="F72" s="155">
        <v>0</v>
      </c>
      <c r="G72" s="156">
        <f t="shared" si="18"/>
        <v>0</v>
      </c>
      <c r="O72" s="150">
        <v>2</v>
      </c>
      <c r="AA72" s="123">
        <v>12</v>
      </c>
      <c r="AB72" s="123">
        <v>0</v>
      </c>
      <c r="AC72" s="123">
        <v>51</v>
      </c>
      <c r="AZ72" s="123">
        <v>2</v>
      </c>
      <c r="BA72" s="123">
        <f t="shared" si="19"/>
        <v>0</v>
      </c>
      <c r="BB72" s="123">
        <f t="shared" si="20"/>
        <v>0</v>
      </c>
      <c r="BC72" s="123">
        <f t="shared" si="21"/>
        <v>0</v>
      </c>
      <c r="BD72" s="123">
        <f t="shared" si="22"/>
        <v>0</v>
      </c>
      <c r="BE72" s="123">
        <f t="shared" si="23"/>
        <v>0</v>
      </c>
      <c r="CZ72" s="123">
        <v>6.6E-3</v>
      </c>
    </row>
    <row r="73" spans="1:104" x14ac:dyDescent="0.2">
      <c r="A73" s="151">
        <v>52</v>
      </c>
      <c r="B73" s="152" t="s">
        <v>185</v>
      </c>
      <c r="C73" s="153" t="s">
        <v>187</v>
      </c>
      <c r="D73" s="154" t="s">
        <v>89</v>
      </c>
      <c r="E73" s="155">
        <v>55</v>
      </c>
      <c r="F73" s="155">
        <v>0</v>
      </c>
      <c r="G73" s="156">
        <f t="shared" si="18"/>
        <v>0</v>
      </c>
      <c r="O73" s="150">
        <v>2</v>
      </c>
      <c r="AA73" s="123">
        <v>12</v>
      </c>
      <c r="AB73" s="123">
        <v>0</v>
      </c>
      <c r="AC73" s="123">
        <v>52</v>
      </c>
      <c r="AZ73" s="123">
        <v>2</v>
      </c>
      <c r="BA73" s="123">
        <f t="shared" si="19"/>
        <v>0</v>
      </c>
      <c r="BB73" s="123">
        <f t="shared" si="20"/>
        <v>0</v>
      </c>
      <c r="BC73" s="123">
        <f t="shared" si="21"/>
        <v>0</v>
      </c>
      <c r="BD73" s="123">
        <f t="shared" si="22"/>
        <v>0</v>
      </c>
      <c r="BE73" s="123">
        <f t="shared" si="23"/>
        <v>0</v>
      </c>
      <c r="CZ73" s="123">
        <v>6.6E-3</v>
      </c>
    </row>
    <row r="74" spans="1:104" x14ac:dyDescent="0.2">
      <c r="A74" s="151">
        <v>53</v>
      </c>
      <c r="B74" s="152" t="s">
        <v>188</v>
      </c>
      <c r="C74" s="153" t="s">
        <v>189</v>
      </c>
      <c r="D74" s="154" t="s">
        <v>110</v>
      </c>
      <c r="E74" s="155">
        <v>0.71499999999999997</v>
      </c>
      <c r="F74" s="155">
        <v>0</v>
      </c>
      <c r="G74" s="156">
        <f t="shared" si="18"/>
        <v>0</v>
      </c>
      <c r="O74" s="150">
        <v>2</v>
      </c>
      <c r="AA74" s="123">
        <v>12</v>
      </c>
      <c r="AB74" s="123">
        <v>0</v>
      </c>
      <c r="AC74" s="123">
        <v>53</v>
      </c>
      <c r="AZ74" s="123">
        <v>2</v>
      </c>
      <c r="BA74" s="123">
        <f t="shared" si="19"/>
        <v>0</v>
      </c>
      <c r="BB74" s="123">
        <f t="shared" si="20"/>
        <v>0</v>
      </c>
      <c r="BC74" s="123">
        <f t="shared" si="21"/>
        <v>0</v>
      </c>
      <c r="BD74" s="123">
        <f t="shared" si="22"/>
        <v>0</v>
      </c>
      <c r="BE74" s="123">
        <f t="shared" si="23"/>
        <v>0</v>
      </c>
      <c r="CZ74" s="123">
        <v>0</v>
      </c>
    </row>
    <row r="75" spans="1:104" x14ac:dyDescent="0.2">
      <c r="A75" s="157"/>
      <c r="B75" s="158" t="s">
        <v>69</v>
      </c>
      <c r="C75" s="159" t="str">
        <f>CONCATENATE(B68," ",C68)</f>
        <v>711 Izolace proti vodě</v>
      </c>
      <c r="D75" s="157"/>
      <c r="E75" s="160"/>
      <c r="F75" s="160"/>
      <c r="G75" s="161">
        <f>SUM(G68:G74)</f>
        <v>0</v>
      </c>
      <c r="O75" s="150">
        <v>4</v>
      </c>
      <c r="BA75" s="162">
        <f>SUM(BA68:BA74)</f>
        <v>0</v>
      </c>
      <c r="BB75" s="162">
        <f>SUM(BB68:BB74)</f>
        <v>0</v>
      </c>
      <c r="BC75" s="162">
        <f>SUM(BC68:BC74)</f>
        <v>0</v>
      </c>
      <c r="BD75" s="162">
        <f>SUM(BD68:BD74)</f>
        <v>0</v>
      </c>
      <c r="BE75" s="162">
        <f>SUM(BE68:BE74)</f>
        <v>0</v>
      </c>
    </row>
    <row r="76" spans="1:104" x14ac:dyDescent="0.2">
      <c r="A76" s="143" t="s">
        <v>65</v>
      </c>
      <c r="B76" s="144" t="s">
        <v>190</v>
      </c>
      <c r="C76" s="145" t="s">
        <v>191</v>
      </c>
      <c r="D76" s="146"/>
      <c r="E76" s="147"/>
      <c r="F76" s="147"/>
      <c r="G76" s="148"/>
      <c r="H76" s="149"/>
      <c r="I76" s="149"/>
      <c r="O76" s="150">
        <v>1</v>
      </c>
    </row>
    <row r="77" spans="1:104" x14ac:dyDescent="0.2">
      <c r="A77" s="151">
        <v>54</v>
      </c>
      <c r="B77" s="152" t="s">
        <v>192</v>
      </c>
      <c r="C77" s="153" t="s">
        <v>208</v>
      </c>
      <c r="D77" s="154" t="s">
        <v>193</v>
      </c>
      <c r="E77" s="155">
        <v>1</v>
      </c>
      <c r="F77" s="155">
        <v>0</v>
      </c>
      <c r="G77" s="156">
        <f>E77*F77</f>
        <v>0</v>
      </c>
      <c r="O77" s="150">
        <v>2</v>
      </c>
      <c r="AA77" s="123">
        <v>12</v>
      </c>
      <c r="AB77" s="123">
        <v>0</v>
      </c>
      <c r="AC77" s="123">
        <v>54</v>
      </c>
      <c r="AZ77" s="123">
        <v>2</v>
      </c>
      <c r="BA77" s="123">
        <f>IF(AZ77=1,G77,0)</f>
        <v>0</v>
      </c>
      <c r="BB77" s="123">
        <f>IF(AZ77=2,G77,0)</f>
        <v>0</v>
      </c>
      <c r="BC77" s="123">
        <f>IF(AZ77=3,G77,0)</f>
        <v>0</v>
      </c>
      <c r="BD77" s="123">
        <f>IF(AZ77=4,G77,0)</f>
        <v>0</v>
      </c>
      <c r="BE77" s="123">
        <f>IF(AZ77=5,G77,0)</f>
        <v>0</v>
      </c>
      <c r="CZ77" s="123">
        <v>0</v>
      </c>
    </row>
    <row r="78" spans="1:104" x14ac:dyDescent="0.2">
      <c r="A78" s="157"/>
      <c r="B78" s="158" t="s">
        <v>69</v>
      </c>
      <c r="C78" s="159" t="str">
        <f>CONCATENATE(B76," ",C76)</f>
        <v>722 Vnitřní vodovod a kanalizace</v>
      </c>
      <c r="D78" s="157"/>
      <c r="E78" s="160"/>
      <c r="F78" s="160"/>
      <c r="G78" s="161">
        <f>SUM(G76:G77)</f>
        <v>0</v>
      </c>
      <c r="O78" s="150">
        <v>4</v>
      </c>
      <c r="BA78" s="162">
        <f>SUM(BA76:BA77)</f>
        <v>0</v>
      </c>
      <c r="BB78" s="162">
        <f>SUM(BB76:BB77)</f>
        <v>0</v>
      </c>
      <c r="BC78" s="162">
        <f>SUM(BC76:BC77)</f>
        <v>0</v>
      </c>
      <c r="BD78" s="162">
        <f>SUM(BD76:BD77)</f>
        <v>0</v>
      </c>
      <c r="BE78" s="162">
        <f>SUM(BE76:BE77)</f>
        <v>0</v>
      </c>
    </row>
    <row r="79" spans="1:104" x14ac:dyDescent="0.2">
      <c r="A79" s="143" t="s">
        <v>65</v>
      </c>
      <c r="B79" s="144" t="s">
        <v>194</v>
      </c>
      <c r="C79" s="145" t="s">
        <v>195</v>
      </c>
      <c r="D79" s="146"/>
      <c r="E79" s="147"/>
      <c r="F79" s="147"/>
      <c r="G79" s="148"/>
      <c r="H79" s="149"/>
      <c r="I79" s="149"/>
      <c r="O79" s="150">
        <v>1</v>
      </c>
    </row>
    <row r="80" spans="1:104" ht="22.5" x14ac:dyDescent="0.2">
      <c r="A80" s="151">
        <v>56</v>
      </c>
      <c r="B80" s="152" t="s">
        <v>196</v>
      </c>
      <c r="C80" s="153" t="s">
        <v>207</v>
      </c>
      <c r="D80" s="154" t="s">
        <v>193</v>
      </c>
      <c r="E80" s="155">
        <v>1</v>
      </c>
      <c r="F80" s="155">
        <v>0</v>
      </c>
      <c r="G80" s="156">
        <f>E80*F80</f>
        <v>0</v>
      </c>
      <c r="O80" s="150">
        <v>2</v>
      </c>
      <c r="AA80" s="123">
        <v>12</v>
      </c>
      <c r="AB80" s="123">
        <v>0</v>
      </c>
      <c r="AC80" s="123">
        <v>56</v>
      </c>
      <c r="AZ80" s="123">
        <v>2</v>
      </c>
      <c r="BA80" s="123">
        <f>IF(AZ80=1,G80,0)</f>
        <v>0</v>
      </c>
      <c r="BB80" s="123">
        <f>IF(AZ80=2,G80,0)</f>
        <v>0</v>
      </c>
      <c r="BC80" s="123">
        <f>IF(AZ80=3,G80,0)</f>
        <v>0</v>
      </c>
      <c r="BD80" s="123">
        <f>IF(AZ80=4,G80,0)</f>
        <v>0</v>
      </c>
      <c r="BE80" s="123">
        <f>IF(AZ80=5,G80,0)</f>
        <v>0</v>
      </c>
      <c r="CZ80" s="123">
        <v>8.1999999999999998E-4</v>
      </c>
    </row>
    <row r="81" spans="1:104" x14ac:dyDescent="0.2">
      <c r="A81" s="157"/>
      <c r="B81" s="158" t="s">
        <v>69</v>
      </c>
      <c r="C81" s="159" t="str">
        <f>CONCATENATE(B79," ",C79)</f>
        <v>723 Vnitřní plynovod</v>
      </c>
      <c r="D81" s="157"/>
      <c r="E81" s="160"/>
      <c r="F81" s="160"/>
      <c r="G81" s="161">
        <f>SUM(G79:G80)</f>
        <v>0</v>
      </c>
      <c r="O81" s="150">
        <v>4</v>
      </c>
      <c r="BA81" s="162">
        <f>SUM(BA79:BA80)</f>
        <v>0</v>
      </c>
      <c r="BB81" s="162">
        <f>SUM(BB79:BB80)</f>
        <v>0</v>
      </c>
      <c r="BC81" s="162">
        <f>SUM(BC79:BC80)</f>
        <v>0</v>
      </c>
      <c r="BD81" s="162">
        <f>SUM(BD79:BD80)</f>
        <v>0</v>
      </c>
      <c r="BE81" s="162">
        <f>SUM(BE79:BE80)</f>
        <v>0</v>
      </c>
    </row>
    <row r="82" spans="1:104" x14ac:dyDescent="0.2">
      <c r="A82" s="143" t="s">
        <v>65</v>
      </c>
      <c r="B82" s="144" t="s">
        <v>197</v>
      </c>
      <c r="C82" s="145" t="s">
        <v>198</v>
      </c>
      <c r="D82" s="146"/>
      <c r="E82" s="147"/>
      <c r="F82" s="147"/>
      <c r="G82" s="148"/>
      <c r="H82" s="149"/>
      <c r="I82" s="149"/>
      <c r="O82" s="150">
        <v>1</v>
      </c>
    </row>
    <row r="83" spans="1:104" ht="22.5" x14ac:dyDescent="0.2">
      <c r="A83" s="151">
        <v>58</v>
      </c>
      <c r="B83" s="152" t="s">
        <v>199</v>
      </c>
      <c r="C83" s="153" t="s">
        <v>209</v>
      </c>
      <c r="D83" s="154" t="s">
        <v>193</v>
      </c>
      <c r="E83" s="155">
        <v>1</v>
      </c>
      <c r="F83" s="155">
        <v>0</v>
      </c>
      <c r="G83" s="156">
        <f>E83*F83</f>
        <v>0</v>
      </c>
      <c r="O83" s="150">
        <v>2</v>
      </c>
      <c r="AA83" s="123">
        <v>12</v>
      </c>
      <c r="AB83" s="123">
        <v>0</v>
      </c>
      <c r="AC83" s="123">
        <v>58</v>
      </c>
      <c r="AZ83" s="123">
        <v>2</v>
      </c>
      <c r="BA83" s="123">
        <f>IF(AZ83=1,G83,0)</f>
        <v>0</v>
      </c>
      <c r="BB83" s="123">
        <f>IF(AZ83=2,G83,0)</f>
        <v>0</v>
      </c>
      <c r="BC83" s="123">
        <f>IF(AZ83=3,G83,0)</f>
        <v>0</v>
      </c>
      <c r="BD83" s="123">
        <f>IF(AZ83=4,G83,0)</f>
        <v>0</v>
      </c>
      <c r="BE83" s="123">
        <f>IF(AZ83=5,G83,0)</f>
        <v>0</v>
      </c>
      <c r="CZ83" s="123">
        <v>0</v>
      </c>
    </row>
    <row r="84" spans="1:104" x14ac:dyDescent="0.2">
      <c r="A84" s="157"/>
      <c r="B84" s="158" t="s">
        <v>69</v>
      </c>
      <c r="C84" s="159" t="str">
        <f>CONCATENATE(B82," ",C82)</f>
        <v>733 U.T.</v>
      </c>
      <c r="D84" s="157"/>
      <c r="E84" s="160"/>
      <c r="F84" s="160"/>
      <c r="G84" s="161">
        <f>SUM(G82:G83)</f>
        <v>0</v>
      </c>
      <c r="O84" s="150">
        <v>4</v>
      </c>
      <c r="BA84" s="162">
        <f>SUM(BA82:BA83)</f>
        <v>0</v>
      </c>
      <c r="BB84" s="162">
        <f>SUM(BB82:BB83)</f>
        <v>0</v>
      </c>
      <c r="BC84" s="162">
        <f>SUM(BC82:BC83)</f>
        <v>0</v>
      </c>
      <c r="BD84" s="162">
        <f>SUM(BD82:BD83)</f>
        <v>0</v>
      </c>
      <c r="BE84" s="162">
        <f>SUM(BE82:BE83)</f>
        <v>0</v>
      </c>
    </row>
    <row r="85" spans="1:104" x14ac:dyDescent="0.2">
      <c r="A85" s="143" t="s">
        <v>65</v>
      </c>
      <c r="B85" s="144" t="s">
        <v>200</v>
      </c>
      <c r="C85" s="145" t="s">
        <v>201</v>
      </c>
      <c r="D85" s="146"/>
      <c r="E85" s="147"/>
      <c r="F85" s="147"/>
      <c r="G85" s="148"/>
      <c r="H85" s="149"/>
      <c r="I85" s="149"/>
      <c r="O85" s="150">
        <v>1</v>
      </c>
    </row>
    <row r="86" spans="1:104" ht="22.5" x14ac:dyDescent="0.2">
      <c r="A86" s="151">
        <v>60</v>
      </c>
      <c r="B86" s="152" t="s">
        <v>202</v>
      </c>
      <c r="C86" s="153" t="s">
        <v>210</v>
      </c>
      <c r="D86" s="154" t="s">
        <v>193</v>
      </c>
      <c r="E86" s="155">
        <v>1</v>
      </c>
      <c r="F86" s="155">
        <v>0</v>
      </c>
      <c r="G86" s="156">
        <f>E86*F86</f>
        <v>0</v>
      </c>
      <c r="O86" s="150">
        <v>2</v>
      </c>
      <c r="AA86" s="123">
        <v>12</v>
      </c>
      <c r="AB86" s="123">
        <v>0</v>
      </c>
      <c r="AC86" s="123">
        <v>60</v>
      </c>
      <c r="AZ86" s="123">
        <v>4</v>
      </c>
      <c r="BA86" s="123">
        <f>IF(AZ86=1,G86,0)</f>
        <v>0</v>
      </c>
      <c r="BB86" s="123">
        <f>IF(AZ86=2,G86,0)</f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0</v>
      </c>
    </row>
    <row r="87" spans="1:104" x14ac:dyDescent="0.2">
      <c r="A87" s="157"/>
      <c r="B87" s="158" t="s">
        <v>69</v>
      </c>
      <c r="C87" s="159" t="str">
        <f>CONCATENATE(B85," ",C85)</f>
        <v>M21 Elektromontáže</v>
      </c>
      <c r="D87" s="157"/>
      <c r="E87" s="160"/>
      <c r="F87" s="160"/>
      <c r="G87" s="161">
        <f>SUM(G85:G86)</f>
        <v>0</v>
      </c>
      <c r="O87" s="150">
        <v>4</v>
      </c>
      <c r="BA87" s="162">
        <f>SUM(BA85:BA86)</f>
        <v>0</v>
      </c>
      <c r="BB87" s="162">
        <f>SUM(BB85:BB86)</f>
        <v>0</v>
      </c>
      <c r="BC87" s="162">
        <f>SUM(BC85:BC86)</f>
        <v>0</v>
      </c>
      <c r="BD87" s="162">
        <f>SUM(BD85:BD86)</f>
        <v>0</v>
      </c>
      <c r="BE87" s="162">
        <f>SUM(BE85:BE86)</f>
        <v>0</v>
      </c>
    </row>
    <row r="88" spans="1:104" x14ac:dyDescent="0.2">
      <c r="A88" s="124"/>
      <c r="B88" s="124"/>
      <c r="C88" s="124"/>
      <c r="D88" s="124"/>
      <c r="E88" s="124"/>
      <c r="F88" s="124"/>
      <c r="G88" s="124"/>
    </row>
    <row r="89" spans="1:104" x14ac:dyDescent="0.2">
      <c r="E89" s="123"/>
    </row>
    <row r="90" spans="1:104" x14ac:dyDescent="0.2">
      <c r="E90" s="123"/>
    </row>
    <row r="91" spans="1:104" x14ac:dyDescent="0.2">
      <c r="E91" s="123"/>
    </row>
    <row r="92" spans="1:104" x14ac:dyDescent="0.2">
      <c r="E92" s="123"/>
    </row>
    <row r="93" spans="1:104" x14ac:dyDescent="0.2">
      <c r="E93" s="123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A111" s="163"/>
      <c r="B111" s="163"/>
      <c r="C111" s="163"/>
      <c r="D111" s="163"/>
      <c r="E111" s="163"/>
      <c r="F111" s="163"/>
      <c r="G111" s="163"/>
    </row>
    <row r="112" spans="1:7" x14ac:dyDescent="0.2">
      <c r="A112" s="163"/>
      <c r="B112" s="163"/>
      <c r="C112" s="163"/>
      <c r="D112" s="163"/>
      <c r="E112" s="163"/>
      <c r="F112" s="163"/>
      <c r="G112" s="163"/>
    </row>
    <row r="113" spans="1:7" x14ac:dyDescent="0.2">
      <c r="A113" s="163"/>
      <c r="B113" s="163"/>
      <c r="C113" s="163"/>
      <c r="D113" s="163"/>
      <c r="E113" s="163"/>
      <c r="F113" s="163"/>
      <c r="G113" s="163"/>
    </row>
    <row r="114" spans="1:7" x14ac:dyDescent="0.2">
      <c r="A114" s="163"/>
      <c r="B114" s="163"/>
      <c r="C114" s="163"/>
      <c r="D114" s="163"/>
      <c r="E114" s="163"/>
      <c r="F114" s="163"/>
      <c r="G114" s="16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E126" s="123"/>
    </row>
    <row r="127" spans="1:7" x14ac:dyDescent="0.2">
      <c r="E127" s="123"/>
    </row>
    <row r="128" spans="1:7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E145" s="123"/>
    </row>
    <row r="146" spans="1:7" x14ac:dyDescent="0.2">
      <c r="A146" s="164"/>
      <c r="B146" s="164"/>
    </row>
    <row r="147" spans="1:7" x14ac:dyDescent="0.2">
      <c r="A147" s="163"/>
      <c r="B147" s="163"/>
      <c r="C147" s="166"/>
      <c r="D147" s="166"/>
      <c r="E147" s="167"/>
      <c r="F147" s="166"/>
      <c r="G147" s="168"/>
    </row>
    <row r="148" spans="1:7" x14ac:dyDescent="0.2">
      <c r="A148" s="169"/>
      <c r="B148" s="169"/>
      <c r="C148" s="163"/>
      <c r="D148" s="163"/>
      <c r="E148" s="170"/>
      <c r="F148" s="163"/>
      <c r="G148" s="163"/>
    </row>
    <row r="149" spans="1:7" x14ac:dyDescent="0.2">
      <c r="A149" s="163"/>
      <c r="B149" s="163"/>
      <c r="C149" s="163"/>
      <c r="D149" s="163"/>
      <c r="E149" s="170"/>
      <c r="F149" s="163"/>
      <c r="G149" s="163"/>
    </row>
    <row r="150" spans="1:7" x14ac:dyDescent="0.2">
      <c r="A150" s="163"/>
      <c r="B150" s="163"/>
      <c r="C150" s="163"/>
      <c r="D150" s="163"/>
      <c r="E150" s="170"/>
      <c r="F150" s="163"/>
      <c r="G150" s="163"/>
    </row>
    <row r="151" spans="1:7" x14ac:dyDescent="0.2">
      <c r="A151" s="163"/>
      <c r="B151" s="163"/>
      <c r="C151" s="163"/>
      <c r="D151" s="163"/>
      <c r="E151" s="170"/>
      <c r="F151" s="163"/>
      <c r="G151" s="163"/>
    </row>
    <row r="152" spans="1:7" x14ac:dyDescent="0.2">
      <c r="A152" s="163"/>
      <c r="B152" s="163"/>
      <c r="C152" s="163"/>
      <c r="D152" s="163"/>
      <c r="E152" s="170"/>
      <c r="F152" s="163"/>
      <c r="G152" s="163"/>
    </row>
    <row r="153" spans="1:7" x14ac:dyDescent="0.2">
      <c r="A153" s="163"/>
      <c r="B153" s="163"/>
      <c r="C153" s="163"/>
      <c r="D153" s="163"/>
      <c r="E153" s="170"/>
      <c r="F153" s="163"/>
      <c r="G153" s="163"/>
    </row>
    <row r="154" spans="1:7" x14ac:dyDescent="0.2">
      <c r="A154" s="163"/>
      <c r="B154" s="163"/>
      <c r="C154" s="163"/>
      <c r="D154" s="163"/>
      <c r="E154" s="170"/>
      <c r="F154" s="163"/>
      <c r="G154" s="163"/>
    </row>
    <row r="155" spans="1:7" x14ac:dyDescent="0.2">
      <c r="A155" s="163"/>
      <c r="B155" s="163"/>
      <c r="C155" s="163"/>
      <c r="D155" s="163"/>
      <c r="E155" s="170"/>
      <c r="F155" s="163"/>
      <c r="G155" s="163"/>
    </row>
    <row r="156" spans="1:7" x14ac:dyDescent="0.2">
      <c r="A156" s="163"/>
      <c r="B156" s="163"/>
      <c r="C156" s="163"/>
      <c r="D156" s="163"/>
      <c r="E156" s="170"/>
      <c r="F156" s="163"/>
      <c r="G156" s="163"/>
    </row>
    <row r="157" spans="1:7" x14ac:dyDescent="0.2">
      <c r="A157" s="163"/>
      <c r="B157" s="163"/>
      <c r="C157" s="163"/>
      <c r="D157" s="163"/>
      <c r="E157" s="170"/>
      <c r="F157" s="163"/>
      <c r="G157" s="163"/>
    </row>
    <row r="158" spans="1:7" x14ac:dyDescent="0.2">
      <c r="A158" s="163"/>
      <c r="B158" s="163"/>
      <c r="C158" s="163"/>
      <c r="D158" s="163"/>
      <c r="E158" s="170"/>
      <c r="F158" s="163"/>
      <c r="G158" s="163"/>
    </row>
    <row r="159" spans="1:7" x14ac:dyDescent="0.2">
      <c r="A159" s="163"/>
      <c r="B159" s="163"/>
      <c r="C159" s="163"/>
      <c r="D159" s="163"/>
      <c r="E159" s="170"/>
      <c r="F159" s="163"/>
      <c r="G159" s="163"/>
    </row>
    <row r="160" spans="1:7" x14ac:dyDescent="0.2">
      <c r="A160" s="163"/>
      <c r="B160" s="163"/>
      <c r="C160" s="163"/>
      <c r="D160" s="163"/>
      <c r="E160" s="170"/>
      <c r="F160" s="163"/>
      <c r="G160" s="163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Zajíc</dc:creator>
  <cp:lastModifiedBy>Chocholouš Lukáš Ing.</cp:lastModifiedBy>
  <dcterms:created xsi:type="dcterms:W3CDTF">2014-06-18T16:01:08Z</dcterms:created>
  <dcterms:modified xsi:type="dcterms:W3CDTF">2015-06-08T07:19:49Z</dcterms:modified>
</cp:coreProperties>
</file>