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docs\Skarda\Dokumenty\1-Moje\1. Stavby\Chodníky\12. Chodníky dlouhá 455 - 470\2. Oprava chodníků v ul. Dlouhá před 460 - 470\Rozpočet\"/>
    </mc:Choice>
  </mc:AlternateContent>
  <xr:revisionPtr revIDLastSave="0" documentId="13_ncr:1_{00DF5285-2797-4E20-B7C6-33D47652BB12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SO 000" sheetId="4" r:id="rId1"/>
    <sheet name="SO 101" sheetId="5" r:id="rId2"/>
    <sheet name="SO 102" sheetId="6" r:id="rId3"/>
    <sheet name="List2" sheetId="2" r:id="rId4"/>
    <sheet name="Lis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9" i="6" l="1"/>
  <c r="L87" i="6"/>
  <c r="L83" i="6"/>
  <c r="L81" i="6"/>
  <c r="L76" i="6"/>
  <c r="L74" i="6"/>
  <c r="L72" i="6"/>
  <c r="L70" i="6"/>
  <c r="L68" i="6"/>
  <c r="L66" i="6"/>
  <c r="L64" i="6"/>
  <c r="L61" i="6"/>
  <c r="L59" i="6"/>
  <c r="L57" i="6"/>
  <c r="L55" i="6"/>
  <c r="L53" i="6"/>
  <c r="L51" i="6"/>
  <c r="L49" i="6"/>
  <c r="L47" i="6"/>
  <c r="L45" i="6"/>
  <c r="L43" i="6"/>
  <c r="L41" i="6"/>
  <c r="L39" i="6"/>
  <c r="L36" i="6"/>
  <c r="L34" i="6"/>
  <c r="L32" i="6"/>
  <c r="L29" i="6"/>
  <c r="L27" i="6"/>
  <c r="L25" i="6"/>
  <c r="L24" i="6"/>
  <c r="L22" i="6"/>
  <c r="L19" i="6"/>
  <c r="L17" i="6"/>
  <c r="L15" i="6"/>
  <c r="L13" i="6"/>
  <c r="L11" i="6"/>
  <c r="L9" i="6"/>
  <c r="L71" i="5"/>
  <c r="L69" i="5"/>
  <c r="L67" i="5"/>
  <c r="L61" i="5"/>
  <c r="L59" i="5"/>
  <c r="L57" i="5"/>
  <c r="L55" i="5"/>
  <c r="L53" i="5"/>
  <c r="L51" i="5"/>
  <c r="L49" i="5"/>
  <c r="L47" i="5"/>
  <c r="L45" i="5"/>
  <c r="L43" i="5"/>
  <c r="L41" i="5"/>
  <c r="L39" i="5"/>
  <c r="L37" i="5"/>
  <c r="L35" i="5"/>
  <c r="L33" i="5"/>
  <c r="L31" i="5"/>
  <c r="L29" i="5"/>
  <c r="L26" i="5"/>
  <c r="L24" i="5"/>
  <c r="L22" i="5"/>
  <c r="L19" i="5"/>
  <c r="L17" i="5"/>
  <c r="L15" i="5"/>
  <c r="L13" i="5"/>
  <c r="L11" i="5"/>
  <c r="L9" i="5"/>
  <c r="K20" i="4"/>
  <c r="L19" i="4"/>
  <c r="L18" i="4"/>
  <c r="L17" i="4"/>
  <c r="L15" i="4"/>
  <c r="L14" i="4"/>
  <c r="L13" i="4"/>
  <c r="L12" i="4"/>
  <c r="L11" i="4"/>
  <c r="L10" i="4"/>
  <c r="L9" i="4"/>
  <c r="K90" i="6" l="1"/>
  <c r="K73" i="5"/>
  <c r="K93" i="6" s="1"/>
  <c r="F95" i="6" l="1"/>
  <c r="K95" i="6" s="1"/>
</calcChain>
</file>

<file path=xl/sharedStrings.xml><?xml version="1.0" encoding="utf-8"?>
<sst xmlns="http://schemas.openxmlformats.org/spreadsheetml/2006/main" count="427" uniqueCount="272">
  <si>
    <t xml:space="preserve">                                        </t>
  </si>
  <si>
    <t>NABÍDKOVÝ ROZPOČET
 (položkový rozpis)</t>
  </si>
  <si>
    <t>Tišteno dne:</t>
  </si>
  <si>
    <t>Databáze:</t>
  </si>
  <si>
    <t>Nabídka číslo:</t>
  </si>
  <si>
    <t xml:space="preserve">                                                  </t>
  </si>
  <si>
    <t xml:space="preserve">  Stavba:                                       Rekonstrukce chodníku Dlouhá č. p. 460 - 470, Dačice                                                </t>
  </si>
  <si>
    <t>Investor:</t>
  </si>
  <si>
    <t xml:space="preserve">   SO 000  Všeobecné položky                      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</si>
  <si>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</si>
  <si>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</si>
  <si>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</si>
  <si>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</si>
  <si>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</si>
  <si>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</si>
  <si>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001</t>
  </si>
  <si>
    <t xml:space="preserve">Vytyčení inženýrských sítí                                                                          </t>
  </si>
  <si>
    <t xml:space="preserve">kpl  </t>
  </si>
  <si>
    <t>_5V90OGRVS</t>
  </si>
  <si>
    <t>002</t>
  </si>
  <si>
    <t xml:space="preserve">Ochrana dotčených inženýrských sítí                                                                 </t>
  </si>
  <si>
    <t>_5V90OHAAB</t>
  </si>
  <si>
    <t>003</t>
  </si>
  <si>
    <t xml:space="preserve">Vytyčení stavby                                                                                     </t>
  </si>
  <si>
    <t>_5V90OI7AE</t>
  </si>
  <si>
    <t>004</t>
  </si>
  <si>
    <t xml:space="preserve">Zaměření skutečného provedení                                                                       </t>
  </si>
  <si>
    <t>_5V90OIKPJ</t>
  </si>
  <si>
    <t>006</t>
  </si>
  <si>
    <t xml:space="preserve">Zařízení stavenistě vč energií                                                                      </t>
  </si>
  <si>
    <t>_5V90OJHSA</t>
  </si>
  <si>
    <t>007</t>
  </si>
  <si>
    <t xml:space="preserve">Zkoušky únosnosti                                                                                   </t>
  </si>
  <si>
    <t xml:space="preserve">kus  </t>
  </si>
  <si>
    <t>_5V90OK5RV</t>
  </si>
  <si>
    <t>008</t>
  </si>
  <si>
    <t xml:space="preserve">Opatření BOZP - oplocení staveniště                                                                 </t>
  </si>
  <si>
    <t>m/den</t>
  </si>
  <si>
    <t>_5V90OL9FZ</t>
  </si>
  <si>
    <t xml:space="preserve">180*80                                                                                              </t>
  </si>
  <si>
    <t>009</t>
  </si>
  <si>
    <t xml:space="preserve">Dopravně - inženýrská opatření                                                                      </t>
  </si>
  <si>
    <t>_5V90OLP3S</t>
  </si>
  <si>
    <t>012</t>
  </si>
  <si>
    <t xml:space="preserve">Fotodokumentace, kompletační činnost                                                                </t>
  </si>
  <si>
    <t>_5V90OP7PT</t>
  </si>
  <si>
    <t>013</t>
  </si>
  <si>
    <t xml:space="preserve">Ztížené pracovní podmínky - organizace pohybu chodců                                                </t>
  </si>
  <si>
    <t>_5V90OQSBL</t>
  </si>
  <si>
    <t>Odbytová cena bez DPH:</t>
  </si>
  <si>
    <t xml:space="preserve">   SO 101  Parkoviště                                                                                          </t>
  </si>
  <si>
    <t>113107162</t>
  </si>
  <si>
    <t xml:space="preserve">Odstranění podkladu z kameniva drceného tl 200 mm strojně pl přes 50 do 200 m2                      </t>
  </si>
  <si>
    <t xml:space="preserve">m2   </t>
  </si>
  <si>
    <t>_5V90MDXOL</t>
  </si>
  <si>
    <t>113107176</t>
  </si>
  <si>
    <t xml:space="preserve">Odstranění podkladu z betonu vyztuženého sítěmi tl přes 100 do 150 mm strojně pl přes 50 do 200 m2  </t>
  </si>
  <si>
    <t>_6950N13AR</t>
  </si>
  <si>
    <t>113202111</t>
  </si>
  <si>
    <t xml:space="preserve">Vytrhání obrub krajníků obrubníků stojatých                                                         </t>
  </si>
  <si>
    <t xml:space="preserve">m    </t>
  </si>
  <si>
    <t>_5V90MCVKE</t>
  </si>
  <si>
    <t>122252513</t>
  </si>
  <si>
    <t>Odkopávky a prokopávky zapažené pro silnice a dálnice v hornině třídy těžitelnosti I objem do 100 m3</t>
  </si>
  <si>
    <t xml:space="preserve">m3   </t>
  </si>
  <si>
    <t>_5V90MEQC5</t>
  </si>
  <si>
    <t xml:space="preserve">85*0,12*1,05                                                                                        </t>
  </si>
  <si>
    <t>162751117</t>
  </si>
  <si>
    <t xml:space="preserve">Vodorovné přemístění do 10000 m výkopku/sypaniny z horniny třídy těžitelnosti I, skupiny 1 až 3     </t>
  </si>
  <si>
    <t>_5V90N2E4G</t>
  </si>
  <si>
    <t xml:space="preserve">10,71                                                                                               </t>
  </si>
  <si>
    <t>171201231</t>
  </si>
  <si>
    <t xml:space="preserve">Poplatek za uložení zeminy a kamení na recyklační skládce (skládkovné) kód odpadu 17 05 04          </t>
  </si>
  <si>
    <t xml:space="preserve">t    </t>
  </si>
  <si>
    <t>_5V90O0R4Z</t>
  </si>
  <si>
    <t xml:space="preserve">10,71*1,9                                                                                           </t>
  </si>
  <si>
    <t xml:space="preserve">84*0,2*2,2                                                                                          </t>
  </si>
  <si>
    <t>181006112</t>
  </si>
  <si>
    <t xml:space="preserve">Rozprostření zemin tl vrstvy do 0,15 m schopných zúrodnění v rovině a sklonu do 1:5                 </t>
  </si>
  <si>
    <t>_6950NOPXB</t>
  </si>
  <si>
    <t>181951112</t>
  </si>
  <si>
    <t xml:space="preserve">Úprava pláně v hornině třídy těžitelnosti I, skupiny 1 až 3 se zhutněním                            </t>
  </si>
  <si>
    <t>_5V90MFERW</t>
  </si>
  <si>
    <t xml:space="preserve">85*1,05                                                                                             </t>
  </si>
  <si>
    <t>469973121</t>
  </si>
  <si>
    <t>Poplatek za uložení stavebního odpadu na recyklační skládce (skládkovné) z armovaného betonu kód odp</t>
  </si>
  <si>
    <t>_5V90O3FAG</t>
  </si>
  <si>
    <t xml:space="preserve">kryt parkoviště 85*0,15*2,4                                                                         </t>
  </si>
  <si>
    <t xml:space="preserve">obrubníky 21*0,09                                                                                   </t>
  </si>
  <si>
    <t>564861111</t>
  </si>
  <si>
    <t xml:space="preserve">Podklad ze štěrkodrtě ŠD tl 200 mm                                                                  </t>
  </si>
  <si>
    <t>_5V90MHCJR</t>
  </si>
  <si>
    <t>567114113</t>
  </si>
  <si>
    <t xml:space="preserve">Podklad ze směsi stmelené cementem SC C 8/10 tl 100 mm                                              </t>
  </si>
  <si>
    <t>_5V90MKQL8</t>
  </si>
  <si>
    <t xml:space="preserve">0,3*22                                                                                              </t>
  </si>
  <si>
    <t>567122114</t>
  </si>
  <si>
    <t xml:space="preserve">Podklad ze směsi stmelené cementem SC C 8/10 (KSC I) tl 150 mm                                      </t>
  </si>
  <si>
    <t>_6950MY5HF</t>
  </si>
  <si>
    <t>577154111</t>
  </si>
  <si>
    <t xml:space="preserve">Asfaltový beton vrstva obrusná ACO 11 (ABS) tř. I tl 60 mm š do 3 m z nemodifikovaného asfaltu      </t>
  </si>
  <si>
    <t>_5V90NMUBU</t>
  </si>
  <si>
    <t xml:space="preserve">22*0,3                                                                                              </t>
  </si>
  <si>
    <t>577186111</t>
  </si>
  <si>
    <t xml:space="preserve">Asfaltový beton vrstva ložní ACL 22 (ABVH) tl 90 mm š do 3 m z nemodifikovaného asfaltu             </t>
  </si>
  <si>
    <t>_5V90NM4O6</t>
  </si>
  <si>
    <t>58331340</t>
  </si>
  <si>
    <t xml:space="preserve">kamenivo těžené drobné prané frakce 0-4                                                             </t>
  </si>
  <si>
    <t>_5V90NIIVE</t>
  </si>
  <si>
    <t xml:space="preserve">85*0,04*1,9                                                                                         </t>
  </si>
  <si>
    <t>5921746000</t>
  </si>
  <si>
    <t xml:space="preserve">obrubník betonový nájezdový 100x15x15 cm                                                            </t>
  </si>
  <si>
    <t>_5V90NX677</t>
  </si>
  <si>
    <t xml:space="preserve">22*1,05                                                                                             </t>
  </si>
  <si>
    <t>5921752300</t>
  </si>
  <si>
    <t xml:space="preserve">obrubník silniční 100/25/15 cm                                                                      </t>
  </si>
  <si>
    <t>_6950SBWVM</t>
  </si>
  <si>
    <t xml:space="preserve">18*1,05                                                                                             </t>
  </si>
  <si>
    <t>5924500700</t>
  </si>
  <si>
    <t xml:space="preserve">dlažba vegetační 20x20x8 cm přírodní                                                                </t>
  </si>
  <si>
    <t>_5V90MQLQE</t>
  </si>
  <si>
    <t xml:space="preserve">82*1,05                                                                                             </t>
  </si>
  <si>
    <t>5924503800</t>
  </si>
  <si>
    <t xml:space="preserve">dlažba zámková 20x10x8 cm červená                                                                   </t>
  </si>
  <si>
    <t>_5V90MRX4L</t>
  </si>
  <si>
    <t xml:space="preserve">5*7*0,1                                                                                             </t>
  </si>
  <si>
    <t>596212212</t>
  </si>
  <si>
    <t xml:space="preserve">Kladení zámkové dlažby pozemních komunikací tl 80 mm skupiny A pl do 300 m2                         </t>
  </si>
  <si>
    <t>_5V90MNYA5</t>
  </si>
  <si>
    <t xml:space="preserve">85,5                                                                                                </t>
  </si>
  <si>
    <t>916131213</t>
  </si>
  <si>
    <t xml:space="preserve">Osazení silničního obrubníku betonového stojatého s boční opěrou do lože z betonu prostého          </t>
  </si>
  <si>
    <t>_5V90MLSX7</t>
  </si>
  <si>
    <t xml:space="preserve">18+22                                                                                               </t>
  </si>
  <si>
    <t>916991121</t>
  </si>
  <si>
    <t xml:space="preserve">Lože pod obrubníky, krajníky nebo obruby z dlažebních kostek z betonu prostého                      </t>
  </si>
  <si>
    <t>_5V90TZOF3</t>
  </si>
  <si>
    <t xml:space="preserve">40*0,055                                                                                            </t>
  </si>
  <si>
    <t>919121212</t>
  </si>
  <si>
    <t xml:space="preserve">Těsnění spár zálivkou za studena pro komůrky š 10 mm hl 20 mm bez těsnicího profilu                 </t>
  </si>
  <si>
    <t>_5V90NPPSJ</t>
  </si>
  <si>
    <t>919731122</t>
  </si>
  <si>
    <t xml:space="preserve">Zarovnání styčné plochy podkladu nebo krytu živičného tl do 100 mm                                  </t>
  </si>
  <si>
    <t>_5V90NOQ83</t>
  </si>
  <si>
    <t>919735112</t>
  </si>
  <si>
    <t xml:space="preserve">Řezání stávajícího živičného krytu hl do 100 mm                                                     </t>
  </si>
  <si>
    <t>_5V90NO61I</t>
  </si>
  <si>
    <t>997002511</t>
  </si>
  <si>
    <t xml:space="preserve">Vodorovné přemístění suti a vybouraných hmot bez naložení ale se složením a urovnáním do 1 km       </t>
  </si>
  <si>
    <t>_5V90N4YWN</t>
  </si>
  <si>
    <t xml:space="preserve">podkladní vrstvy (85)*0,2*2,1                                                                       </t>
  </si>
  <si>
    <t xml:space="preserve">obrubníky 21*0,085                                                                                  </t>
  </si>
  <si>
    <t xml:space="preserve">betonový kryt 85*0,15*2,4                                                                           </t>
  </si>
  <si>
    <t xml:space="preserve">drobný betonový odpad 2                                                                             </t>
  </si>
  <si>
    <t xml:space="preserve">živičný kryt okraj vozovky 22*0,3*0,1*2,4                                                           </t>
  </si>
  <si>
    <t>997002519</t>
  </si>
  <si>
    <t xml:space="preserve">Příplatek ZKD 1 km přemístění suti a vybouraných hmot                                               </t>
  </si>
  <si>
    <t>_5V90N75XQ</t>
  </si>
  <si>
    <t xml:space="preserve">71,669*5                                                                                            </t>
  </si>
  <si>
    <t>997013875</t>
  </si>
  <si>
    <t>Poplatek za uložení stavebního odpadu na recyklační skládce (skládkovné) asfaltového bez obsahu deht</t>
  </si>
  <si>
    <t>_5V90O1ZKQ</t>
  </si>
  <si>
    <t xml:space="preserve">22*0,3*0,1*2,4                                                                                      </t>
  </si>
  <si>
    <t>998223011</t>
  </si>
  <si>
    <t xml:space="preserve">Přesun hmot pro pozemní komunikace s krytem dlážděným                                               </t>
  </si>
  <si>
    <t>_5V90NKDQ3</t>
  </si>
  <si>
    <t xml:space="preserve">   SO 102  Chodník                                                                                             </t>
  </si>
  <si>
    <t>112151013</t>
  </si>
  <si>
    <t xml:space="preserve">Volné kácení stromů s rozřezáním a odvětvením D kmene přes 300 do 400 mm                            </t>
  </si>
  <si>
    <t>_5V90UCGSP</t>
  </si>
  <si>
    <t>112201113</t>
  </si>
  <si>
    <t xml:space="preserve">Odstranění pařezů D přes 0,3 do 0,4 m v rovině a svahu do 1:5 s odklizením do 20 m a zasypáním jámy </t>
  </si>
  <si>
    <t>_6950NNS18</t>
  </si>
  <si>
    <t>_5V90SEIHV</t>
  </si>
  <si>
    <t xml:space="preserve">160*1,1                                                                                             </t>
  </si>
  <si>
    <t>_5V90SEIHU</t>
  </si>
  <si>
    <t xml:space="preserve">105+17+110                                                                                          </t>
  </si>
  <si>
    <t>121151103</t>
  </si>
  <si>
    <t xml:space="preserve">Sejmutí ornice plochy do 100 m2 tl vrstvy do 200 mm strojně                                         </t>
  </si>
  <si>
    <t>_5V90T8TP3</t>
  </si>
  <si>
    <t>_5V90SEIHW</t>
  </si>
  <si>
    <t xml:space="preserve">pro konstrukci chodníku 160*1,1*0,12                                                                </t>
  </si>
  <si>
    <t xml:space="preserve">pro rozšíření chodníku 27*1,1*0,30                                                                  </t>
  </si>
  <si>
    <t>129001101</t>
  </si>
  <si>
    <t xml:space="preserve">Příplatek za ztížení odkopávky nebo prokopávky v blízkosti inženýrských sítí                        </t>
  </si>
  <si>
    <t>_5V90TSPUN</t>
  </si>
  <si>
    <t xml:space="preserve">22,6025/2                                                                                           </t>
  </si>
  <si>
    <t>162201405</t>
  </si>
  <si>
    <t xml:space="preserve">Vodorovné přemístění větví stromů jehličnatých do 1 km D kmene do 300 mm                            </t>
  </si>
  <si>
    <t>_5V90UJ6OF</t>
  </si>
  <si>
    <t>162606112</t>
  </si>
  <si>
    <t xml:space="preserve">Vodorovné přemístění do 5000 m bez naložení výkopku ze zemin schopných zúrodnění                    </t>
  </si>
  <si>
    <t>_5V90TCBII</t>
  </si>
  <si>
    <t>_5V90SEIIB</t>
  </si>
  <si>
    <t xml:space="preserve">30,03                                                                                               </t>
  </si>
  <si>
    <t>_5V90SEIIM</t>
  </si>
  <si>
    <t xml:space="preserve">zemina 30,03*1,9                                                                                    </t>
  </si>
  <si>
    <t xml:space="preserve">podklady 176*0,2*2,2                                                                                </t>
  </si>
  <si>
    <t>_5V90TANJS</t>
  </si>
  <si>
    <t xml:space="preserve">za obrubami 70                                                                                      </t>
  </si>
  <si>
    <t>_5V90SEIHX</t>
  </si>
  <si>
    <t xml:space="preserve">(160+27)*1,1                                                                                        </t>
  </si>
  <si>
    <t>460030038</t>
  </si>
  <si>
    <t xml:space="preserve">Rozebrání dlažeb ručně z dlaždic betonových nebo keramických do písku spáry nezalité                </t>
  </si>
  <si>
    <t>_5V90SEIHT</t>
  </si>
  <si>
    <t xml:space="preserve">Chodník 160                                                                                         </t>
  </si>
  <si>
    <t xml:space="preserve">Předláždění napojení 5                                                                              </t>
  </si>
  <si>
    <t>564851111</t>
  </si>
  <si>
    <t xml:space="preserve">Podklad ze štěrkodrtě ŠD tl 150 mm                                                                  </t>
  </si>
  <si>
    <t>_5V90SEIHY</t>
  </si>
  <si>
    <t>_6950T4HD6</t>
  </si>
  <si>
    <t xml:space="preserve">115*0,3                                                                                             </t>
  </si>
  <si>
    <t>_5VD0JCNRW</t>
  </si>
  <si>
    <t xml:space="preserve">160+27                                                                                              </t>
  </si>
  <si>
    <t>_6950T436P</t>
  </si>
  <si>
    <t>_6950T4AS5</t>
  </si>
  <si>
    <t>_5V90SEIIL</t>
  </si>
  <si>
    <t xml:space="preserve">15*1,05                                                                                             </t>
  </si>
  <si>
    <t>5921751200</t>
  </si>
  <si>
    <t xml:space="preserve">obrubník silniční betonový přechodový                                                               </t>
  </si>
  <si>
    <t>_5V90TG7TR</t>
  </si>
  <si>
    <t>_5V90THDWB</t>
  </si>
  <si>
    <t xml:space="preserve">100*1,05                                                                                            </t>
  </si>
  <si>
    <t xml:space="preserve">Obrubník chodníkový 100/25/10 cm                                                                    </t>
  </si>
  <si>
    <t>_6950NT82G</t>
  </si>
  <si>
    <t>5924500750</t>
  </si>
  <si>
    <t xml:space="preserve">dlažba zámková 20x10x6 cm přírodní                                                                  </t>
  </si>
  <si>
    <t>_5V90SEII2</t>
  </si>
  <si>
    <t xml:space="preserve">180*1,05                                                                                            </t>
  </si>
  <si>
    <t>5924503850</t>
  </si>
  <si>
    <t xml:space="preserve">dlažba zámková 20x10x6 cm červená slepecká                                                          </t>
  </si>
  <si>
    <t>_5V90SEII3</t>
  </si>
  <si>
    <t xml:space="preserve">7,6*1,1                                                                                             </t>
  </si>
  <si>
    <t>596211112</t>
  </si>
  <si>
    <t xml:space="preserve">Kladení zámkové dlažby komunikací pro pěší tl 60 mm skupiny A pl do 300 m2                          </t>
  </si>
  <si>
    <t>_5V90SEII1</t>
  </si>
  <si>
    <t xml:space="preserve">pro nový chodník 160+27                                                                             </t>
  </si>
  <si>
    <t xml:space="preserve">předláždění napojení 5                                                                              </t>
  </si>
  <si>
    <t>_5V90SEII0</t>
  </si>
  <si>
    <t xml:space="preserve">15+100+127+4                                                                                        </t>
  </si>
  <si>
    <t>916921191</t>
  </si>
  <si>
    <t xml:space="preserve">Příplatek ke krajníkům nebo obrubníkům za provedení oblouku r do 20 m                               </t>
  </si>
  <si>
    <t>_5V90U2B8Q</t>
  </si>
  <si>
    <t>_5V90TZK55</t>
  </si>
  <si>
    <t xml:space="preserve">246*0,04                                                                                            </t>
  </si>
  <si>
    <t>_6950T4OTD</t>
  </si>
  <si>
    <t>_6950T4V8R</t>
  </si>
  <si>
    <t>_6950T53WW</t>
  </si>
  <si>
    <t>_5V90SEIIC</t>
  </si>
  <si>
    <t xml:space="preserve">podkladní vrstvy (176)*0,2*2,1                                                                      </t>
  </si>
  <si>
    <t xml:space="preserve">obrubníky 232*0,060                                                                                 </t>
  </si>
  <si>
    <t xml:space="preserve">dlažba vč lože 160*0,08*2,2                                                                         </t>
  </si>
  <si>
    <t>_5V90SEIID</t>
  </si>
  <si>
    <t xml:space="preserve">118*5                                                                                               </t>
  </si>
  <si>
    <t>997013861</t>
  </si>
  <si>
    <t>Poplatek za uložení stavebního odpadu na recyklační skládce (skládkovné) z prostého betonu kód odpad</t>
  </si>
  <si>
    <t>_5V90SEIIO</t>
  </si>
  <si>
    <t xml:space="preserve">160*0,08*2,2                                                                                        </t>
  </si>
  <si>
    <t xml:space="preserve">232*0,06                                                                                            </t>
  </si>
  <si>
    <t>_5V90SEIIF</t>
  </si>
  <si>
    <t xml:space="preserve">261,36                                                                                              </t>
  </si>
  <si>
    <t>R2</t>
  </si>
  <si>
    <t xml:space="preserve">Drobné práce při napojení na kontejnerové stání                                                     </t>
  </si>
  <si>
    <t>_5V90TY4N1</t>
  </si>
  <si>
    <t>STAVBA CELKEM</t>
  </si>
  <si>
    <t>Sazba DPH</t>
  </si>
  <si>
    <t>DPH celkem</t>
  </si>
  <si>
    <t>Odbytová cena s DPH:</t>
  </si>
  <si>
    <t>Nabídku zpracoval:</t>
  </si>
  <si>
    <t xml:space="preserve">                              </t>
  </si>
  <si>
    <t>Předáno dne:</t>
  </si>
  <si>
    <t xml:space="preserve">  .  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</si>
</sst>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164" fontId="8" fillId="0" borderId="0" xfId="0" applyNumberFormat="1" applyFont="1"/>
    <xf numFmtId="0" fontId="5" fillId="3" borderId="0" xfId="0" applyFont="1" applyFill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 applyAlignment="1"/>
    <xf numFmtId="0" fontId="1" fillId="3" borderId="0" xfId="0" applyFont="1" applyFill="1" applyAlignment="1"/>
    <xf numFmtId="0" fontId="8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Alignment="1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3" fontId="8" fillId="0" borderId="0" xfId="0" applyNumberFormat="1" applyFont="1" applyAlignment="1">
      <alignment horizontal="left" shrinkToFit="1"/>
    </xf>
    <xf numFmtId="0" fontId="2" fillId="4" borderId="0" xfId="0" applyFont="1" applyFill="1" applyAlignment="1"/>
    <xf numFmtId="0" fontId="0" fillId="4" borderId="0" xfId="0" applyFill="1" applyAlignme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" fontId="5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workbookViewId="0">
      <selection activeCell="R10" sqref="R10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36" t="s">
        <v>0</v>
      </c>
      <c r="B1" s="14"/>
      <c r="C1" s="14"/>
      <c r="E1" s="37" t="s">
        <v>1</v>
      </c>
      <c r="F1" s="38"/>
      <c r="G1" s="38"/>
      <c r="H1" s="38"/>
      <c r="J1" s="2" t="s">
        <v>3</v>
      </c>
      <c r="K1" s="48" t="s">
        <v>5</v>
      </c>
      <c r="L1" s="49"/>
    </row>
    <row r="2" spans="1:13" ht="15" thickBot="1" x14ac:dyDescent="0.35">
      <c r="A2" s="1" t="s">
        <v>2</v>
      </c>
      <c r="C2" s="3">
        <v>44664</v>
      </c>
      <c r="E2" s="38"/>
      <c r="F2" s="38"/>
      <c r="G2" s="38"/>
      <c r="H2" s="38"/>
      <c r="J2" s="2" t="s">
        <v>4</v>
      </c>
      <c r="K2" s="48"/>
      <c r="L2" s="49"/>
    </row>
    <row r="3" spans="1:13" x14ac:dyDescent="0.3">
      <c r="A3" s="26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x14ac:dyDescent="0.3">
      <c r="A5" s="1" t="s">
        <v>7</v>
      </c>
      <c r="C5" s="50" t="s">
        <v>0</v>
      </c>
    </row>
    <row r="6" spans="1:13" ht="15" thickBot="1" x14ac:dyDescent="0.35"/>
    <row r="7" spans="1:13" ht="15" thickBot="1" x14ac:dyDescent="0.35">
      <c r="A7" s="28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thickBot="1" x14ac:dyDescent="0.35">
      <c r="A8" s="30" t="s">
        <v>9</v>
      </c>
      <c r="B8" s="31"/>
      <c r="C8" s="32" t="s">
        <v>10</v>
      </c>
      <c r="D8" s="33"/>
      <c r="E8" s="33"/>
      <c r="F8" s="33"/>
      <c r="G8" s="33"/>
      <c r="H8" s="33"/>
      <c r="I8" s="5" t="s">
        <v>11</v>
      </c>
      <c r="J8" s="6" t="s">
        <v>12</v>
      </c>
      <c r="K8" s="5" t="s">
        <v>13</v>
      </c>
      <c r="L8" s="5" t="s">
        <v>14</v>
      </c>
    </row>
    <row r="9" spans="1:13" x14ac:dyDescent="0.3">
      <c r="A9" s="4">
        <v>1</v>
      </c>
      <c r="B9" s="8" t="s">
        <v>15</v>
      </c>
      <c r="C9" s="34" t="s">
        <v>16</v>
      </c>
      <c r="D9" s="35"/>
      <c r="E9" s="35"/>
      <c r="F9" s="35"/>
      <c r="G9" s="35"/>
      <c r="H9" s="35"/>
      <c r="I9" s="9">
        <v>1</v>
      </c>
      <c r="J9" s="7" t="s">
        <v>17</v>
      </c>
      <c r="K9" s="51">
        <v>0</v>
      </c>
      <c r="L9" s="10">
        <f t="shared" ref="L9:L15" si="0">ROUND(I9*K9,2)</f>
        <v>0</v>
      </c>
      <c r="M9" t="s">
        <v>18</v>
      </c>
    </row>
    <row r="10" spans="1:13" x14ac:dyDescent="0.3">
      <c r="A10" s="4">
        <v>2</v>
      </c>
      <c r="B10" s="8" t="s">
        <v>19</v>
      </c>
      <c r="C10" s="15" t="s">
        <v>20</v>
      </c>
      <c r="D10" s="16"/>
      <c r="E10" s="16"/>
      <c r="F10" s="16"/>
      <c r="G10" s="16"/>
      <c r="H10" s="16"/>
      <c r="I10" s="9">
        <v>1</v>
      </c>
      <c r="J10" s="7" t="s">
        <v>17</v>
      </c>
      <c r="K10" s="51">
        <v>0</v>
      </c>
      <c r="L10" s="10">
        <f t="shared" si="0"/>
        <v>0</v>
      </c>
      <c r="M10" t="s">
        <v>21</v>
      </c>
    </row>
    <row r="11" spans="1:13" x14ac:dyDescent="0.3">
      <c r="A11" s="4">
        <v>3</v>
      </c>
      <c r="B11" s="8" t="s">
        <v>22</v>
      </c>
      <c r="C11" s="15" t="s">
        <v>23</v>
      </c>
      <c r="D11" s="16"/>
      <c r="E11" s="16"/>
      <c r="F11" s="16"/>
      <c r="G11" s="16"/>
      <c r="H11" s="16"/>
      <c r="I11" s="9">
        <v>1</v>
      </c>
      <c r="J11" s="7" t="s">
        <v>17</v>
      </c>
      <c r="K11" s="51">
        <v>0</v>
      </c>
      <c r="L11" s="10">
        <f t="shared" si="0"/>
        <v>0</v>
      </c>
      <c r="M11" t="s">
        <v>24</v>
      </c>
    </row>
    <row r="12" spans="1:13" x14ac:dyDescent="0.3">
      <c r="A12" s="4">
        <v>4</v>
      </c>
      <c r="B12" s="8" t="s">
        <v>25</v>
      </c>
      <c r="C12" s="15" t="s">
        <v>26</v>
      </c>
      <c r="D12" s="16"/>
      <c r="E12" s="16"/>
      <c r="F12" s="16"/>
      <c r="G12" s="16"/>
      <c r="H12" s="16"/>
      <c r="I12" s="9">
        <v>1</v>
      </c>
      <c r="J12" s="7" t="s">
        <v>17</v>
      </c>
      <c r="K12" s="51">
        <v>0</v>
      </c>
      <c r="L12" s="10">
        <f t="shared" si="0"/>
        <v>0</v>
      </c>
      <c r="M12" t="s">
        <v>27</v>
      </c>
    </row>
    <row r="13" spans="1:13" x14ac:dyDescent="0.3">
      <c r="A13" s="4">
        <v>5</v>
      </c>
      <c r="B13" s="8" t="s">
        <v>28</v>
      </c>
      <c r="C13" s="15" t="s">
        <v>29</v>
      </c>
      <c r="D13" s="16"/>
      <c r="E13" s="16"/>
      <c r="F13" s="16"/>
      <c r="G13" s="16"/>
      <c r="H13" s="16"/>
      <c r="I13" s="9">
        <v>1</v>
      </c>
      <c r="J13" s="7" t="s">
        <v>17</v>
      </c>
      <c r="K13" s="51">
        <v>0</v>
      </c>
      <c r="L13" s="10">
        <f t="shared" si="0"/>
        <v>0</v>
      </c>
      <c r="M13" t="s">
        <v>30</v>
      </c>
    </row>
    <row r="14" spans="1:13" x14ac:dyDescent="0.3">
      <c r="A14" s="4">
        <v>6</v>
      </c>
      <c r="B14" s="8" t="s">
        <v>31</v>
      </c>
      <c r="C14" s="15" t="s">
        <v>32</v>
      </c>
      <c r="D14" s="16"/>
      <c r="E14" s="16"/>
      <c r="F14" s="16"/>
      <c r="G14" s="16"/>
      <c r="H14" s="16"/>
      <c r="I14" s="9">
        <v>3</v>
      </c>
      <c r="J14" s="7" t="s">
        <v>33</v>
      </c>
      <c r="K14" s="51">
        <v>0</v>
      </c>
      <c r="L14" s="10">
        <f t="shared" si="0"/>
        <v>0</v>
      </c>
      <c r="M14" t="s">
        <v>34</v>
      </c>
    </row>
    <row r="15" spans="1:13" x14ac:dyDescent="0.3">
      <c r="A15" s="4">
        <v>7</v>
      </c>
      <c r="B15" s="8" t="s">
        <v>35</v>
      </c>
      <c r="C15" s="15" t="s">
        <v>36</v>
      </c>
      <c r="D15" s="16"/>
      <c r="E15" s="16"/>
      <c r="F15" s="16"/>
      <c r="G15" s="16"/>
      <c r="H15" s="16"/>
      <c r="I15" s="9">
        <v>14400</v>
      </c>
      <c r="J15" s="7" t="s">
        <v>37</v>
      </c>
      <c r="K15" s="51">
        <v>0</v>
      </c>
      <c r="L15" s="10">
        <f t="shared" si="0"/>
        <v>0</v>
      </c>
      <c r="M15" t="s">
        <v>38</v>
      </c>
    </row>
    <row r="16" spans="1:13" x14ac:dyDescent="0.3">
      <c r="A16" s="13"/>
      <c r="B16" s="14"/>
      <c r="C16" s="24" t="s">
        <v>39</v>
      </c>
      <c r="D16" s="25"/>
      <c r="E16" s="25"/>
      <c r="F16" s="25"/>
      <c r="G16" s="25"/>
      <c r="H16" s="25"/>
      <c r="I16" s="11">
        <v>14400</v>
      </c>
      <c r="K16" s="13"/>
      <c r="L16" s="14"/>
    </row>
    <row r="17" spans="1:13" x14ac:dyDescent="0.3">
      <c r="A17" s="4">
        <v>8</v>
      </c>
      <c r="B17" s="8" t="s">
        <v>40</v>
      </c>
      <c r="C17" s="15" t="s">
        <v>41</v>
      </c>
      <c r="D17" s="16"/>
      <c r="E17" s="16"/>
      <c r="F17" s="16"/>
      <c r="G17" s="16"/>
      <c r="H17" s="16"/>
      <c r="I17" s="9">
        <v>1</v>
      </c>
      <c r="J17" s="7" t="s">
        <v>17</v>
      </c>
      <c r="K17" s="51">
        <v>0</v>
      </c>
      <c r="L17" s="10">
        <f>ROUND(I17*K17,2)</f>
        <v>0</v>
      </c>
      <c r="M17" t="s">
        <v>42</v>
      </c>
    </row>
    <row r="18" spans="1:13" x14ac:dyDescent="0.3">
      <c r="A18" s="4">
        <v>9</v>
      </c>
      <c r="B18" s="8" t="s">
        <v>43</v>
      </c>
      <c r="C18" s="15" t="s">
        <v>44</v>
      </c>
      <c r="D18" s="16"/>
      <c r="E18" s="16"/>
      <c r="F18" s="16"/>
      <c r="G18" s="16"/>
      <c r="H18" s="16"/>
      <c r="I18" s="9">
        <v>1</v>
      </c>
      <c r="J18" s="7" t="s">
        <v>17</v>
      </c>
      <c r="K18" s="51">
        <v>0</v>
      </c>
      <c r="L18" s="10">
        <f>ROUND(I18*K18,2)</f>
        <v>0</v>
      </c>
      <c r="M18" t="s">
        <v>45</v>
      </c>
    </row>
    <row r="19" spans="1:13" x14ac:dyDescent="0.3">
      <c r="A19" s="4">
        <v>10</v>
      </c>
      <c r="B19" s="8" t="s">
        <v>46</v>
      </c>
      <c r="C19" s="15" t="s">
        <v>47</v>
      </c>
      <c r="D19" s="16"/>
      <c r="E19" s="16"/>
      <c r="F19" s="16"/>
      <c r="G19" s="16"/>
      <c r="H19" s="16"/>
      <c r="I19" s="9">
        <v>1</v>
      </c>
      <c r="J19" s="7" t="s">
        <v>17</v>
      </c>
      <c r="K19" s="51">
        <v>0</v>
      </c>
      <c r="L19" s="10">
        <f>ROUND(I19*K19,2)</f>
        <v>0</v>
      </c>
      <c r="M19" t="s">
        <v>48</v>
      </c>
    </row>
    <row r="20" spans="1:13" x14ac:dyDescent="0.3">
      <c r="A20" s="17" t="s">
        <v>14</v>
      </c>
      <c r="B20" s="18"/>
      <c r="C20" s="12"/>
      <c r="D20" s="22"/>
      <c r="E20" s="23"/>
      <c r="F20" s="22"/>
      <c r="G20" s="23"/>
      <c r="H20" s="19" t="s">
        <v>49</v>
      </c>
      <c r="I20" s="20"/>
      <c r="J20" s="20"/>
      <c r="K20" s="21">
        <f>+SUM(L9:L15)+SUM(L17:L19)</f>
        <v>0</v>
      </c>
      <c r="L20" s="20"/>
    </row>
    <row r="21" spans="1:13" x14ac:dyDescent="0.3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</sheetData>
  <sheetProtection algorithmName="SHA-512" hashValue="Unq/TjWtCr3vXXNxegsRHjo+cFDtPZRcqOnJerJ6EBhhJEqgmCRoMzzjCxykjEmAhgByr2glWdLNB10jm2zh9g==" saltValue="5RdxZ7LO83vrDkWfy4946g==" spinCount="100000" sheet="1" objects="1" scenarios="1"/>
  <mergeCells count="27">
    <mergeCell ref="C10:H10"/>
    <mergeCell ref="A1:C1"/>
    <mergeCell ref="E1:H2"/>
    <mergeCell ref="K1:L1"/>
    <mergeCell ref="K2:L2"/>
    <mergeCell ref="A3:L4"/>
    <mergeCell ref="A7:L7"/>
    <mergeCell ref="A8:B8"/>
    <mergeCell ref="C8:H8"/>
    <mergeCell ref="C9:H9"/>
    <mergeCell ref="C11:H11"/>
    <mergeCell ref="C12:H12"/>
    <mergeCell ref="C13:H13"/>
    <mergeCell ref="C14:H14"/>
    <mergeCell ref="C15:H15"/>
    <mergeCell ref="A21:L21"/>
    <mergeCell ref="A16:B16"/>
    <mergeCell ref="K16:L16"/>
    <mergeCell ref="C17:H17"/>
    <mergeCell ref="C18:H18"/>
    <mergeCell ref="C19:H19"/>
    <mergeCell ref="A20:B20"/>
    <mergeCell ref="H20:J20"/>
    <mergeCell ref="K20:L20"/>
    <mergeCell ref="D20:E20"/>
    <mergeCell ref="F20:G20"/>
    <mergeCell ref="C16:H16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4"/>
  <sheetViews>
    <sheetView workbookViewId="0">
      <selection activeCell="P69" sqref="P69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36" t="s">
        <v>0</v>
      </c>
      <c r="B1" s="14"/>
      <c r="C1" s="14"/>
      <c r="E1" s="37" t="s">
        <v>1</v>
      </c>
      <c r="F1" s="38"/>
      <c r="G1" s="38"/>
      <c r="H1" s="38"/>
      <c r="J1" s="2" t="s">
        <v>3</v>
      </c>
      <c r="K1" s="48" t="s">
        <v>5</v>
      </c>
      <c r="L1" s="49"/>
    </row>
    <row r="2" spans="1:13" ht="15" thickBot="1" x14ac:dyDescent="0.35">
      <c r="A2" s="1" t="s">
        <v>2</v>
      </c>
      <c r="C2" s="3">
        <v>44664</v>
      </c>
      <c r="E2" s="38"/>
      <c r="F2" s="38"/>
      <c r="G2" s="38"/>
      <c r="H2" s="38"/>
      <c r="J2" s="2" t="s">
        <v>4</v>
      </c>
      <c r="K2" s="48"/>
      <c r="L2" s="49"/>
    </row>
    <row r="3" spans="1:13" x14ac:dyDescent="0.3">
      <c r="A3" s="26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x14ac:dyDescent="0.3">
      <c r="A5" s="1" t="s">
        <v>7</v>
      </c>
      <c r="C5" s="50" t="s">
        <v>0</v>
      </c>
    </row>
    <row r="6" spans="1:13" ht="15" thickBot="1" x14ac:dyDescent="0.35"/>
    <row r="7" spans="1:13" ht="15" thickBot="1" x14ac:dyDescent="0.35">
      <c r="A7" s="28" t="s">
        <v>50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thickBot="1" x14ac:dyDescent="0.35">
      <c r="A8" s="30" t="s">
        <v>9</v>
      </c>
      <c r="B8" s="31"/>
      <c r="C8" s="32" t="s">
        <v>10</v>
      </c>
      <c r="D8" s="33"/>
      <c r="E8" s="33"/>
      <c r="F8" s="33"/>
      <c r="G8" s="33"/>
      <c r="H8" s="33"/>
      <c r="I8" s="5" t="s">
        <v>11</v>
      </c>
      <c r="J8" s="6" t="s">
        <v>12</v>
      </c>
      <c r="K8" s="5" t="s">
        <v>13</v>
      </c>
      <c r="L8" s="5" t="s">
        <v>14</v>
      </c>
    </row>
    <row r="9" spans="1:13" x14ac:dyDescent="0.3">
      <c r="A9" s="4">
        <v>1</v>
      </c>
      <c r="B9" s="8" t="s">
        <v>51</v>
      </c>
      <c r="C9" s="34" t="s">
        <v>52</v>
      </c>
      <c r="D9" s="35"/>
      <c r="E9" s="35"/>
      <c r="F9" s="35"/>
      <c r="G9" s="35"/>
      <c r="H9" s="35"/>
      <c r="I9" s="9">
        <v>85</v>
      </c>
      <c r="J9" s="7" t="s">
        <v>53</v>
      </c>
      <c r="K9" s="51">
        <v>0</v>
      </c>
      <c r="L9" s="10">
        <f>ROUND(I9*K9,2)</f>
        <v>0</v>
      </c>
      <c r="M9" t="s">
        <v>54</v>
      </c>
    </row>
    <row r="10" spans="1:13" x14ac:dyDescent="0.3">
      <c r="A10" s="13"/>
      <c r="B10" s="14"/>
      <c r="C10" s="24">
        <v>85</v>
      </c>
      <c r="D10" s="25"/>
      <c r="E10" s="25"/>
      <c r="F10" s="25"/>
      <c r="G10" s="25"/>
      <c r="H10" s="25"/>
      <c r="I10" s="11">
        <v>85</v>
      </c>
      <c r="K10" s="13"/>
      <c r="L10" s="14"/>
    </row>
    <row r="11" spans="1:13" x14ac:dyDescent="0.3">
      <c r="A11" s="4">
        <v>2</v>
      </c>
      <c r="B11" s="8" t="s">
        <v>55</v>
      </c>
      <c r="C11" s="15" t="s">
        <v>56</v>
      </c>
      <c r="D11" s="16"/>
      <c r="E11" s="16"/>
      <c r="F11" s="16"/>
      <c r="G11" s="16"/>
      <c r="H11" s="16"/>
      <c r="I11" s="9">
        <v>85</v>
      </c>
      <c r="J11" s="7" t="s">
        <v>53</v>
      </c>
      <c r="K11" s="51">
        <v>0</v>
      </c>
      <c r="L11" s="10">
        <f>ROUND(I11*K11,2)</f>
        <v>0</v>
      </c>
      <c r="M11" t="s">
        <v>57</v>
      </c>
    </row>
    <row r="12" spans="1:13" x14ac:dyDescent="0.3">
      <c r="A12" s="13"/>
      <c r="B12" s="14"/>
      <c r="C12" s="24">
        <v>85</v>
      </c>
      <c r="D12" s="25"/>
      <c r="E12" s="25"/>
      <c r="F12" s="25"/>
      <c r="G12" s="25"/>
      <c r="H12" s="25"/>
      <c r="I12" s="11">
        <v>85</v>
      </c>
      <c r="K12" s="13"/>
      <c r="L12" s="14"/>
    </row>
    <row r="13" spans="1:13" x14ac:dyDescent="0.3">
      <c r="A13" s="4">
        <v>3</v>
      </c>
      <c r="B13" s="8" t="s">
        <v>58</v>
      </c>
      <c r="C13" s="15" t="s">
        <v>59</v>
      </c>
      <c r="D13" s="16"/>
      <c r="E13" s="16"/>
      <c r="F13" s="16"/>
      <c r="G13" s="16"/>
      <c r="H13" s="16"/>
      <c r="I13" s="9">
        <v>21</v>
      </c>
      <c r="J13" s="7" t="s">
        <v>60</v>
      </c>
      <c r="K13" s="51">
        <v>0</v>
      </c>
      <c r="L13" s="10">
        <f>ROUND(I13*K13,2)</f>
        <v>0</v>
      </c>
      <c r="M13" t="s">
        <v>61</v>
      </c>
    </row>
    <row r="14" spans="1:13" x14ac:dyDescent="0.3">
      <c r="A14" s="13"/>
      <c r="B14" s="14"/>
      <c r="C14" s="24">
        <v>21</v>
      </c>
      <c r="D14" s="25"/>
      <c r="E14" s="25"/>
      <c r="F14" s="25"/>
      <c r="G14" s="25"/>
      <c r="H14" s="25"/>
      <c r="I14" s="11">
        <v>21</v>
      </c>
      <c r="K14" s="13"/>
      <c r="L14" s="14"/>
    </row>
    <row r="15" spans="1:13" x14ac:dyDescent="0.3">
      <c r="A15" s="4">
        <v>4</v>
      </c>
      <c r="B15" s="8" t="s">
        <v>62</v>
      </c>
      <c r="C15" s="15" t="s">
        <v>63</v>
      </c>
      <c r="D15" s="16"/>
      <c r="E15" s="16"/>
      <c r="F15" s="16"/>
      <c r="G15" s="16"/>
      <c r="H15" s="16"/>
      <c r="I15" s="9">
        <v>10.71</v>
      </c>
      <c r="J15" s="7" t="s">
        <v>64</v>
      </c>
      <c r="K15" s="51">
        <v>0</v>
      </c>
      <c r="L15" s="10">
        <f>ROUND(I15*K15,2)</f>
        <v>0</v>
      </c>
      <c r="M15" t="s">
        <v>65</v>
      </c>
    </row>
    <row r="16" spans="1:13" x14ac:dyDescent="0.3">
      <c r="A16" s="13"/>
      <c r="B16" s="14"/>
      <c r="C16" s="24" t="s">
        <v>66</v>
      </c>
      <c r="D16" s="25"/>
      <c r="E16" s="25"/>
      <c r="F16" s="25"/>
      <c r="G16" s="25"/>
      <c r="H16" s="25"/>
      <c r="I16" s="11">
        <v>10.71</v>
      </c>
      <c r="K16" s="13"/>
      <c r="L16" s="14"/>
    </row>
    <row r="17" spans="1:13" x14ac:dyDescent="0.3">
      <c r="A17" s="4">
        <v>5</v>
      </c>
      <c r="B17" s="8" t="s">
        <v>67</v>
      </c>
      <c r="C17" s="15" t="s">
        <v>68</v>
      </c>
      <c r="D17" s="16"/>
      <c r="E17" s="16"/>
      <c r="F17" s="16"/>
      <c r="G17" s="16"/>
      <c r="H17" s="16"/>
      <c r="I17" s="9">
        <v>10.71</v>
      </c>
      <c r="J17" s="7" t="s">
        <v>64</v>
      </c>
      <c r="K17" s="51">
        <v>0</v>
      </c>
      <c r="L17" s="10">
        <f>ROUND(I17*K17,2)</f>
        <v>0</v>
      </c>
      <c r="M17" t="s">
        <v>69</v>
      </c>
    </row>
    <row r="18" spans="1:13" x14ac:dyDescent="0.3">
      <c r="A18" s="13"/>
      <c r="B18" s="14"/>
      <c r="C18" s="24" t="s">
        <v>70</v>
      </c>
      <c r="D18" s="25"/>
      <c r="E18" s="25"/>
      <c r="F18" s="25"/>
      <c r="G18" s="25"/>
      <c r="H18" s="25"/>
      <c r="I18" s="11">
        <v>10.71</v>
      </c>
      <c r="K18" s="13"/>
      <c r="L18" s="14"/>
    </row>
    <row r="19" spans="1:13" x14ac:dyDescent="0.3">
      <c r="A19" s="4">
        <v>6</v>
      </c>
      <c r="B19" s="8" t="s">
        <v>71</v>
      </c>
      <c r="C19" s="15" t="s">
        <v>72</v>
      </c>
      <c r="D19" s="16"/>
      <c r="E19" s="16"/>
      <c r="F19" s="16"/>
      <c r="G19" s="16"/>
      <c r="H19" s="16"/>
      <c r="I19" s="9">
        <v>57.308999999999997</v>
      </c>
      <c r="J19" s="7" t="s">
        <v>73</v>
      </c>
      <c r="K19" s="51">
        <v>0</v>
      </c>
      <c r="L19" s="10">
        <f>ROUND(I19*K19,2)</f>
        <v>0</v>
      </c>
      <c r="M19" t="s">
        <v>74</v>
      </c>
    </row>
    <row r="20" spans="1:13" x14ac:dyDescent="0.3">
      <c r="A20" s="13"/>
      <c r="B20" s="14"/>
      <c r="C20" s="24" t="s">
        <v>75</v>
      </c>
      <c r="D20" s="25"/>
      <c r="E20" s="25"/>
      <c r="F20" s="25"/>
      <c r="G20" s="25"/>
      <c r="H20" s="25"/>
      <c r="I20" s="11">
        <v>20.349</v>
      </c>
      <c r="K20" s="13"/>
      <c r="L20" s="14"/>
    </row>
    <row r="21" spans="1:13" x14ac:dyDescent="0.3">
      <c r="A21" s="13"/>
      <c r="B21" s="14"/>
      <c r="C21" s="24" t="s">
        <v>76</v>
      </c>
      <c r="D21" s="25"/>
      <c r="E21" s="25"/>
      <c r="F21" s="25"/>
      <c r="G21" s="25"/>
      <c r="H21" s="25"/>
      <c r="I21" s="11">
        <v>36.96</v>
      </c>
      <c r="K21" s="13"/>
      <c r="L21" s="14"/>
    </row>
    <row r="22" spans="1:13" x14ac:dyDescent="0.3">
      <c r="A22" s="4">
        <v>7</v>
      </c>
      <c r="B22" s="8" t="s">
        <v>77</v>
      </c>
      <c r="C22" s="15" t="s">
        <v>78</v>
      </c>
      <c r="D22" s="16"/>
      <c r="E22" s="16"/>
      <c r="F22" s="16"/>
      <c r="G22" s="16"/>
      <c r="H22" s="16"/>
      <c r="I22" s="9">
        <v>55</v>
      </c>
      <c r="J22" s="7" t="s">
        <v>53</v>
      </c>
      <c r="K22" s="51">
        <v>0</v>
      </c>
      <c r="L22" s="10">
        <f>ROUND(I22*K22,2)</f>
        <v>0</v>
      </c>
      <c r="M22" t="s">
        <v>79</v>
      </c>
    </row>
    <row r="23" spans="1:13" x14ac:dyDescent="0.3">
      <c r="A23" s="13"/>
      <c r="B23" s="14"/>
      <c r="C23" s="24">
        <v>55</v>
      </c>
      <c r="D23" s="25"/>
      <c r="E23" s="25"/>
      <c r="F23" s="25"/>
      <c r="G23" s="25"/>
      <c r="H23" s="25"/>
      <c r="I23" s="11">
        <v>55</v>
      </c>
      <c r="K23" s="13"/>
      <c r="L23" s="14"/>
    </row>
    <row r="24" spans="1:13" x14ac:dyDescent="0.3">
      <c r="A24" s="4">
        <v>8</v>
      </c>
      <c r="B24" s="8" t="s">
        <v>80</v>
      </c>
      <c r="C24" s="15" t="s">
        <v>81</v>
      </c>
      <c r="D24" s="16"/>
      <c r="E24" s="16"/>
      <c r="F24" s="16"/>
      <c r="G24" s="16"/>
      <c r="H24" s="16"/>
      <c r="I24" s="9">
        <v>89.25</v>
      </c>
      <c r="J24" s="7" t="s">
        <v>53</v>
      </c>
      <c r="K24" s="51">
        <v>0</v>
      </c>
      <c r="L24" s="10">
        <f>ROUND(I24*K24,2)</f>
        <v>0</v>
      </c>
      <c r="M24" t="s">
        <v>82</v>
      </c>
    </row>
    <row r="25" spans="1:13" x14ac:dyDescent="0.3">
      <c r="A25" s="13"/>
      <c r="B25" s="14"/>
      <c r="C25" s="24" t="s">
        <v>83</v>
      </c>
      <c r="D25" s="25"/>
      <c r="E25" s="25"/>
      <c r="F25" s="25"/>
      <c r="G25" s="25"/>
      <c r="H25" s="25"/>
      <c r="I25" s="11">
        <v>89.25</v>
      </c>
      <c r="K25" s="13"/>
      <c r="L25" s="14"/>
    </row>
    <row r="26" spans="1:13" x14ac:dyDescent="0.3">
      <c r="A26" s="4">
        <v>9</v>
      </c>
      <c r="B26" s="8" t="s">
        <v>84</v>
      </c>
      <c r="C26" s="15" t="s">
        <v>85</v>
      </c>
      <c r="D26" s="16"/>
      <c r="E26" s="16"/>
      <c r="F26" s="16"/>
      <c r="G26" s="16"/>
      <c r="H26" s="16"/>
      <c r="I26" s="9">
        <v>32.49</v>
      </c>
      <c r="J26" s="7" t="s">
        <v>73</v>
      </c>
      <c r="K26" s="51">
        <v>0</v>
      </c>
      <c r="L26" s="10">
        <f>ROUND(I26*K26,2)</f>
        <v>0</v>
      </c>
      <c r="M26" t="s">
        <v>86</v>
      </c>
    </row>
    <row r="27" spans="1:13" x14ac:dyDescent="0.3">
      <c r="A27" s="13"/>
      <c r="B27" s="14"/>
      <c r="C27" s="24" t="s">
        <v>87</v>
      </c>
      <c r="D27" s="25"/>
      <c r="E27" s="25"/>
      <c r="F27" s="25"/>
      <c r="G27" s="25"/>
      <c r="H27" s="25"/>
      <c r="I27" s="11">
        <v>30.6</v>
      </c>
      <c r="K27" s="13"/>
      <c r="L27" s="14"/>
    </row>
    <row r="28" spans="1:13" x14ac:dyDescent="0.3">
      <c r="A28" s="13"/>
      <c r="B28" s="14"/>
      <c r="C28" s="24" t="s">
        <v>88</v>
      </c>
      <c r="D28" s="25"/>
      <c r="E28" s="25"/>
      <c r="F28" s="25"/>
      <c r="G28" s="25"/>
      <c r="H28" s="25"/>
      <c r="I28" s="11">
        <v>1.89</v>
      </c>
      <c r="K28" s="13"/>
      <c r="L28" s="14"/>
    </row>
    <row r="29" spans="1:13" x14ac:dyDescent="0.3">
      <c r="A29" s="4">
        <v>10</v>
      </c>
      <c r="B29" s="8" t="s">
        <v>89</v>
      </c>
      <c r="C29" s="15" t="s">
        <v>90</v>
      </c>
      <c r="D29" s="16"/>
      <c r="E29" s="16"/>
      <c r="F29" s="16"/>
      <c r="G29" s="16"/>
      <c r="H29" s="16"/>
      <c r="I29" s="9">
        <v>89.25</v>
      </c>
      <c r="J29" s="7" t="s">
        <v>53</v>
      </c>
      <c r="K29" s="51">
        <v>0</v>
      </c>
      <c r="L29" s="10">
        <f>ROUND(I29*K29,2)</f>
        <v>0</v>
      </c>
      <c r="M29" t="s">
        <v>91</v>
      </c>
    </row>
    <row r="30" spans="1:13" x14ac:dyDescent="0.3">
      <c r="A30" s="13"/>
      <c r="B30" s="14"/>
      <c r="C30" s="24" t="s">
        <v>83</v>
      </c>
      <c r="D30" s="25"/>
      <c r="E30" s="25"/>
      <c r="F30" s="25"/>
      <c r="G30" s="25"/>
      <c r="H30" s="25"/>
      <c r="I30" s="11">
        <v>89.25</v>
      </c>
      <c r="K30" s="13"/>
      <c r="L30" s="14"/>
    </row>
    <row r="31" spans="1:13" x14ac:dyDescent="0.3">
      <c r="A31" s="4">
        <v>11</v>
      </c>
      <c r="B31" s="8" t="s">
        <v>92</v>
      </c>
      <c r="C31" s="15" t="s">
        <v>93</v>
      </c>
      <c r="D31" s="16"/>
      <c r="E31" s="16"/>
      <c r="F31" s="16"/>
      <c r="G31" s="16"/>
      <c r="H31" s="16"/>
      <c r="I31" s="9">
        <v>6.6</v>
      </c>
      <c r="J31" s="7" t="s">
        <v>53</v>
      </c>
      <c r="K31" s="51">
        <v>0</v>
      </c>
      <c r="L31" s="10">
        <f>ROUND(I31*K31,2)</f>
        <v>0</v>
      </c>
      <c r="M31" t="s">
        <v>94</v>
      </c>
    </row>
    <row r="32" spans="1:13" x14ac:dyDescent="0.3">
      <c r="A32" s="13"/>
      <c r="B32" s="14"/>
      <c r="C32" s="24" t="s">
        <v>95</v>
      </c>
      <c r="D32" s="25"/>
      <c r="E32" s="25"/>
      <c r="F32" s="25"/>
      <c r="G32" s="25"/>
      <c r="H32" s="25"/>
      <c r="I32" s="11">
        <v>6.6</v>
      </c>
      <c r="K32" s="13"/>
      <c r="L32" s="14"/>
    </row>
    <row r="33" spans="1:13" x14ac:dyDescent="0.3">
      <c r="A33" s="4">
        <v>12</v>
      </c>
      <c r="B33" s="8" t="s">
        <v>96</v>
      </c>
      <c r="C33" s="15" t="s">
        <v>97</v>
      </c>
      <c r="D33" s="16"/>
      <c r="E33" s="16"/>
      <c r="F33" s="16"/>
      <c r="G33" s="16"/>
      <c r="H33" s="16"/>
      <c r="I33" s="9">
        <v>85</v>
      </c>
      <c r="J33" s="7" t="s">
        <v>53</v>
      </c>
      <c r="K33" s="51">
        <v>0</v>
      </c>
      <c r="L33" s="10">
        <f>ROUND(I33*K33,2)</f>
        <v>0</v>
      </c>
      <c r="M33" t="s">
        <v>98</v>
      </c>
    </row>
    <row r="34" spans="1:13" x14ac:dyDescent="0.3">
      <c r="A34" s="13"/>
      <c r="B34" s="14"/>
      <c r="C34" s="24">
        <v>85</v>
      </c>
      <c r="D34" s="25"/>
      <c r="E34" s="25"/>
      <c r="F34" s="25"/>
      <c r="G34" s="25"/>
      <c r="H34" s="25"/>
      <c r="I34" s="11">
        <v>85</v>
      </c>
      <c r="K34" s="13"/>
      <c r="L34" s="14"/>
    </row>
    <row r="35" spans="1:13" x14ac:dyDescent="0.3">
      <c r="A35" s="4">
        <v>13</v>
      </c>
      <c r="B35" s="8" t="s">
        <v>99</v>
      </c>
      <c r="C35" s="15" t="s">
        <v>100</v>
      </c>
      <c r="D35" s="16"/>
      <c r="E35" s="16"/>
      <c r="F35" s="16"/>
      <c r="G35" s="16"/>
      <c r="H35" s="16"/>
      <c r="I35" s="9">
        <v>6.6</v>
      </c>
      <c r="J35" s="7" t="s">
        <v>53</v>
      </c>
      <c r="K35" s="51">
        <v>0</v>
      </c>
      <c r="L35" s="10">
        <f>ROUND(I35*K35,2)</f>
        <v>0</v>
      </c>
      <c r="M35" t="s">
        <v>101</v>
      </c>
    </row>
    <row r="36" spans="1:13" x14ac:dyDescent="0.3">
      <c r="A36" s="13"/>
      <c r="B36" s="14"/>
      <c r="C36" s="24" t="s">
        <v>102</v>
      </c>
      <c r="D36" s="25"/>
      <c r="E36" s="25"/>
      <c r="F36" s="25"/>
      <c r="G36" s="25"/>
      <c r="H36" s="25"/>
      <c r="I36" s="11">
        <v>6.6</v>
      </c>
      <c r="K36" s="13"/>
      <c r="L36" s="14"/>
    </row>
    <row r="37" spans="1:13" x14ac:dyDescent="0.3">
      <c r="A37" s="4">
        <v>14</v>
      </c>
      <c r="B37" s="8" t="s">
        <v>103</v>
      </c>
      <c r="C37" s="15" t="s">
        <v>104</v>
      </c>
      <c r="D37" s="16"/>
      <c r="E37" s="16"/>
      <c r="F37" s="16"/>
      <c r="G37" s="16"/>
      <c r="H37" s="16"/>
      <c r="I37" s="9">
        <v>6.6</v>
      </c>
      <c r="J37" s="7" t="s">
        <v>53</v>
      </c>
      <c r="K37" s="51">
        <v>0</v>
      </c>
      <c r="L37" s="10">
        <f>ROUND(I37*K37,2)</f>
        <v>0</v>
      </c>
      <c r="M37" t="s">
        <v>105</v>
      </c>
    </row>
    <row r="38" spans="1:13" x14ac:dyDescent="0.3">
      <c r="A38" s="13"/>
      <c r="B38" s="14"/>
      <c r="C38" s="24" t="s">
        <v>102</v>
      </c>
      <c r="D38" s="25"/>
      <c r="E38" s="25"/>
      <c r="F38" s="25"/>
      <c r="G38" s="25"/>
      <c r="H38" s="25"/>
      <c r="I38" s="11">
        <v>6.6</v>
      </c>
      <c r="K38" s="13"/>
      <c r="L38" s="14"/>
    </row>
    <row r="39" spans="1:13" x14ac:dyDescent="0.3">
      <c r="A39" s="4">
        <v>15</v>
      </c>
      <c r="B39" s="8" t="s">
        <v>106</v>
      </c>
      <c r="C39" s="15" t="s">
        <v>107</v>
      </c>
      <c r="D39" s="16"/>
      <c r="E39" s="16"/>
      <c r="F39" s="16"/>
      <c r="G39" s="16"/>
      <c r="H39" s="16"/>
      <c r="I39" s="9">
        <v>6.46</v>
      </c>
      <c r="J39" s="7" t="s">
        <v>73</v>
      </c>
      <c r="K39" s="51">
        <v>0</v>
      </c>
      <c r="L39" s="10">
        <f>ROUND(I39*K39,2)</f>
        <v>0</v>
      </c>
      <c r="M39" t="s">
        <v>108</v>
      </c>
    </row>
    <row r="40" spans="1:13" x14ac:dyDescent="0.3">
      <c r="A40" s="13"/>
      <c r="B40" s="14"/>
      <c r="C40" s="24" t="s">
        <v>109</v>
      </c>
      <c r="D40" s="25"/>
      <c r="E40" s="25"/>
      <c r="F40" s="25"/>
      <c r="G40" s="25"/>
      <c r="H40" s="25"/>
      <c r="I40" s="11">
        <v>6.46</v>
      </c>
      <c r="K40" s="13"/>
      <c r="L40" s="14"/>
    </row>
    <row r="41" spans="1:13" x14ac:dyDescent="0.3">
      <c r="A41" s="4">
        <v>16</v>
      </c>
      <c r="B41" s="8" t="s">
        <v>110</v>
      </c>
      <c r="C41" s="15" t="s">
        <v>111</v>
      </c>
      <c r="D41" s="16"/>
      <c r="E41" s="16"/>
      <c r="F41" s="16"/>
      <c r="G41" s="16"/>
      <c r="H41" s="16"/>
      <c r="I41" s="9">
        <v>23.1</v>
      </c>
      <c r="J41" s="7" t="s">
        <v>33</v>
      </c>
      <c r="K41" s="51">
        <v>0</v>
      </c>
      <c r="L41" s="10">
        <f>ROUND(I41*K41,2)</f>
        <v>0</v>
      </c>
      <c r="M41" t="s">
        <v>112</v>
      </c>
    </row>
    <row r="42" spans="1:13" x14ac:dyDescent="0.3">
      <c r="A42" s="13"/>
      <c r="B42" s="14"/>
      <c r="C42" s="24" t="s">
        <v>113</v>
      </c>
      <c r="D42" s="25"/>
      <c r="E42" s="25"/>
      <c r="F42" s="25"/>
      <c r="G42" s="25"/>
      <c r="H42" s="25"/>
      <c r="I42" s="11">
        <v>23.1</v>
      </c>
      <c r="K42" s="13"/>
      <c r="L42" s="14"/>
    </row>
    <row r="43" spans="1:13" x14ac:dyDescent="0.3">
      <c r="A43" s="4">
        <v>17</v>
      </c>
      <c r="B43" s="8" t="s">
        <v>114</v>
      </c>
      <c r="C43" s="15" t="s">
        <v>115</v>
      </c>
      <c r="D43" s="16"/>
      <c r="E43" s="16"/>
      <c r="F43" s="16"/>
      <c r="G43" s="16"/>
      <c r="H43" s="16"/>
      <c r="I43" s="9">
        <v>18.899999999999999</v>
      </c>
      <c r="J43" s="7" t="s">
        <v>33</v>
      </c>
      <c r="K43" s="51">
        <v>0</v>
      </c>
      <c r="L43" s="10">
        <f>ROUND(I43*K43,2)</f>
        <v>0</v>
      </c>
      <c r="M43" t="s">
        <v>116</v>
      </c>
    </row>
    <row r="44" spans="1:13" x14ac:dyDescent="0.3">
      <c r="A44" s="13"/>
      <c r="B44" s="14"/>
      <c r="C44" s="24" t="s">
        <v>117</v>
      </c>
      <c r="D44" s="25"/>
      <c r="E44" s="25"/>
      <c r="F44" s="25"/>
      <c r="G44" s="25"/>
      <c r="H44" s="25"/>
      <c r="I44" s="11">
        <v>18.899999999999999</v>
      </c>
      <c r="K44" s="13"/>
      <c r="L44" s="14"/>
    </row>
    <row r="45" spans="1:13" x14ac:dyDescent="0.3">
      <c r="A45" s="4">
        <v>18</v>
      </c>
      <c r="B45" s="8" t="s">
        <v>118</v>
      </c>
      <c r="C45" s="15" t="s">
        <v>119</v>
      </c>
      <c r="D45" s="16"/>
      <c r="E45" s="16"/>
      <c r="F45" s="16"/>
      <c r="G45" s="16"/>
      <c r="H45" s="16"/>
      <c r="I45" s="9">
        <v>86.1</v>
      </c>
      <c r="J45" s="7" t="s">
        <v>53</v>
      </c>
      <c r="K45" s="51">
        <v>0</v>
      </c>
      <c r="L45" s="10">
        <f>ROUND(I45*K45,2)</f>
        <v>0</v>
      </c>
      <c r="M45" t="s">
        <v>120</v>
      </c>
    </row>
    <row r="46" spans="1:13" x14ac:dyDescent="0.3">
      <c r="A46" s="13"/>
      <c r="B46" s="14"/>
      <c r="C46" s="24" t="s">
        <v>121</v>
      </c>
      <c r="D46" s="25"/>
      <c r="E46" s="25"/>
      <c r="F46" s="25"/>
      <c r="G46" s="25"/>
      <c r="H46" s="25"/>
      <c r="I46" s="11">
        <v>86.1</v>
      </c>
      <c r="K46" s="13"/>
      <c r="L46" s="14"/>
    </row>
    <row r="47" spans="1:13" x14ac:dyDescent="0.3">
      <c r="A47" s="4">
        <v>19</v>
      </c>
      <c r="B47" s="8" t="s">
        <v>122</v>
      </c>
      <c r="C47" s="15" t="s">
        <v>123</v>
      </c>
      <c r="D47" s="16"/>
      <c r="E47" s="16"/>
      <c r="F47" s="16"/>
      <c r="G47" s="16"/>
      <c r="H47" s="16"/>
      <c r="I47" s="9">
        <v>3.5</v>
      </c>
      <c r="J47" s="7" t="s">
        <v>53</v>
      </c>
      <c r="K47" s="51">
        <v>0</v>
      </c>
      <c r="L47" s="10">
        <f>ROUND(I47*K47,2)</f>
        <v>0</v>
      </c>
      <c r="M47" t="s">
        <v>124</v>
      </c>
    </row>
    <row r="48" spans="1:13" x14ac:dyDescent="0.3">
      <c r="A48" s="13"/>
      <c r="B48" s="14"/>
      <c r="C48" s="24" t="s">
        <v>125</v>
      </c>
      <c r="D48" s="25"/>
      <c r="E48" s="25"/>
      <c r="F48" s="25"/>
      <c r="G48" s="25"/>
      <c r="H48" s="25"/>
      <c r="I48" s="11">
        <v>3.5</v>
      </c>
      <c r="K48" s="13"/>
      <c r="L48" s="14"/>
    </row>
    <row r="49" spans="1:13" x14ac:dyDescent="0.3">
      <c r="A49" s="4">
        <v>20</v>
      </c>
      <c r="B49" s="8" t="s">
        <v>126</v>
      </c>
      <c r="C49" s="15" t="s">
        <v>127</v>
      </c>
      <c r="D49" s="16"/>
      <c r="E49" s="16"/>
      <c r="F49" s="16"/>
      <c r="G49" s="16"/>
      <c r="H49" s="16"/>
      <c r="I49" s="9">
        <v>85.5</v>
      </c>
      <c r="J49" s="7" t="s">
        <v>53</v>
      </c>
      <c r="K49" s="51">
        <v>0</v>
      </c>
      <c r="L49" s="10">
        <f>ROUND(I49*K49,2)</f>
        <v>0</v>
      </c>
      <c r="M49" t="s">
        <v>128</v>
      </c>
    </row>
    <row r="50" spans="1:13" x14ac:dyDescent="0.3">
      <c r="A50" s="13"/>
      <c r="B50" s="14"/>
      <c r="C50" s="24" t="s">
        <v>129</v>
      </c>
      <c r="D50" s="25"/>
      <c r="E50" s="25"/>
      <c r="F50" s="25"/>
      <c r="G50" s="25"/>
      <c r="H50" s="25"/>
      <c r="I50" s="11">
        <v>85.5</v>
      </c>
      <c r="K50" s="13"/>
      <c r="L50" s="14"/>
    </row>
    <row r="51" spans="1:13" x14ac:dyDescent="0.3">
      <c r="A51" s="4">
        <v>21</v>
      </c>
      <c r="B51" s="8" t="s">
        <v>130</v>
      </c>
      <c r="C51" s="15" t="s">
        <v>131</v>
      </c>
      <c r="D51" s="16"/>
      <c r="E51" s="16"/>
      <c r="F51" s="16"/>
      <c r="G51" s="16"/>
      <c r="H51" s="16"/>
      <c r="I51" s="9">
        <v>40</v>
      </c>
      <c r="J51" s="7" t="s">
        <v>60</v>
      </c>
      <c r="K51" s="51">
        <v>0</v>
      </c>
      <c r="L51" s="10">
        <f>ROUND(I51*K51,2)</f>
        <v>0</v>
      </c>
      <c r="M51" t="s">
        <v>132</v>
      </c>
    </row>
    <row r="52" spans="1:13" x14ac:dyDescent="0.3">
      <c r="A52" s="13"/>
      <c r="B52" s="14"/>
      <c r="C52" s="24" t="s">
        <v>133</v>
      </c>
      <c r="D52" s="25"/>
      <c r="E52" s="25"/>
      <c r="F52" s="25"/>
      <c r="G52" s="25"/>
      <c r="H52" s="25"/>
      <c r="I52" s="11">
        <v>40</v>
      </c>
      <c r="K52" s="13"/>
      <c r="L52" s="14"/>
    </row>
    <row r="53" spans="1:13" x14ac:dyDescent="0.3">
      <c r="A53" s="4">
        <v>22</v>
      </c>
      <c r="B53" s="8" t="s">
        <v>134</v>
      </c>
      <c r="C53" s="15" t="s">
        <v>135</v>
      </c>
      <c r="D53" s="16"/>
      <c r="E53" s="16"/>
      <c r="F53" s="16"/>
      <c r="G53" s="16"/>
      <c r="H53" s="16"/>
      <c r="I53" s="9">
        <v>2.2000000000000002</v>
      </c>
      <c r="J53" s="7" t="s">
        <v>64</v>
      </c>
      <c r="K53" s="51">
        <v>0</v>
      </c>
      <c r="L53" s="10">
        <f>ROUND(I53*K53,2)</f>
        <v>0</v>
      </c>
      <c r="M53" t="s">
        <v>136</v>
      </c>
    </row>
    <row r="54" spans="1:13" x14ac:dyDescent="0.3">
      <c r="A54" s="13"/>
      <c r="B54" s="14"/>
      <c r="C54" s="24" t="s">
        <v>137</v>
      </c>
      <c r="D54" s="25"/>
      <c r="E54" s="25"/>
      <c r="F54" s="25"/>
      <c r="G54" s="25"/>
      <c r="H54" s="25"/>
      <c r="I54" s="11">
        <v>2.2000000000000002</v>
      </c>
      <c r="K54" s="13"/>
      <c r="L54" s="14"/>
    </row>
    <row r="55" spans="1:13" x14ac:dyDescent="0.3">
      <c r="A55" s="4">
        <v>23</v>
      </c>
      <c r="B55" s="8" t="s">
        <v>138</v>
      </c>
      <c r="C55" s="15" t="s">
        <v>139</v>
      </c>
      <c r="D55" s="16"/>
      <c r="E55" s="16"/>
      <c r="F55" s="16"/>
      <c r="G55" s="16"/>
      <c r="H55" s="16"/>
      <c r="I55" s="9">
        <v>22</v>
      </c>
      <c r="J55" s="7" t="s">
        <v>60</v>
      </c>
      <c r="K55" s="51">
        <v>0</v>
      </c>
      <c r="L55" s="10">
        <f>ROUND(I55*K55,2)</f>
        <v>0</v>
      </c>
      <c r="M55" t="s">
        <v>140</v>
      </c>
    </row>
    <row r="56" spans="1:13" x14ac:dyDescent="0.3">
      <c r="A56" s="13"/>
      <c r="B56" s="14"/>
      <c r="C56" s="24">
        <v>22</v>
      </c>
      <c r="D56" s="25"/>
      <c r="E56" s="25"/>
      <c r="F56" s="25"/>
      <c r="G56" s="25"/>
      <c r="H56" s="25"/>
      <c r="I56" s="11">
        <v>22</v>
      </c>
      <c r="K56" s="13"/>
      <c r="L56" s="14"/>
    </row>
    <row r="57" spans="1:13" x14ac:dyDescent="0.3">
      <c r="A57" s="4">
        <v>24</v>
      </c>
      <c r="B57" s="8" t="s">
        <v>141</v>
      </c>
      <c r="C57" s="15" t="s">
        <v>142</v>
      </c>
      <c r="D57" s="16"/>
      <c r="E57" s="16"/>
      <c r="F57" s="16"/>
      <c r="G57" s="16"/>
      <c r="H57" s="16"/>
      <c r="I57" s="9">
        <v>22</v>
      </c>
      <c r="J57" s="7" t="s">
        <v>60</v>
      </c>
      <c r="K57" s="51">
        <v>0</v>
      </c>
      <c r="L57" s="10">
        <f>ROUND(I57*K57,2)</f>
        <v>0</v>
      </c>
      <c r="M57" t="s">
        <v>143</v>
      </c>
    </row>
    <row r="58" spans="1:13" x14ac:dyDescent="0.3">
      <c r="A58" s="13"/>
      <c r="B58" s="14"/>
      <c r="C58" s="24">
        <v>22</v>
      </c>
      <c r="D58" s="25"/>
      <c r="E58" s="25"/>
      <c r="F58" s="25"/>
      <c r="G58" s="25"/>
      <c r="H58" s="25"/>
      <c r="I58" s="11">
        <v>22</v>
      </c>
      <c r="K58" s="13"/>
      <c r="L58" s="14"/>
    </row>
    <row r="59" spans="1:13" x14ac:dyDescent="0.3">
      <c r="A59" s="4">
        <v>25</v>
      </c>
      <c r="B59" s="8" t="s">
        <v>144</v>
      </c>
      <c r="C59" s="15" t="s">
        <v>145</v>
      </c>
      <c r="D59" s="16"/>
      <c r="E59" s="16"/>
      <c r="F59" s="16"/>
      <c r="G59" s="16"/>
      <c r="H59" s="16"/>
      <c r="I59" s="9">
        <v>22</v>
      </c>
      <c r="J59" s="7" t="s">
        <v>60</v>
      </c>
      <c r="K59" s="51">
        <v>0</v>
      </c>
      <c r="L59" s="10">
        <f>ROUND(I59*K59,2)</f>
        <v>0</v>
      </c>
      <c r="M59" t="s">
        <v>146</v>
      </c>
    </row>
    <row r="60" spans="1:13" x14ac:dyDescent="0.3">
      <c r="A60" s="13"/>
      <c r="B60" s="14"/>
      <c r="C60" s="24">
        <v>22</v>
      </c>
      <c r="D60" s="25"/>
      <c r="E60" s="25"/>
      <c r="F60" s="25"/>
      <c r="G60" s="25"/>
      <c r="H60" s="25"/>
      <c r="I60" s="11">
        <v>22</v>
      </c>
      <c r="K60" s="13"/>
      <c r="L60" s="14"/>
    </row>
    <row r="61" spans="1:13" x14ac:dyDescent="0.3">
      <c r="A61" s="4">
        <v>26</v>
      </c>
      <c r="B61" s="8" t="s">
        <v>147</v>
      </c>
      <c r="C61" s="15" t="s">
        <v>148</v>
      </c>
      <c r="D61" s="16"/>
      <c r="E61" s="16"/>
      <c r="F61" s="16"/>
      <c r="G61" s="16"/>
      <c r="H61" s="16"/>
      <c r="I61" s="9">
        <v>71.668999999999997</v>
      </c>
      <c r="J61" s="7" t="s">
        <v>73</v>
      </c>
      <c r="K61" s="51">
        <v>0</v>
      </c>
      <c r="L61" s="10">
        <f>ROUND(I61*K61,2)</f>
        <v>0</v>
      </c>
      <c r="M61" t="s">
        <v>149</v>
      </c>
    </row>
    <row r="62" spans="1:13" x14ac:dyDescent="0.3">
      <c r="A62" s="13"/>
      <c r="B62" s="14"/>
      <c r="C62" s="24" t="s">
        <v>150</v>
      </c>
      <c r="D62" s="25"/>
      <c r="E62" s="25"/>
      <c r="F62" s="25"/>
      <c r="G62" s="25"/>
      <c r="H62" s="25"/>
      <c r="I62" s="11">
        <v>35.700000000000003</v>
      </c>
      <c r="K62" s="13"/>
      <c r="L62" s="14"/>
    </row>
    <row r="63" spans="1:13" x14ac:dyDescent="0.3">
      <c r="A63" s="13"/>
      <c r="B63" s="14"/>
      <c r="C63" s="24" t="s">
        <v>151</v>
      </c>
      <c r="D63" s="25"/>
      <c r="E63" s="25"/>
      <c r="F63" s="25"/>
      <c r="G63" s="25"/>
      <c r="H63" s="25"/>
      <c r="I63" s="11">
        <v>1.7849999999999999</v>
      </c>
      <c r="K63" s="13"/>
      <c r="L63" s="14"/>
    </row>
    <row r="64" spans="1:13" x14ac:dyDescent="0.3">
      <c r="A64" s="13"/>
      <c r="B64" s="14"/>
      <c r="C64" s="24" t="s">
        <v>152</v>
      </c>
      <c r="D64" s="25"/>
      <c r="E64" s="25"/>
      <c r="F64" s="25"/>
      <c r="G64" s="25"/>
      <c r="H64" s="25"/>
      <c r="I64" s="11">
        <v>30.6</v>
      </c>
      <c r="K64" s="13"/>
      <c r="L64" s="14"/>
    </row>
    <row r="65" spans="1:13" x14ac:dyDescent="0.3">
      <c r="A65" s="13"/>
      <c r="B65" s="14"/>
      <c r="C65" s="24" t="s">
        <v>153</v>
      </c>
      <c r="D65" s="25"/>
      <c r="E65" s="25"/>
      <c r="F65" s="25"/>
      <c r="G65" s="25"/>
      <c r="H65" s="25"/>
      <c r="I65" s="11">
        <v>2</v>
      </c>
      <c r="K65" s="13"/>
      <c r="L65" s="14"/>
    </row>
    <row r="66" spans="1:13" x14ac:dyDescent="0.3">
      <c r="A66" s="13"/>
      <c r="B66" s="14"/>
      <c r="C66" s="24" t="s">
        <v>154</v>
      </c>
      <c r="D66" s="25"/>
      <c r="E66" s="25"/>
      <c r="F66" s="25"/>
      <c r="G66" s="25"/>
      <c r="H66" s="25"/>
      <c r="I66" s="11">
        <v>1.5840000000000001</v>
      </c>
      <c r="K66" s="13"/>
      <c r="L66" s="14"/>
    </row>
    <row r="67" spans="1:13" x14ac:dyDescent="0.3">
      <c r="A67" s="4">
        <v>27</v>
      </c>
      <c r="B67" s="8" t="s">
        <v>155</v>
      </c>
      <c r="C67" s="15" t="s">
        <v>156</v>
      </c>
      <c r="D67" s="16"/>
      <c r="E67" s="16"/>
      <c r="F67" s="16"/>
      <c r="G67" s="16"/>
      <c r="H67" s="16"/>
      <c r="I67" s="9">
        <v>358.34500000000003</v>
      </c>
      <c r="J67" s="7" t="s">
        <v>73</v>
      </c>
      <c r="K67" s="51">
        <v>0</v>
      </c>
      <c r="L67" s="10">
        <f>ROUND(I67*K67,2)</f>
        <v>0</v>
      </c>
      <c r="M67" t="s">
        <v>157</v>
      </c>
    </row>
    <row r="68" spans="1:13" x14ac:dyDescent="0.3">
      <c r="A68" s="13"/>
      <c r="B68" s="14"/>
      <c r="C68" s="24" t="s">
        <v>158</v>
      </c>
      <c r="D68" s="25"/>
      <c r="E68" s="25"/>
      <c r="F68" s="25"/>
      <c r="G68" s="25"/>
      <c r="H68" s="25"/>
      <c r="I68" s="11">
        <v>358.34500000000003</v>
      </c>
      <c r="K68" s="13"/>
      <c r="L68" s="14"/>
    </row>
    <row r="69" spans="1:13" x14ac:dyDescent="0.3">
      <c r="A69" s="4">
        <v>28</v>
      </c>
      <c r="B69" s="8" t="s">
        <v>159</v>
      </c>
      <c r="C69" s="15" t="s">
        <v>160</v>
      </c>
      <c r="D69" s="16"/>
      <c r="E69" s="16"/>
      <c r="F69" s="16"/>
      <c r="G69" s="16"/>
      <c r="H69" s="16"/>
      <c r="I69" s="9">
        <v>1.5840000000000001</v>
      </c>
      <c r="J69" s="7" t="s">
        <v>73</v>
      </c>
      <c r="K69" s="51">
        <v>0</v>
      </c>
      <c r="L69" s="10">
        <f>ROUND(I69*K69,2)</f>
        <v>0</v>
      </c>
      <c r="M69" t="s">
        <v>161</v>
      </c>
    </row>
    <row r="70" spans="1:13" x14ac:dyDescent="0.3">
      <c r="A70" s="13"/>
      <c r="B70" s="14"/>
      <c r="C70" s="24" t="s">
        <v>162</v>
      </c>
      <c r="D70" s="25"/>
      <c r="E70" s="25"/>
      <c r="F70" s="25"/>
      <c r="G70" s="25"/>
      <c r="H70" s="25"/>
      <c r="I70" s="11">
        <v>1.5840000000000001</v>
      </c>
      <c r="K70" s="13"/>
      <c r="L70" s="14"/>
    </row>
    <row r="71" spans="1:13" x14ac:dyDescent="0.3">
      <c r="A71" s="4">
        <v>29</v>
      </c>
      <c r="B71" s="8" t="s">
        <v>163</v>
      </c>
      <c r="C71" s="15" t="s">
        <v>164</v>
      </c>
      <c r="D71" s="16"/>
      <c r="E71" s="16"/>
      <c r="F71" s="16"/>
      <c r="G71" s="16"/>
      <c r="H71" s="16"/>
      <c r="I71" s="9">
        <v>121.992</v>
      </c>
      <c r="J71" s="7" t="s">
        <v>73</v>
      </c>
      <c r="K71" s="51">
        <v>0</v>
      </c>
      <c r="L71" s="10">
        <f>ROUND(I71*K71,2)</f>
        <v>0</v>
      </c>
      <c r="M71" t="s">
        <v>165</v>
      </c>
    </row>
    <row r="72" spans="1:13" x14ac:dyDescent="0.3">
      <c r="A72" s="52"/>
      <c r="B72" s="53"/>
      <c r="C72" s="39">
        <v>121992</v>
      </c>
      <c r="D72" s="25"/>
      <c r="E72" s="25"/>
      <c r="F72" s="25"/>
      <c r="G72" s="25"/>
      <c r="H72" s="25"/>
      <c r="I72" s="11">
        <v>121.992</v>
      </c>
      <c r="K72" s="13"/>
      <c r="L72" s="14"/>
    </row>
    <row r="73" spans="1:13" x14ac:dyDescent="0.3">
      <c r="A73" s="17" t="s">
        <v>14</v>
      </c>
      <c r="B73" s="18"/>
      <c r="C73" s="12"/>
      <c r="D73" s="22"/>
      <c r="E73" s="23"/>
      <c r="F73" s="22"/>
      <c r="G73" s="23"/>
      <c r="H73" s="19" t="s">
        <v>49</v>
      </c>
      <c r="I73" s="20"/>
      <c r="J73" s="20"/>
      <c r="K73" s="21">
        <f>L9+L11+L13+L15+L17+L19+L22+L24+L26+L29+L31+L33+L35+L37+L39+L41+L43+L45+L47+L49+L51+L53+L55+L57+L59+L61+L67+L69+L71</f>
        <v>0</v>
      </c>
      <c r="L73" s="20"/>
    </row>
    <row r="74" spans="1:13" x14ac:dyDescent="0.3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</sheetData>
  <sheetProtection algorithmName="SHA-512" hashValue="eWb+dghqxvA/uUmtSmis8ePWsoTUGaHD9ocH7T0IICECk7f/CqFfIitDd1LspdMXdh/eqZ1s11ZLfi7uoYZYiA==" saltValue="pSqIcUlTNSCs+APoc0kUHQ==" spinCount="100000" sheet="1" objects="1" scenarios="1"/>
  <mergeCells count="148"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15:H15"/>
    <mergeCell ref="C16:H16"/>
    <mergeCell ref="A16:B16"/>
    <mergeCell ref="K16:L16"/>
    <mergeCell ref="C17:H17"/>
    <mergeCell ref="C18:H18"/>
    <mergeCell ref="A18:B18"/>
    <mergeCell ref="K18:L18"/>
    <mergeCell ref="C11:H11"/>
    <mergeCell ref="C12:H12"/>
    <mergeCell ref="A12:B12"/>
    <mergeCell ref="K12:L12"/>
    <mergeCell ref="C13:H13"/>
    <mergeCell ref="C14:H14"/>
    <mergeCell ref="A14:B14"/>
    <mergeCell ref="K14:L14"/>
    <mergeCell ref="C22:H22"/>
    <mergeCell ref="C23:H23"/>
    <mergeCell ref="A23:B23"/>
    <mergeCell ref="K23:L23"/>
    <mergeCell ref="C24:H24"/>
    <mergeCell ref="C25:H25"/>
    <mergeCell ref="A25:B25"/>
    <mergeCell ref="K25:L25"/>
    <mergeCell ref="C19:H19"/>
    <mergeCell ref="C20:H20"/>
    <mergeCell ref="A20:B20"/>
    <mergeCell ref="K20:L20"/>
    <mergeCell ref="C21:H21"/>
    <mergeCell ref="A21:B21"/>
    <mergeCell ref="K21:L21"/>
    <mergeCell ref="C29:H29"/>
    <mergeCell ref="C30:H30"/>
    <mergeCell ref="A30:B30"/>
    <mergeCell ref="K30:L30"/>
    <mergeCell ref="C31:H31"/>
    <mergeCell ref="C32:H32"/>
    <mergeCell ref="A32:B32"/>
    <mergeCell ref="K32:L32"/>
    <mergeCell ref="C26:H26"/>
    <mergeCell ref="C27:H27"/>
    <mergeCell ref="A27:B27"/>
    <mergeCell ref="K27:L27"/>
    <mergeCell ref="C28:H28"/>
    <mergeCell ref="A28:B28"/>
    <mergeCell ref="K28:L28"/>
    <mergeCell ref="C37:H37"/>
    <mergeCell ref="C38:H38"/>
    <mergeCell ref="A38:B38"/>
    <mergeCell ref="K38:L38"/>
    <mergeCell ref="C39:H39"/>
    <mergeCell ref="C40:H40"/>
    <mergeCell ref="A40:B40"/>
    <mergeCell ref="K40:L40"/>
    <mergeCell ref="C33:H33"/>
    <mergeCell ref="C34:H34"/>
    <mergeCell ref="A34:B34"/>
    <mergeCell ref="K34:L34"/>
    <mergeCell ref="C35:H35"/>
    <mergeCell ref="C36:H36"/>
    <mergeCell ref="A36:B36"/>
    <mergeCell ref="K36:L36"/>
    <mergeCell ref="C45:H45"/>
    <mergeCell ref="C46:H46"/>
    <mergeCell ref="A46:B46"/>
    <mergeCell ref="K46:L46"/>
    <mergeCell ref="C47:H47"/>
    <mergeCell ref="C48:H48"/>
    <mergeCell ref="A48:B48"/>
    <mergeCell ref="K48:L48"/>
    <mergeCell ref="C41:H41"/>
    <mergeCell ref="C42:H42"/>
    <mergeCell ref="A42:B42"/>
    <mergeCell ref="K42:L42"/>
    <mergeCell ref="C43:H43"/>
    <mergeCell ref="C44:H44"/>
    <mergeCell ref="A44:B44"/>
    <mergeCell ref="K44:L44"/>
    <mergeCell ref="C53:H53"/>
    <mergeCell ref="C54:H54"/>
    <mergeCell ref="A54:B54"/>
    <mergeCell ref="K54:L54"/>
    <mergeCell ref="C55:H55"/>
    <mergeCell ref="C56:H56"/>
    <mergeCell ref="A56:B56"/>
    <mergeCell ref="K56:L56"/>
    <mergeCell ref="C49:H49"/>
    <mergeCell ref="C50:H50"/>
    <mergeCell ref="A50:B50"/>
    <mergeCell ref="K50:L50"/>
    <mergeCell ref="C51:H51"/>
    <mergeCell ref="C52:H52"/>
    <mergeCell ref="A52:B52"/>
    <mergeCell ref="K52:L52"/>
    <mergeCell ref="C61:H61"/>
    <mergeCell ref="C62:H62"/>
    <mergeCell ref="A62:B62"/>
    <mergeCell ref="K62:L62"/>
    <mergeCell ref="C63:H63"/>
    <mergeCell ref="A63:B63"/>
    <mergeCell ref="K63:L63"/>
    <mergeCell ref="C57:H57"/>
    <mergeCell ref="C58:H58"/>
    <mergeCell ref="A58:B58"/>
    <mergeCell ref="K58:L58"/>
    <mergeCell ref="C59:H59"/>
    <mergeCell ref="C60:H60"/>
    <mergeCell ref="A60:B60"/>
    <mergeCell ref="K60:L60"/>
    <mergeCell ref="C66:H66"/>
    <mergeCell ref="A66:B66"/>
    <mergeCell ref="K66:L66"/>
    <mergeCell ref="C67:H67"/>
    <mergeCell ref="C68:H68"/>
    <mergeCell ref="A68:B68"/>
    <mergeCell ref="K68:L68"/>
    <mergeCell ref="C64:H64"/>
    <mergeCell ref="A64:B64"/>
    <mergeCell ref="K64:L64"/>
    <mergeCell ref="C65:H65"/>
    <mergeCell ref="A65:B65"/>
    <mergeCell ref="K65:L65"/>
    <mergeCell ref="A73:B73"/>
    <mergeCell ref="H73:J73"/>
    <mergeCell ref="K73:L73"/>
    <mergeCell ref="D73:E73"/>
    <mergeCell ref="F73:G73"/>
    <mergeCell ref="A74:L74"/>
    <mergeCell ref="C69:H69"/>
    <mergeCell ref="C70:H70"/>
    <mergeCell ref="A70:B70"/>
    <mergeCell ref="K70:L70"/>
    <mergeCell ref="C71:H71"/>
    <mergeCell ref="C72:H72"/>
    <mergeCell ref="A72:B72"/>
    <mergeCell ref="K72:L72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9"/>
  <sheetViews>
    <sheetView tabSelected="1" workbookViewId="0">
      <selection activeCell="P14" sqref="P14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36" t="s">
        <v>0</v>
      </c>
      <c r="B1" s="14"/>
      <c r="C1" s="14"/>
      <c r="E1" s="37" t="s">
        <v>1</v>
      </c>
      <c r="F1" s="38"/>
      <c r="G1" s="38"/>
      <c r="H1" s="38"/>
      <c r="J1" s="2" t="s">
        <v>3</v>
      </c>
      <c r="K1" s="48" t="s">
        <v>5</v>
      </c>
      <c r="L1" s="49"/>
    </row>
    <row r="2" spans="1:13" ht="15" thickBot="1" x14ac:dyDescent="0.35">
      <c r="A2" s="1" t="s">
        <v>2</v>
      </c>
      <c r="C2" s="3">
        <v>44664</v>
      </c>
      <c r="E2" s="38"/>
      <c r="F2" s="38"/>
      <c r="G2" s="38"/>
      <c r="H2" s="38"/>
      <c r="J2" s="2" t="s">
        <v>4</v>
      </c>
      <c r="K2" s="48"/>
      <c r="L2" s="49"/>
    </row>
    <row r="3" spans="1:13" x14ac:dyDescent="0.3">
      <c r="A3" s="26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x14ac:dyDescent="0.3">
      <c r="A5" s="1" t="s">
        <v>7</v>
      </c>
      <c r="C5" s="50" t="s">
        <v>0</v>
      </c>
    </row>
    <row r="6" spans="1:13" ht="15" thickBot="1" x14ac:dyDescent="0.35"/>
    <row r="7" spans="1:13" ht="15" thickBot="1" x14ac:dyDescent="0.35">
      <c r="A7" s="28" t="s">
        <v>166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thickBot="1" x14ac:dyDescent="0.35">
      <c r="A8" s="30" t="s">
        <v>9</v>
      </c>
      <c r="B8" s="31"/>
      <c r="C8" s="32" t="s">
        <v>10</v>
      </c>
      <c r="D8" s="33"/>
      <c r="E8" s="33"/>
      <c r="F8" s="33"/>
      <c r="G8" s="33"/>
      <c r="H8" s="33"/>
      <c r="I8" s="5" t="s">
        <v>11</v>
      </c>
      <c r="J8" s="6" t="s">
        <v>12</v>
      </c>
      <c r="K8" s="5" t="s">
        <v>13</v>
      </c>
      <c r="L8" s="5" t="s">
        <v>14</v>
      </c>
    </row>
    <row r="9" spans="1:13" x14ac:dyDescent="0.3">
      <c r="A9" s="4">
        <v>1</v>
      </c>
      <c r="B9" s="8" t="s">
        <v>167</v>
      </c>
      <c r="C9" s="34" t="s">
        <v>168</v>
      </c>
      <c r="D9" s="35"/>
      <c r="E9" s="35"/>
      <c r="F9" s="35"/>
      <c r="G9" s="35"/>
      <c r="H9" s="35"/>
      <c r="I9" s="9">
        <v>1</v>
      </c>
      <c r="J9" s="7" t="s">
        <v>33</v>
      </c>
      <c r="K9" s="51">
        <v>0</v>
      </c>
      <c r="L9" s="10">
        <f>ROUND(I9*K9,2)</f>
        <v>0</v>
      </c>
      <c r="M9" t="s">
        <v>169</v>
      </c>
    </row>
    <row r="10" spans="1:13" x14ac:dyDescent="0.3">
      <c r="A10" s="13"/>
      <c r="B10" s="14"/>
      <c r="C10" s="24">
        <v>1</v>
      </c>
      <c r="D10" s="25"/>
      <c r="E10" s="25"/>
      <c r="F10" s="25"/>
      <c r="G10" s="25"/>
      <c r="H10" s="25"/>
      <c r="I10" s="11">
        <v>1</v>
      </c>
      <c r="K10" s="13"/>
      <c r="L10" s="14"/>
    </row>
    <row r="11" spans="1:13" x14ac:dyDescent="0.3">
      <c r="A11" s="4">
        <v>2</v>
      </c>
      <c r="B11" s="8" t="s">
        <v>170</v>
      </c>
      <c r="C11" s="15" t="s">
        <v>171</v>
      </c>
      <c r="D11" s="16"/>
      <c r="E11" s="16"/>
      <c r="F11" s="16"/>
      <c r="G11" s="16"/>
      <c r="H11" s="16"/>
      <c r="I11" s="9">
        <v>1</v>
      </c>
      <c r="J11" s="7" t="s">
        <v>33</v>
      </c>
      <c r="K11" s="51">
        <v>0</v>
      </c>
      <c r="L11" s="10">
        <f>ROUND(I11*K11,2)</f>
        <v>0</v>
      </c>
      <c r="M11" t="s">
        <v>172</v>
      </c>
    </row>
    <row r="12" spans="1:13" x14ac:dyDescent="0.3">
      <c r="A12" s="13"/>
      <c r="B12" s="14"/>
      <c r="C12" s="24">
        <v>1</v>
      </c>
      <c r="D12" s="25"/>
      <c r="E12" s="25"/>
      <c r="F12" s="25"/>
      <c r="G12" s="25"/>
      <c r="H12" s="25"/>
      <c r="I12" s="11">
        <v>1</v>
      </c>
      <c r="K12" s="13"/>
      <c r="L12" s="14"/>
    </row>
    <row r="13" spans="1:13" x14ac:dyDescent="0.3">
      <c r="A13" s="4">
        <v>3</v>
      </c>
      <c r="B13" s="8" t="s">
        <v>51</v>
      </c>
      <c r="C13" s="15" t="s">
        <v>52</v>
      </c>
      <c r="D13" s="16"/>
      <c r="E13" s="16"/>
      <c r="F13" s="16"/>
      <c r="G13" s="16"/>
      <c r="H13" s="16"/>
      <c r="I13" s="9">
        <v>176</v>
      </c>
      <c r="J13" s="7" t="s">
        <v>53</v>
      </c>
      <c r="K13" s="51">
        <v>0</v>
      </c>
      <c r="L13" s="10">
        <f>ROUND(I13*K13,2)</f>
        <v>0</v>
      </c>
      <c r="M13" t="s">
        <v>173</v>
      </c>
    </row>
    <row r="14" spans="1:13" x14ac:dyDescent="0.3">
      <c r="A14" s="13"/>
      <c r="B14" s="14"/>
      <c r="C14" s="24" t="s">
        <v>174</v>
      </c>
      <c r="D14" s="25"/>
      <c r="E14" s="25"/>
      <c r="F14" s="25"/>
      <c r="G14" s="25"/>
      <c r="H14" s="25"/>
      <c r="I14" s="11">
        <v>176</v>
      </c>
      <c r="K14" s="13"/>
      <c r="L14" s="14"/>
    </row>
    <row r="15" spans="1:13" x14ac:dyDescent="0.3">
      <c r="A15" s="4">
        <v>4</v>
      </c>
      <c r="B15" s="8" t="s">
        <v>58</v>
      </c>
      <c r="C15" s="15" t="s">
        <v>59</v>
      </c>
      <c r="D15" s="16"/>
      <c r="E15" s="16"/>
      <c r="F15" s="16"/>
      <c r="G15" s="16"/>
      <c r="H15" s="16"/>
      <c r="I15" s="9">
        <v>232</v>
      </c>
      <c r="J15" s="7" t="s">
        <v>60</v>
      </c>
      <c r="K15" s="51">
        <v>0</v>
      </c>
      <c r="L15" s="10">
        <f>ROUND(I15*K15,2)</f>
        <v>0</v>
      </c>
      <c r="M15" t="s">
        <v>175</v>
      </c>
    </row>
    <row r="16" spans="1:13" x14ac:dyDescent="0.3">
      <c r="A16" s="13"/>
      <c r="B16" s="14"/>
      <c r="C16" s="24" t="s">
        <v>176</v>
      </c>
      <c r="D16" s="25"/>
      <c r="E16" s="25"/>
      <c r="F16" s="25"/>
      <c r="G16" s="25"/>
      <c r="H16" s="25"/>
      <c r="I16" s="11">
        <v>232</v>
      </c>
      <c r="K16" s="13"/>
      <c r="L16" s="14"/>
    </row>
    <row r="17" spans="1:13" x14ac:dyDescent="0.3">
      <c r="A17" s="4">
        <v>5</v>
      </c>
      <c r="B17" s="8" t="s">
        <v>177</v>
      </c>
      <c r="C17" s="15" t="s">
        <v>178</v>
      </c>
      <c r="D17" s="16"/>
      <c r="E17" s="16"/>
      <c r="F17" s="16"/>
      <c r="G17" s="16"/>
      <c r="H17" s="16"/>
      <c r="I17" s="9">
        <v>30</v>
      </c>
      <c r="J17" s="7" t="s">
        <v>53</v>
      </c>
      <c r="K17" s="51">
        <v>0</v>
      </c>
      <c r="L17" s="10">
        <f>ROUND(I17*K17,2)</f>
        <v>0</v>
      </c>
      <c r="M17" t="s">
        <v>179</v>
      </c>
    </row>
    <row r="18" spans="1:13" x14ac:dyDescent="0.3">
      <c r="A18" s="13"/>
      <c r="B18" s="14"/>
      <c r="C18" s="24">
        <v>30</v>
      </c>
      <c r="D18" s="25"/>
      <c r="E18" s="25"/>
      <c r="F18" s="25"/>
      <c r="G18" s="25"/>
      <c r="H18" s="25"/>
      <c r="I18" s="11">
        <v>30</v>
      </c>
      <c r="K18" s="13"/>
      <c r="L18" s="14"/>
    </row>
    <row r="19" spans="1:13" x14ac:dyDescent="0.3">
      <c r="A19" s="4">
        <v>6</v>
      </c>
      <c r="B19" s="8" t="s">
        <v>62</v>
      </c>
      <c r="C19" s="15" t="s">
        <v>63</v>
      </c>
      <c r="D19" s="16"/>
      <c r="E19" s="16"/>
      <c r="F19" s="16"/>
      <c r="G19" s="16"/>
      <c r="H19" s="16"/>
      <c r="I19" s="9">
        <v>30.03</v>
      </c>
      <c r="J19" s="7" t="s">
        <v>64</v>
      </c>
      <c r="K19" s="51">
        <v>0</v>
      </c>
      <c r="L19" s="10">
        <f>ROUND(I19*K19,2)</f>
        <v>0</v>
      </c>
      <c r="M19" t="s">
        <v>180</v>
      </c>
    </row>
    <row r="20" spans="1:13" x14ac:dyDescent="0.3">
      <c r="A20" s="13"/>
      <c r="B20" s="14"/>
      <c r="C20" s="24" t="s">
        <v>181</v>
      </c>
      <c r="D20" s="25"/>
      <c r="E20" s="25"/>
      <c r="F20" s="25"/>
      <c r="G20" s="25"/>
      <c r="H20" s="25"/>
      <c r="I20" s="11">
        <v>21.12</v>
      </c>
      <c r="K20" s="13"/>
      <c r="L20" s="14"/>
    </row>
    <row r="21" spans="1:13" x14ac:dyDescent="0.3">
      <c r="A21" s="13"/>
      <c r="B21" s="14"/>
      <c r="C21" s="24" t="s">
        <v>182</v>
      </c>
      <c r="D21" s="25"/>
      <c r="E21" s="25"/>
      <c r="F21" s="25"/>
      <c r="G21" s="25"/>
      <c r="H21" s="25"/>
      <c r="I21" s="11">
        <v>8.91</v>
      </c>
      <c r="K21" s="13"/>
      <c r="L21" s="14"/>
    </row>
    <row r="22" spans="1:13" x14ac:dyDescent="0.3">
      <c r="A22" s="4">
        <v>7</v>
      </c>
      <c r="B22" s="8" t="s">
        <v>183</v>
      </c>
      <c r="C22" s="15" t="s">
        <v>184</v>
      </c>
      <c r="D22" s="16"/>
      <c r="E22" s="16"/>
      <c r="F22" s="16"/>
      <c r="G22" s="16"/>
      <c r="H22" s="16"/>
      <c r="I22" s="9">
        <v>11.30125</v>
      </c>
      <c r="J22" s="7" t="s">
        <v>64</v>
      </c>
      <c r="K22" s="51">
        <v>0</v>
      </c>
      <c r="L22" s="10">
        <f>ROUND(I22*K22,2)</f>
        <v>0</v>
      </c>
      <c r="M22" t="s">
        <v>185</v>
      </c>
    </row>
    <row r="23" spans="1:13" x14ac:dyDescent="0.3">
      <c r="A23" s="13"/>
      <c r="B23" s="14"/>
      <c r="C23" s="24" t="s">
        <v>186</v>
      </c>
      <c r="D23" s="25"/>
      <c r="E23" s="25"/>
      <c r="F23" s="25"/>
      <c r="G23" s="25"/>
      <c r="H23" s="25"/>
      <c r="I23" s="11">
        <v>11.30125</v>
      </c>
      <c r="K23" s="13"/>
      <c r="L23" s="14"/>
    </row>
    <row r="24" spans="1:13" x14ac:dyDescent="0.3">
      <c r="A24" s="4">
        <v>8</v>
      </c>
      <c r="B24" s="8" t="s">
        <v>187</v>
      </c>
      <c r="C24" s="15" t="s">
        <v>188</v>
      </c>
      <c r="D24" s="16"/>
      <c r="E24" s="16"/>
      <c r="F24" s="16"/>
      <c r="G24" s="16"/>
      <c r="H24" s="16"/>
      <c r="I24" s="9">
        <v>35</v>
      </c>
      <c r="J24" s="7" t="s">
        <v>33</v>
      </c>
      <c r="K24" s="51">
        <v>0</v>
      </c>
      <c r="L24" s="10">
        <f>ROUND(I24*K24,2)</f>
        <v>0</v>
      </c>
      <c r="M24" t="s">
        <v>189</v>
      </c>
    </row>
    <row r="25" spans="1:13" x14ac:dyDescent="0.3">
      <c r="A25" s="4">
        <v>9</v>
      </c>
      <c r="B25" s="8" t="s">
        <v>190</v>
      </c>
      <c r="C25" s="15" t="s">
        <v>191</v>
      </c>
      <c r="D25" s="16"/>
      <c r="E25" s="16"/>
      <c r="F25" s="16"/>
      <c r="G25" s="16"/>
      <c r="H25" s="16"/>
      <c r="I25" s="9">
        <v>8</v>
      </c>
      <c r="J25" s="7" t="s">
        <v>64</v>
      </c>
      <c r="K25" s="51">
        <v>0</v>
      </c>
      <c r="L25" s="10">
        <f>ROUND(I25*K25,2)</f>
        <v>0</v>
      </c>
      <c r="M25" t="s">
        <v>192</v>
      </c>
    </row>
    <row r="26" spans="1:13" x14ac:dyDescent="0.3">
      <c r="A26" s="13"/>
      <c r="B26" s="14"/>
      <c r="C26" s="24">
        <v>8</v>
      </c>
      <c r="D26" s="25"/>
      <c r="E26" s="25"/>
      <c r="F26" s="25"/>
      <c r="G26" s="25"/>
      <c r="H26" s="25"/>
      <c r="I26" s="11">
        <v>8</v>
      </c>
      <c r="K26" s="13"/>
      <c r="L26" s="14"/>
    </row>
    <row r="27" spans="1:13" x14ac:dyDescent="0.3">
      <c r="A27" s="4">
        <v>10</v>
      </c>
      <c r="B27" s="8" t="s">
        <v>67</v>
      </c>
      <c r="C27" s="15" t="s">
        <v>68</v>
      </c>
      <c r="D27" s="16"/>
      <c r="E27" s="16"/>
      <c r="F27" s="16"/>
      <c r="G27" s="16"/>
      <c r="H27" s="16"/>
      <c r="I27" s="9">
        <v>30.03</v>
      </c>
      <c r="J27" s="7" t="s">
        <v>64</v>
      </c>
      <c r="K27" s="51">
        <v>0</v>
      </c>
      <c r="L27" s="10">
        <f>ROUND(I27*K27,2)</f>
        <v>0</v>
      </c>
      <c r="M27" t="s">
        <v>193</v>
      </c>
    </row>
    <row r="28" spans="1:13" x14ac:dyDescent="0.3">
      <c r="A28" s="13"/>
      <c r="B28" s="14"/>
      <c r="C28" s="24" t="s">
        <v>194</v>
      </c>
      <c r="D28" s="25"/>
      <c r="E28" s="25"/>
      <c r="F28" s="25"/>
      <c r="G28" s="25"/>
      <c r="H28" s="25"/>
      <c r="I28" s="11">
        <v>30.03</v>
      </c>
      <c r="K28" s="13"/>
      <c r="L28" s="14"/>
    </row>
    <row r="29" spans="1:13" x14ac:dyDescent="0.3">
      <c r="A29" s="4">
        <v>11</v>
      </c>
      <c r="B29" s="8" t="s">
        <v>71</v>
      </c>
      <c r="C29" s="15" t="s">
        <v>72</v>
      </c>
      <c r="D29" s="16"/>
      <c r="E29" s="16"/>
      <c r="F29" s="16"/>
      <c r="G29" s="16"/>
      <c r="H29" s="16"/>
      <c r="I29" s="9">
        <v>134.49700000000001</v>
      </c>
      <c r="J29" s="7" t="s">
        <v>73</v>
      </c>
      <c r="K29" s="51">
        <v>0</v>
      </c>
      <c r="L29" s="10">
        <f>ROUND(I29*K29,2)</f>
        <v>0</v>
      </c>
      <c r="M29" t="s">
        <v>195</v>
      </c>
    </row>
    <row r="30" spans="1:13" x14ac:dyDescent="0.3">
      <c r="A30" s="13"/>
      <c r="B30" s="14"/>
      <c r="C30" s="24" t="s">
        <v>196</v>
      </c>
      <c r="D30" s="25"/>
      <c r="E30" s="25"/>
      <c r="F30" s="25"/>
      <c r="G30" s="25"/>
      <c r="H30" s="25"/>
      <c r="I30" s="11">
        <v>57.057000000000002</v>
      </c>
      <c r="K30" s="13"/>
      <c r="L30" s="14"/>
    </row>
    <row r="31" spans="1:13" x14ac:dyDescent="0.3">
      <c r="A31" s="13"/>
      <c r="B31" s="14"/>
      <c r="C31" s="24" t="s">
        <v>197</v>
      </c>
      <c r="D31" s="25"/>
      <c r="E31" s="25"/>
      <c r="F31" s="25"/>
      <c r="G31" s="25"/>
      <c r="H31" s="25"/>
      <c r="I31" s="11">
        <v>77.44</v>
      </c>
      <c r="K31" s="13"/>
      <c r="L31" s="14"/>
    </row>
    <row r="32" spans="1:13" x14ac:dyDescent="0.3">
      <c r="A32" s="4">
        <v>12</v>
      </c>
      <c r="B32" s="8" t="s">
        <v>77</v>
      </c>
      <c r="C32" s="15" t="s">
        <v>78</v>
      </c>
      <c r="D32" s="16"/>
      <c r="E32" s="16"/>
      <c r="F32" s="16"/>
      <c r="G32" s="16"/>
      <c r="H32" s="16"/>
      <c r="I32" s="9">
        <v>70</v>
      </c>
      <c r="J32" s="7" t="s">
        <v>53</v>
      </c>
      <c r="K32" s="51">
        <v>0</v>
      </c>
      <c r="L32" s="10">
        <f>ROUND(I32*K32,2)</f>
        <v>0</v>
      </c>
      <c r="M32" t="s">
        <v>198</v>
      </c>
    </row>
    <row r="33" spans="1:13" x14ac:dyDescent="0.3">
      <c r="A33" s="13"/>
      <c r="B33" s="14"/>
      <c r="C33" s="24" t="s">
        <v>199</v>
      </c>
      <c r="D33" s="25"/>
      <c r="E33" s="25"/>
      <c r="F33" s="25"/>
      <c r="G33" s="25"/>
      <c r="H33" s="25"/>
      <c r="I33" s="11">
        <v>70</v>
      </c>
      <c r="K33" s="13"/>
      <c r="L33" s="14"/>
    </row>
    <row r="34" spans="1:13" x14ac:dyDescent="0.3">
      <c r="A34" s="4">
        <v>13</v>
      </c>
      <c r="B34" s="8" t="s">
        <v>80</v>
      </c>
      <c r="C34" s="15" t="s">
        <v>81</v>
      </c>
      <c r="D34" s="16"/>
      <c r="E34" s="16"/>
      <c r="F34" s="16"/>
      <c r="G34" s="16"/>
      <c r="H34" s="16"/>
      <c r="I34" s="9">
        <v>205.7</v>
      </c>
      <c r="J34" s="7" t="s">
        <v>53</v>
      </c>
      <c r="K34" s="51">
        <v>0</v>
      </c>
      <c r="L34" s="10">
        <f>ROUND(I34*K34,2)</f>
        <v>0</v>
      </c>
      <c r="M34" t="s">
        <v>200</v>
      </c>
    </row>
    <row r="35" spans="1:13" x14ac:dyDescent="0.3">
      <c r="A35" s="13"/>
      <c r="B35" s="14"/>
      <c r="C35" s="24" t="s">
        <v>201</v>
      </c>
      <c r="D35" s="25"/>
      <c r="E35" s="25"/>
      <c r="F35" s="25"/>
      <c r="G35" s="25"/>
      <c r="H35" s="25"/>
      <c r="I35" s="11">
        <v>205.7</v>
      </c>
      <c r="K35" s="13"/>
      <c r="L35" s="14"/>
    </row>
    <row r="36" spans="1:13" x14ac:dyDescent="0.3">
      <c r="A36" s="4">
        <v>14</v>
      </c>
      <c r="B36" s="8" t="s">
        <v>202</v>
      </c>
      <c r="C36" s="15" t="s">
        <v>203</v>
      </c>
      <c r="D36" s="16"/>
      <c r="E36" s="16"/>
      <c r="F36" s="16"/>
      <c r="G36" s="16"/>
      <c r="H36" s="16"/>
      <c r="I36" s="9">
        <v>165</v>
      </c>
      <c r="J36" s="7" t="s">
        <v>53</v>
      </c>
      <c r="K36" s="51">
        <v>0</v>
      </c>
      <c r="L36" s="10">
        <f>ROUND(I36*K36,2)</f>
        <v>0</v>
      </c>
      <c r="M36" t="s">
        <v>204</v>
      </c>
    </row>
    <row r="37" spans="1:13" x14ac:dyDescent="0.3">
      <c r="A37" s="13"/>
      <c r="B37" s="14"/>
      <c r="C37" s="24" t="s">
        <v>205</v>
      </c>
      <c r="D37" s="25"/>
      <c r="E37" s="25"/>
      <c r="F37" s="25"/>
      <c r="G37" s="25"/>
      <c r="H37" s="25"/>
      <c r="I37" s="11">
        <v>160</v>
      </c>
      <c r="K37" s="13"/>
      <c r="L37" s="14"/>
    </row>
    <row r="38" spans="1:13" x14ac:dyDescent="0.3">
      <c r="A38" s="13"/>
      <c r="B38" s="14"/>
      <c r="C38" s="24" t="s">
        <v>206</v>
      </c>
      <c r="D38" s="25"/>
      <c r="E38" s="25"/>
      <c r="F38" s="25"/>
      <c r="G38" s="25"/>
      <c r="H38" s="25"/>
      <c r="I38" s="11">
        <v>5</v>
      </c>
      <c r="K38" s="13"/>
      <c r="L38" s="14"/>
    </row>
    <row r="39" spans="1:13" x14ac:dyDescent="0.3">
      <c r="A39" s="4">
        <v>15</v>
      </c>
      <c r="B39" s="8" t="s">
        <v>207</v>
      </c>
      <c r="C39" s="15" t="s">
        <v>208</v>
      </c>
      <c r="D39" s="16"/>
      <c r="E39" s="16"/>
      <c r="F39" s="16"/>
      <c r="G39" s="16"/>
      <c r="H39" s="16"/>
      <c r="I39" s="9">
        <v>205.7</v>
      </c>
      <c r="J39" s="7" t="s">
        <v>53</v>
      </c>
      <c r="K39" s="51">
        <v>0</v>
      </c>
      <c r="L39" s="10">
        <f>ROUND(I39*K39,2)</f>
        <v>0</v>
      </c>
      <c r="M39" t="s">
        <v>209</v>
      </c>
    </row>
    <row r="40" spans="1:13" x14ac:dyDescent="0.3">
      <c r="A40" s="13"/>
      <c r="B40" s="14"/>
      <c r="C40" s="24" t="s">
        <v>201</v>
      </c>
      <c r="D40" s="25"/>
      <c r="E40" s="25"/>
      <c r="F40" s="25"/>
      <c r="G40" s="25"/>
      <c r="H40" s="25"/>
      <c r="I40" s="11">
        <v>205.7</v>
      </c>
      <c r="K40" s="13"/>
      <c r="L40" s="14"/>
    </row>
    <row r="41" spans="1:13" x14ac:dyDescent="0.3">
      <c r="A41" s="4">
        <v>16</v>
      </c>
      <c r="B41" s="8" t="s">
        <v>92</v>
      </c>
      <c r="C41" s="15" t="s">
        <v>93</v>
      </c>
      <c r="D41" s="16"/>
      <c r="E41" s="16"/>
      <c r="F41" s="16"/>
      <c r="G41" s="16"/>
      <c r="H41" s="16"/>
      <c r="I41" s="9">
        <v>34.5</v>
      </c>
      <c r="J41" s="7" t="s">
        <v>53</v>
      </c>
      <c r="K41" s="51">
        <v>0</v>
      </c>
      <c r="L41" s="10">
        <f>ROUND(I41*K41,2)</f>
        <v>0</v>
      </c>
      <c r="M41" t="s">
        <v>210</v>
      </c>
    </row>
    <row r="42" spans="1:13" x14ac:dyDescent="0.3">
      <c r="A42" s="13"/>
      <c r="B42" s="14"/>
      <c r="C42" s="24" t="s">
        <v>211</v>
      </c>
      <c r="D42" s="25"/>
      <c r="E42" s="25"/>
      <c r="F42" s="25"/>
      <c r="G42" s="25"/>
      <c r="H42" s="25"/>
      <c r="I42" s="11">
        <v>34.5</v>
      </c>
      <c r="K42" s="13"/>
      <c r="L42" s="14"/>
    </row>
    <row r="43" spans="1:13" x14ac:dyDescent="0.3">
      <c r="A43" s="4">
        <v>17</v>
      </c>
      <c r="B43" s="8" t="s">
        <v>96</v>
      </c>
      <c r="C43" s="15" t="s">
        <v>97</v>
      </c>
      <c r="D43" s="16"/>
      <c r="E43" s="16"/>
      <c r="F43" s="16"/>
      <c r="G43" s="16"/>
      <c r="H43" s="16"/>
      <c r="I43" s="9">
        <v>187</v>
      </c>
      <c r="J43" s="7" t="s">
        <v>53</v>
      </c>
      <c r="K43" s="51">
        <v>0</v>
      </c>
      <c r="L43" s="10">
        <f>ROUND(I43*K43,2)</f>
        <v>0</v>
      </c>
      <c r="M43" t="s">
        <v>212</v>
      </c>
    </row>
    <row r="44" spans="1:13" x14ac:dyDescent="0.3">
      <c r="A44" s="13"/>
      <c r="B44" s="14"/>
      <c r="C44" s="24" t="s">
        <v>213</v>
      </c>
      <c r="D44" s="25"/>
      <c r="E44" s="25"/>
      <c r="F44" s="25"/>
      <c r="G44" s="25"/>
      <c r="H44" s="25"/>
      <c r="I44" s="11">
        <v>187</v>
      </c>
      <c r="K44" s="13"/>
      <c r="L44" s="14"/>
    </row>
    <row r="45" spans="1:13" x14ac:dyDescent="0.3">
      <c r="A45" s="4">
        <v>18</v>
      </c>
      <c r="B45" s="8" t="s">
        <v>99</v>
      </c>
      <c r="C45" s="15" t="s">
        <v>100</v>
      </c>
      <c r="D45" s="16"/>
      <c r="E45" s="16"/>
      <c r="F45" s="16"/>
      <c r="G45" s="16"/>
      <c r="H45" s="16"/>
      <c r="I45" s="9">
        <v>34.5</v>
      </c>
      <c r="J45" s="7" t="s">
        <v>53</v>
      </c>
      <c r="K45" s="51">
        <v>0</v>
      </c>
      <c r="L45" s="10">
        <f>ROUND(I45*K45,2)</f>
        <v>0</v>
      </c>
      <c r="M45" t="s">
        <v>214</v>
      </c>
    </row>
    <row r="46" spans="1:13" x14ac:dyDescent="0.3">
      <c r="A46" s="13"/>
      <c r="B46" s="14"/>
      <c r="C46" s="24" t="s">
        <v>211</v>
      </c>
      <c r="D46" s="25"/>
      <c r="E46" s="25"/>
      <c r="F46" s="25"/>
      <c r="G46" s="25"/>
      <c r="H46" s="25"/>
      <c r="I46" s="11">
        <v>34.5</v>
      </c>
      <c r="K46" s="13"/>
      <c r="L46" s="14"/>
    </row>
    <row r="47" spans="1:13" x14ac:dyDescent="0.3">
      <c r="A47" s="4">
        <v>19</v>
      </c>
      <c r="B47" s="8" t="s">
        <v>103</v>
      </c>
      <c r="C47" s="15" t="s">
        <v>104</v>
      </c>
      <c r="D47" s="16"/>
      <c r="E47" s="16"/>
      <c r="F47" s="16"/>
      <c r="G47" s="16"/>
      <c r="H47" s="16"/>
      <c r="I47" s="9">
        <v>34.5</v>
      </c>
      <c r="J47" s="7" t="s">
        <v>53</v>
      </c>
      <c r="K47" s="51">
        <v>0</v>
      </c>
      <c r="L47" s="10">
        <f>ROUND(I47*K47,2)</f>
        <v>0</v>
      </c>
      <c r="M47" t="s">
        <v>215</v>
      </c>
    </row>
    <row r="48" spans="1:13" x14ac:dyDescent="0.3">
      <c r="A48" s="13"/>
      <c r="B48" s="14"/>
      <c r="C48" s="24" t="s">
        <v>211</v>
      </c>
      <c r="D48" s="25"/>
      <c r="E48" s="25"/>
      <c r="F48" s="25"/>
      <c r="G48" s="25"/>
      <c r="H48" s="25"/>
      <c r="I48" s="11">
        <v>34.5</v>
      </c>
      <c r="K48" s="13"/>
      <c r="L48" s="14"/>
    </row>
    <row r="49" spans="1:13" x14ac:dyDescent="0.3">
      <c r="A49" s="4">
        <v>20</v>
      </c>
      <c r="B49" s="8" t="s">
        <v>110</v>
      </c>
      <c r="C49" s="15" t="s">
        <v>111</v>
      </c>
      <c r="D49" s="16"/>
      <c r="E49" s="16"/>
      <c r="F49" s="16"/>
      <c r="G49" s="16"/>
      <c r="H49" s="16"/>
      <c r="I49" s="9">
        <v>15.75</v>
      </c>
      <c r="J49" s="7" t="s">
        <v>33</v>
      </c>
      <c r="K49" s="51">
        <v>0</v>
      </c>
      <c r="L49" s="10">
        <f>ROUND(I49*K49,2)</f>
        <v>0</v>
      </c>
      <c r="M49" t="s">
        <v>216</v>
      </c>
    </row>
    <row r="50" spans="1:13" x14ac:dyDescent="0.3">
      <c r="A50" s="13"/>
      <c r="B50" s="14"/>
      <c r="C50" s="24" t="s">
        <v>217</v>
      </c>
      <c r="D50" s="25"/>
      <c r="E50" s="25"/>
      <c r="F50" s="25"/>
      <c r="G50" s="25"/>
      <c r="H50" s="25"/>
      <c r="I50" s="11">
        <v>15.75</v>
      </c>
      <c r="K50" s="13"/>
      <c r="L50" s="14"/>
    </row>
    <row r="51" spans="1:13" x14ac:dyDescent="0.3">
      <c r="A51" s="4">
        <v>21</v>
      </c>
      <c r="B51" s="8" t="s">
        <v>218</v>
      </c>
      <c r="C51" s="15" t="s">
        <v>219</v>
      </c>
      <c r="D51" s="16"/>
      <c r="E51" s="16"/>
      <c r="F51" s="16"/>
      <c r="G51" s="16"/>
      <c r="H51" s="16"/>
      <c r="I51" s="9">
        <v>4</v>
      </c>
      <c r="J51" s="7" t="s">
        <v>33</v>
      </c>
      <c r="K51" s="51">
        <v>0</v>
      </c>
      <c r="L51" s="10">
        <f>ROUND(I51*K51,2)</f>
        <v>0</v>
      </c>
      <c r="M51" t="s">
        <v>220</v>
      </c>
    </row>
    <row r="52" spans="1:13" x14ac:dyDescent="0.3">
      <c r="A52" s="13"/>
      <c r="B52" s="14"/>
      <c r="C52" s="24">
        <v>4</v>
      </c>
      <c r="D52" s="25"/>
      <c r="E52" s="25"/>
      <c r="F52" s="25"/>
      <c r="G52" s="25"/>
      <c r="H52" s="25"/>
      <c r="I52" s="11">
        <v>4</v>
      </c>
      <c r="K52" s="13"/>
      <c r="L52" s="14"/>
    </row>
    <row r="53" spans="1:13" x14ac:dyDescent="0.3">
      <c r="A53" s="4">
        <v>22</v>
      </c>
      <c r="B53" s="8" t="s">
        <v>114</v>
      </c>
      <c r="C53" s="15" t="s">
        <v>115</v>
      </c>
      <c r="D53" s="16"/>
      <c r="E53" s="16"/>
      <c r="F53" s="16"/>
      <c r="G53" s="16"/>
      <c r="H53" s="16"/>
      <c r="I53" s="9">
        <v>105</v>
      </c>
      <c r="J53" s="7" t="s">
        <v>33</v>
      </c>
      <c r="K53" s="51">
        <v>0</v>
      </c>
      <c r="L53" s="10">
        <f>ROUND(I53*K53,2)</f>
        <v>0</v>
      </c>
      <c r="M53" t="s">
        <v>221</v>
      </c>
    </row>
    <row r="54" spans="1:13" x14ac:dyDescent="0.3">
      <c r="A54" s="13"/>
      <c r="B54" s="14"/>
      <c r="C54" s="24" t="s">
        <v>222</v>
      </c>
      <c r="D54" s="25"/>
      <c r="E54" s="25"/>
      <c r="F54" s="25"/>
      <c r="G54" s="25"/>
      <c r="H54" s="25"/>
      <c r="I54" s="11">
        <v>105</v>
      </c>
      <c r="K54" s="13"/>
      <c r="L54" s="14"/>
    </row>
    <row r="55" spans="1:13" x14ac:dyDescent="0.3">
      <c r="A55" s="4">
        <v>23</v>
      </c>
      <c r="B55" s="8" t="s">
        <v>114</v>
      </c>
      <c r="C55" s="15" t="s">
        <v>223</v>
      </c>
      <c r="D55" s="16"/>
      <c r="E55" s="16"/>
      <c r="F55" s="16"/>
      <c r="G55" s="16"/>
      <c r="H55" s="16"/>
      <c r="I55" s="9">
        <v>127</v>
      </c>
      <c r="J55" s="7" t="s">
        <v>33</v>
      </c>
      <c r="K55" s="51">
        <v>0</v>
      </c>
      <c r="L55" s="10">
        <f>ROUND(I55*K55,2)</f>
        <v>0</v>
      </c>
      <c r="M55" t="s">
        <v>224</v>
      </c>
    </row>
    <row r="56" spans="1:13" x14ac:dyDescent="0.3">
      <c r="A56" s="13"/>
      <c r="B56" s="14"/>
      <c r="C56" s="24">
        <v>127</v>
      </c>
      <c r="D56" s="25"/>
      <c r="E56" s="25"/>
      <c r="F56" s="25"/>
      <c r="G56" s="25"/>
      <c r="H56" s="25"/>
      <c r="I56" s="11">
        <v>127</v>
      </c>
      <c r="K56" s="13"/>
      <c r="L56" s="14"/>
    </row>
    <row r="57" spans="1:13" x14ac:dyDescent="0.3">
      <c r="A57" s="4">
        <v>24</v>
      </c>
      <c r="B57" s="8" t="s">
        <v>225</v>
      </c>
      <c r="C57" s="15" t="s">
        <v>226</v>
      </c>
      <c r="D57" s="16"/>
      <c r="E57" s="16"/>
      <c r="F57" s="16"/>
      <c r="G57" s="16"/>
      <c r="H57" s="16"/>
      <c r="I57" s="9">
        <v>189</v>
      </c>
      <c r="J57" s="7" t="s">
        <v>53</v>
      </c>
      <c r="K57" s="51">
        <v>0</v>
      </c>
      <c r="L57" s="10">
        <f>ROUND(I57*K57,2)</f>
        <v>0</v>
      </c>
      <c r="M57" t="s">
        <v>227</v>
      </c>
    </row>
    <row r="58" spans="1:13" x14ac:dyDescent="0.3">
      <c r="A58" s="13"/>
      <c r="B58" s="14"/>
      <c r="C58" s="24" t="s">
        <v>228</v>
      </c>
      <c r="D58" s="25"/>
      <c r="E58" s="25"/>
      <c r="F58" s="25"/>
      <c r="G58" s="25"/>
      <c r="H58" s="25"/>
      <c r="I58" s="11">
        <v>189</v>
      </c>
      <c r="K58" s="13"/>
      <c r="L58" s="14"/>
    </row>
    <row r="59" spans="1:13" x14ac:dyDescent="0.3">
      <c r="A59" s="4">
        <v>25</v>
      </c>
      <c r="B59" s="8" t="s">
        <v>229</v>
      </c>
      <c r="C59" s="15" t="s">
        <v>230</v>
      </c>
      <c r="D59" s="16"/>
      <c r="E59" s="16"/>
      <c r="F59" s="16"/>
      <c r="G59" s="16"/>
      <c r="H59" s="16"/>
      <c r="I59" s="9">
        <v>8.36</v>
      </c>
      <c r="J59" s="7" t="s">
        <v>53</v>
      </c>
      <c r="K59" s="51">
        <v>0</v>
      </c>
      <c r="L59" s="10">
        <f>ROUND(I59*K59,2)</f>
        <v>0</v>
      </c>
      <c r="M59" t="s">
        <v>231</v>
      </c>
    </row>
    <row r="60" spans="1:13" x14ac:dyDescent="0.3">
      <c r="A60" s="13"/>
      <c r="B60" s="14"/>
      <c r="C60" s="24" t="s">
        <v>232</v>
      </c>
      <c r="D60" s="25"/>
      <c r="E60" s="25"/>
      <c r="F60" s="25"/>
      <c r="G60" s="25"/>
      <c r="H60" s="25"/>
      <c r="I60" s="11">
        <v>8.36</v>
      </c>
      <c r="K60" s="13"/>
      <c r="L60" s="14"/>
    </row>
    <row r="61" spans="1:13" x14ac:dyDescent="0.3">
      <c r="A61" s="4">
        <v>26</v>
      </c>
      <c r="B61" s="8" t="s">
        <v>233</v>
      </c>
      <c r="C61" s="15" t="s">
        <v>234</v>
      </c>
      <c r="D61" s="16"/>
      <c r="E61" s="16"/>
      <c r="F61" s="16"/>
      <c r="G61" s="16"/>
      <c r="H61" s="16"/>
      <c r="I61" s="9">
        <v>192</v>
      </c>
      <c r="J61" s="7" t="s">
        <v>53</v>
      </c>
      <c r="K61" s="51">
        <v>0</v>
      </c>
      <c r="L61" s="10">
        <f>ROUND(I61*K61,2)</f>
        <v>0</v>
      </c>
      <c r="M61" t="s">
        <v>235</v>
      </c>
    </row>
    <row r="62" spans="1:13" x14ac:dyDescent="0.3">
      <c r="A62" s="13"/>
      <c r="B62" s="14"/>
      <c r="C62" s="24" t="s">
        <v>236</v>
      </c>
      <c r="D62" s="25"/>
      <c r="E62" s="25"/>
      <c r="F62" s="25"/>
      <c r="G62" s="25"/>
      <c r="H62" s="25"/>
      <c r="I62" s="11">
        <v>187</v>
      </c>
      <c r="K62" s="13"/>
      <c r="L62" s="14"/>
    </row>
    <row r="63" spans="1:13" x14ac:dyDescent="0.3">
      <c r="A63" s="13"/>
      <c r="B63" s="14"/>
      <c r="C63" s="24" t="s">
        <v>237</v>
      </c>
      <c r="D63" s="25"/>
      <c r="E63" s="25"/>
      <c r="F63" s="25"/>
      <c r="G63" s="25"/>
      <c r="H63" s="25"/>
      <c r="I63" s="11">
        <v>5</v>
      </c>
      <c r="K63" s="13"/>
      <c r="L63" s="14"/>
    </row>
    <row r="64" spans="1:13" x14ac:dyDescent="0.3">
      <c r="A64" s="4">
        <v>27</v>
      </c>
      <c r="B64" s="8" t="s">
        <v>130</v>
      </c>
      <c r="C64" s="15" t="s">
        <v>131</v>
      </c>
      <c r="D64" s="16"/>
      <c r="E64" s="16"/>
      <c r="F64" s="16"/>
      <c r="G64" s="16"/>
      <c r="H64" s="16"/>
      <c r="I64" s="9">
        <v>246</v>
      </c>
      <c r="J64" s="7" t="s">
        <v>60</v>
      </c>
      <c r="K64" s="51">
        <v>0</v>
      </c>
      <c r="L64" s="10">
        <f>ROUND(I64*K64,2)</f>
        <v>0</v>
      </c>
      <c r="M64" t="s">
        <v>238</v>
      </c>
    </row>
    <row r="65" spans="1:13" x14ac:dyDescent="0.3">
      <c r="A65" s="13"/>
      <c r="B65" s="14"/>
      <c r="C65" s="24" t="s">
        <v>239</v>
      </c>
      <c r="D65" s="25"/>
      <c r="E65" s="25"/>
      <c r="F65" s="25"/>
      <c r="G65" s="25"/>
      <c r="H65" s="25"/>
      <c r="I65" s="11">
        <v>246</v>
      </c>
      <c r="K65" s="13"/>
      <c r="L65" s="14"/>
    </row>
    <row r="66" spans="1:13" x14ac:dyDescent="0.3">
      <c r="A66" s="4">
        <v>28</v>
      </c>
      <c r="B66" s="8" t="s">
        <v>240</v>
      </c>
      <c r="C66" s="15" t="s">
        <v>241</v>
      </c>
      <c r="D66" s="16"/>
      <c r="E66" s="16"/>
      <c r="F66" s="16"/>
      <c r="G66" s="16"/>
      <c r="H66" s="16"/>
      <c r="I66" s="9">
        <v>4</v>
      </c>
      <c r="J66" s="7" t="s">
        <v>60</v>
      </c>
      <c r="K66" s="51">
        <v>0</v>
      </c>
      <c r="L66" s="10">
        <f>ROUND(I66*K66,2)</f>
        <v>0</v>
      </c>
      <c r="M66" t="s">
        <v>242</v>
      </c>
    </row>
    <row r="67" spans="1:13" x14ac:dyDescent="0.3">
      <c r="A67" s="13"/>
      <c r="B67" s="14"/>
      <c r="C67" s="24">
        <v>4</v>
      </c>
      <c r="D67" s="25"/>
      <c r="E67" s="25"/>
      <c r="F67" s="25"/>
      <c r="G67" s="25"/>
      <c r="H67" s="25"/>
      <c r="I67" s="11">
        <v>4</v>
      </c>
      <c r="K67" s="13"/>
      <c r="L67" s="14"/>
    </row>
    <row r="68" spans="1:13" x14ac:dyDescent="0.3">
      <c r="A68" s="4">
        <v>29</v>
      </c>
      <c r="B68" s="8" t="s">
        <v>134</v>
      </c>
      <c r="C68" s="15" t="s">
        <v>135</v>
      </c>
      <c r="D68" s="16"/>
      <c r="E68" s="16"/>
      <c r="F68" s="16"/>
      <c r="G68" s="16"/>
      <c r="H68" s="16"/>
      <c r="I68" s="9">
        <v>9.84</v>
      </c>
      <c r="J68" s="7" t="s">
        <v>64</v>
      </c>
      <c r="K68" s="51">
        <v>0</v>
      </c>
      <c r="L68" s="10">
        <f>ROUND(I68*K68,2)</f>
        <v>0</v>
      </c>
      <c r="M68" t="s">
        <v>243</v>
      </c>
    </row>
    <row r="69" spans="1:13" x14ac:dyDescent="0.3">
      <c r="A69" s="13"/>
      <c r="B69" s="14"/>
      <c r="C69" s="24" t="s">
        <v>244</v>
      </c>
      <c r="D69" s="25"/>
      <c r="E69" s="25"/>
      <c r="F69" s="25"/>
      <c r="G69" s="25"/>
      <c r="H69" s="25"/>
      <c r="I69" s="11">
        <v>9.84</v>
      </c>
      <c r="K69" s="13"/>
      <c r="L69" s="14"/>
    </row>
    <row r="70" spans="1:13" x14ac:dyDescent="0.3">
      <c r="A70" s="4">
        <v>30</v>
      </c>
      <c r="B70" s="8" t="s">
        <v>138</v>
      </c>
      <c r="C70" s="15" t="s">
        <v>139</v>
      </c>
      <c r="D70" s="16"/>
      <c r="E70" s="16"/>
      <c r="F70" s="16"/>
      <c r="G70" s="16"/>
      <c r="H70" s="16"/>
      <c r="I70" s="9">
        <v>115</v>
      </c>
      <c r="J70" s="7" t="s">
        <v>60</v>
      </c>
      <c r="K70" s="51">
        <v>0</v>
      </c>
      <c r="L70" s="10">
        <f>ROUND(I70*K70,2)</f>
        <v>0</v>
      </c>
      <c r="M70" t="s">
        <v>245</v>
      </c>
    </row>
    <row r="71" spans="1:13" x14ac:dyDescent="0.3">
      <c r="A71" s="13"/>
      <c r="B71" s="14"/>
      <c r="C71" s="24">
        <v>115</v>
      </c>
      <c r="D71" s="25"/>
      <c r="E71" s="25"/>
      <c r="F71" s="25"/>
      <c r="G71" s="25"/>
      <c r="H71" s="25"/>
      <c r="I71" s="11">
        <v>115</v>
      </c>
      <c r="K71" s="13"/>
      <c r="L71" s="14"/>
    </row>
    <row r="72" spans="1:13" x14ac:dyDescent="0.3">
      <c r="A72" s="4">
        <v>31</v>
      </c>
      <c r="B72" s="8" t="s">
        <v>141</v>
      </c>
      <c r="C72" s="15" t="s">
        <v>142</v>
      </c>
      <c r="D72" s="16"/>
      <c r="E72" s="16"/>
      <c r="F72" s="16"/>
      <c r="G72" s="16"/>
      <c r="H72" s="16"/>
      <c r="I72" s="9">
        <v>115</v>
      </c>
      <c r="J72" s="7" t="s">
        <v>60</v>
      </c>
      <c r="K72" s="51">
        <v>0</v>
      </c>
      <c r="L72" s="10">
        <f>ROUND(I72*K72,2)</f>
        <v>0</v>
      </c>
      <c r="M72" t="s">
        <v>246</v>
      </c>
    </row>
    <row r="73" spans="1:13" x14ac:dyDescent="0.3">
      <c r="A73" s="13"/>
      <c r="B73" s="14"/>
      <c r="C73" s="24">
        <v>115</v>
      </c>
      <c r="D73" s="25"/>
      <c r="E73" s="25"/>
      <c r="F73" s="25"/>
      <c r="G73" s="25"/>
      <c r="H73" s="25"/>
      <c r="I73" s="11">
        <v>115</v>
      </c>
      <c r="K73" s="13"/>
      <c r="L73" s="14"/>
    </row>
    <row r="74" spans="1:13" x14ac:dyDescent="0.3">
      <c r="A74" s="4">
        <v>32</v>
      </c>
      <c r="B74" s="8" t="s">
        <v>144</v>
      </c>
      <c r="C74" s="15" t="s">
        <v>145</v>
      </c>
      <c r="D74" s="16"/>
      <c r="E74" s="16"/>
      <c r="F74" s="16"/>
      <c r="G74" s="16"/>
      <c r="H74" s="16"/>
      <c r="I74" s="9">
        <v>115</v>
      </c>
      <c r="J74" s="7" t="s">
        <v>60</v>
      </c>
      <c r="K74" s="51">
        <v>0</v>
      </c>
      <c r="L74" s="10">
        <f>ROUND(I74*K74,2)</f>
        <v>0</v>
      </c>
      <c r="M74" t="s">
        <v>247</v>
      </c>
    </row>
    <row r="75" spans="1:13" x14ac:dyDescent="0.3">
      <c r="A75" s="13"/>
      <c r="B75" s="14"/>
      <c r="C75" s="24">
        <v>115</v>
      </c>
      <c r="D75" s="25"/>
      <c r="E75" s="25"/>
      <c r="F75" s="25"/>
      <c r="G75" s="25"/>
      <c r="H75" s="25"/>
      <c r="I75" s="11">
        <v>115</v>
      </c>
      <c r="K75" s="13"/>
      <c r="L75" s="14"/>
    </row>
    <row r="76" spans="1:13" x14ac:dyDescent="0.3">
      <c r="A76" s="4">
        <v>33</v>
      </c>
      <c r="B76" s="8" t="s">
        <v>147</v>
      </c>
      <c r="C76" s="15" t="s">
        <v>148</v>
      </c>
      <c r="D76" s="16"/>
      <c r="E76" s="16"/>
      <c r="F76" s="16"/>
      <c r="G76" s="16"/>
      <c r="H76" s="16"/>
      <c r="I76" s="9">
        <v>118</v>
      </c>
      <c r="J76" s="7" t="s">
        <v>73</v>
      </c>
      <c r="K76" s="51">
        <v>0</v>
      </c>
      <c r="L76" s="10">
        <f>ROUND(I76*K76,2)</f>
        <v>0</v>
      </c>
      <c r="M76" t="s">
        <v>248</v>
      </c>
    </row>
    <row r="77" spans="1:13" x14ac:dyDescent="0.3">
      <c r="A77" s="13"/>
      <c r="B77" s="14"/>
      <c r="C77" s="24" t="s">
        <v>249</v>
      </c>
      <c r="D77" s="25"/>
      <c r="E77" s="25"/>
      <c r="F77" s="25"/>
      <c r="G77" s="25"/>
      <c r="H77" s="25"/>
      <c r="I77" s="11">
        <v>73.92</v>
      </c>
      <c r="K77" s="13"/>
      <c r="L77" s="14"/>
    </row>
    <row r="78" spans="1:13" x14ac:dyDescent="0.3">
      <c r="A78" s="13"/>
      <c r="B78" s="14"/>
      <c r="C78" s="24" t="s">
        <v>250</v>
      </c>
      <c r="D78" s="25"/>
      <c r="E78" s="25"/>
      <c r="F78" s="25"/>
      <c r="G78" s="25"/>
      <c r="H78" s="25"/>
      <c r="I78" s="11">
        <v>13.92</v>
      </c>
      <c r="K78" s="13"/>
      <c r="L78" s="14"/>
    </row>
    <row r="79" spans="1:13" x14ac:dyDescent="0.3">
      <c r="A79" s="13"/>
      <c r="B79" s="14"/>
      <c r="C79" s="24" t="s">
        <v>251</v>
      </c>
      <c r="D79" s="25"/>
      <c r="E79" s="25"/>
      <c r="F79" s="25"/>
      <c r="G79" s="25"/>
      <c r="H79" s="25"/>
      <c r="I79" s="11">
        <v>28.16</v>
      </c>
      <c r="K79" s="13"/>
      <c r="L79" s="14"/>
    </row>
    <row r="80" spans="1:13" x14ac:dyDescent="0.3">
      <c r="A80" s="13"/>
      <c r="B80" s="14"/>
      <c r="C80" s="24" t="s">
        <v>153</v>
      </c>
      <c r="D80" s="25"/>
      <c r="E80" s="25"/>
      <c r="F80" s="25"/>
      <c r="G80" s="25"/>
      <c r="H80" s="25"/>
      <c r="I80" s="11">
        <v>2</v>
      </c>
      <c r="K80" s="13"/>
      <c r="L80" s="14"/>
    </row>
    <row r="81" spans="1:13" x14ac:dyDescent="0.3">
      <c r="A81" s="4">
        <v>34</v>
      </c>
      <c r="B81" s="8" t="s">
        <v>155</v>
      </c>
      <c r="C81" s="15" t="s">
        <v>156</v>
      </c>
      <c r="D81" s="16"/>
      <c r="E81" s="16"/>
      <c r="F81" s="16"/>
      <c r="G81" s="16"/>
      <c r="H81" s="16"/>
      <c r="I81" s="9">
        <v>590</v>
      </c>
      <c r="J81" s="7" t="s">
        <v>73</v>
      </c>
      <c r="K81" s="51">
        <v>0</v>
      </c>
      <c r="L81" s="10">
        <f>ROUND(I81*K81,2)</f>
        <v>0</v>
      </c>
      <c r="M81" t="s">
        <v>252</v>
      </c>
    </row>
    <row r="82" spans="1:13" x14ac:dyDescent="0.3">
      <c r="A82" s="13"/>
      <c r="B82" s="14"/>
      <c r="C82" s="24" t="s">
        <v>253</v>
      </c>
      <c r="D82" s="25"/>
      <c r="E82" s="25"/>
      <c r="F82" s="25"/>
      <c r="G82" s="25"/>
      <c r="H82" s="25"/>
      <c r="I82" s="11">
        <v>590</v>
      </c>
      <c r="K82" s="13"/>
      <c r="L82" s="14"/>
    </row>
    <row r="83" spans="1:13" x14ac:dyDescent="0.3">
      <c r="A83" s="4">
        <v>35</v>
      </c>
      <c r="B83" s="8" t="s">
        <v>254</v>
      </c>
      <c r="C83" s="15" t="s">
        <v>255</v>
      </c>
      <c r="D83" s="16"/>
      <c r="E83" s="16"/>
      <c r="F83" s="16"/>
      <c r="G83" s="16"/>
      <c r="H83" s="16"/>
      <c r="I83" s="9">
        <v>44.08</v>
      </c>
      <c r="J83" s="7" t="s">
        <v>73</v>
      </c>
      <c r="K83" s="51">
        <v>0</v>
      </c>
      <c r="L83" s="10">
        <f>ROUND(I83*K83,2)</f>
        <v>0</v>
      </c>
      <c r="M83" t="s">
        <v>256</v>
      </c>
    </row>
    <row r="84" spans="1:13" x14ac:dyDescent="0.3">
      <c r="A84" s="13"/>
      <c r="B84" s="14"/>
      <c r="C84" s="24" t="s">
        <v>257</v>
      </c>
      <c r="D84" s="25"/>
      <c r="E84" s="25"/>
      <c r="F84" s="25"/>
      <c r="G84" s="25"/>
      <c r="H84" s="25"/>
      <c r="I84" s="11">
        <v>28.16</v>
      </c>
      <c r="K84" s="13"/>
      <c r="L84" s="14"/>
    </row>
    <row r="85" spans="1:13" x14ac:dyDescent="0.3">
      <c r="A85" s="13"/>
      <c r="B85" s="14"/>
      <c r="C85" s="24" t="s">
        <v>258</v>
      </c>
      <c r="D85" s="25"/>
      <c r="E85" s="25"/>
      <c r="F85" s="25"/>
      <c r="G85" s="25"/>
      <c r="H85" s="25"/>
      <c r="I85" s="11">
        <v>13.92</v>
      </c>
      <c r="K85" s="13"/>
      <c r="L85" s="14"/>
    </row>
    <row r="86" spans="1:13" x14ac:dyDescent="0.3">
      <c r="A86" s="13"/>
      <c r="B86" s="14"/>
      <c r="C86" s="24">
        <v>2</v>
      </c>
      <c r="D86" s="25"/>
      <c r="E86" s="25"/>
      <c r="F86" s="25"/>
      <c r="G86" s="25"/>
      <c r="H86" s="25"/>
      <c r="I86" s="11">
        <v>2</v>
      </c>
      <c r="K86" s="13"/>
      <c r="L86" s="14"/>
    </row>
    <row r="87" spans="1:13" x14ac:dyDescent="0.3">
      <c r="A87" s="4">
        <v>36</v>
      </c>
      <c r="B87" s="8" t="s">
        <v>163</v>
      </c>
      <c r="C87" s="15" t="s">
        <v>164</v>
      </c>
      <c r="D87" s="16"/>
      <c r="E87" s="16"/>
      <c r="F87" s="16"/>
      <c r="G87" s="16"/>
      <c r="H87" s="16"/>
      <c r="I87" s="9">
        <v>261.36</v>
      </c>
      <c r="J87" s="7" t="s">
        <v>73</v>
      </c>
      <c r="K87" s="51">
        <v>0</v>
      </c>
      <c r="L87" s="10">
        <f>ROUND(I87*K87,2)</f>
        <v>0</v>
      </c>
      <c r="M87" t="s">
        <v>259</v>
      </c>
    </row>
    <row r="88" spans="1:13" x14ac:dyDescent="0.3">
      <c r="A88" s="13"/>
      <c r="B88" s="14"/>
      <c r="C88" s="24" t="s">
        <v>260</v>
      </c>
      <c r="D88" s="25"/>
      <c r="E88" s="25"/>
      <c r="F88" s="25"/>
      <c r="G88" s="25"/>
      <c r="H88" s="25"/>
      <c r="I88" s="11">
        <v>261.36</v>
      </c>
      <c r="K88" s="13"/>
      <c r="L88" s="14"/>
    </row>
    <row r="89" spans="1:13" x14ac:dyDescent="0.3">
      <c r="A89" s="4">
        <v>37</v>
      </c>
      <c r="B89" s="8" t="s">
        <v>261</v>
      </c>
      <c r="C89" s="15" t="s">
        <v>262</v>
      </c>
      <c r="D89" s="16"/>
      <c r="E89" s="16"/>
      <c r="F89" s="16"/>
      <c r="G89" s="16"/>
      <c r="H89" s="16"/>
      <c r="I89" s="9">
        <v>1</v>
      </c>
      <c r="J89" s="7" t="s">
        <v>17</v>
      </c>
      <c r="K89" s="51">
        <v>0</v>
      </c>
      <c r="L89" s="10">
        <f>ROUND(I89*K89,2)</f>
        <v>0</v>
      </c>
      <c r="M89" t="s">
        <v>263</v>
      </c>
    </row>
    <row r="90" spans="1:13" x14ac:dyDescent="0.3">
      <c r="A90" s="17" t="s">
        <v>14</v>
      </c>
      <c r="B90" s="18"/>
      <c r="C90" s="12"/>
      <c r="D90" s="22"/>
      <c r="E90" s="23"/>
      <c r="F90" s="22"/>
      <c r="G90" s="23"/>
      <c r="H90" s="19" t="s">
        <v>49</v>
      </c>
      <c r="I90" s="20"/>
      <c r="J90" s="20"/>
      <c r="K90" s="21">
        <f>L9+L11+L13+L15+L17+L19+L22+SUM(L24:L25)+L27+L29+L32+L34+L36+L39+L41+L43+L45+L47+L49+L51+L53+L55+L57+L59+L61+L64+L66+L68+L70+L72+L74+L76+L81+L83+L87+L89</f>
        <v>0</v>
      </c>
      <c r="L90" s="20"/>
    </row>
    <row r="91" spans="1:13" x14ac:dyDescent="0.3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3" x14ac:dyDescent="0.3">
      <c r="A92" s="40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</row>
    <row r="93" spans="1:13" x14ac:dyDescent="0.3">
      <c r="A93" s="45" t="s">
        <v>264</v>
      </c>
      <c r="B93" s="46"/>
      <c r="C93" s="46"/>
      <c r="D93" s="17" t="s">
        <v>265</v>
      </c>
      <c r="E93" s="18"/>
      <c r="F93" s="17" t="s">
        <v>266</v>
      </c>
      <c r="G93" s="18"/>
      <c r="H93" s="19" t="s">
        <v>49</v>
      </c>
      <c r="I93" s="20"/>
      <c r="J93" s="12"/>
      <c r="K93" s="21">
        <f>'SO 000'!K20+'SO 101'!K73+'SO 102'!K90</f>
        <v>0</v>
      </c>
      <c r="L93" s="20"/>
    </row>
    <row r="94" spans="1:13" x14ac:dyDescent="0.3">
      <c r="A94" s="47"/>
      <c r="B94" s="47"/>
      <c r="C94" s="47"/>
      <c r="D94" s="22"/>
      <c r="E94" s="23"/>
      <c r="F94" s="22"/>
      <c r="G94" s="23"/>
      <c r="H94" s="22"/>
      <c r="I94" s="23"/>
      <c r="J94" s="23"/>
      <c r="K94" s="23"/>
      <c r="L94" s="23"/>
    </row>
    <row r="95" spans="1:13" x14ac:dyDescent="0.3">
      <c r="A95" s="47"/>
      <c r="B95" s="47"/>
      <c r="C95" s="47"/>
      <c r="D95" s="44">
        <v>21</v>
      </c>
      <c r="E95" s="18"/>
      <c r="F95" s="44">
        <f>ROUNDUP(K93*0.21,2)</f>
        <v>0</v>
      </c>
      <c r="G95" s="18"/>
      <c r="H95" s="19" t="s">
        <v>267</v>
      </c>
      <c r="I95" s="20"/>
      <c r="J95" s="12"/>
      <c r="K95" s="21">
        <f>K93+F95+F94</f>
        <v>0</v>
      </c>
      <c r="L95" s="20"/>
    </row>
    <row r="96" spans="1:13" x14ac:dyDescent="0.3">
      <c r="A96" s="40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</row>
    <row r="97" spans="1:12" x14ac:dyDescent="0.3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spans="1:12" x14ac:dyDescent="0.3">
      <c r="A98" s="42" t="s">
        <v>268</v>
      </c>
      <c r="B98" s="43"/>
      <c r="C98" s="54" t="s">
        <v>269</v>
      </c>
      <c r="D98" s="55"/>
      <c r="E98" s="55"/>
      <c r="F98" s="13"/>
      <c r="G98" s="14"/>
      <c r="H98" s="14"/>
      <c r="I98" s="14"/>
      <c r="J98" s="14"/>
      <c r="K98" s="14"/>
      <c r="L98" s="14"/>
    </row>
    <row r="99" spans="1:12" x14ac:dyDescent="0.3">
      <c r="A99" s="42" t="s">
        <v>270</v>
      </c>
      <c r="B99" s="43"/>
      <c r="C99" s="54" t="s">
        <v>271</v>
      </c>
      <c r="D99" s="55"/>
      <c r="E99" s="55"/>
      <c r="F99" s="13"/>
      <c r="G99" s="14"/>
      <c r="H99" s="14"/>
      <c r="I99" s="14"/>
      <c r="J99" s="14"/>
      <c r="K99" s="14"/>
      <c r="L99" s="14"/>
    </row>
  </sheetData>
  <sheetProtection algorithmName="SHA-512" hashValue="f+kWfU8jp4Nc2xG7wYMRhDZb2xopT/ZnN6A3IPjbuZazq2f4ldFlt8NCuwEvXqnLpVOulENclh7ATR/5avmuVg==" saltValue="ZG1Wbl913SPlnzPo6Fyg1g==" spinCount="100000" sheet="1" objects="1" scenarios="1"/>
  <mergeCells count="204"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15:H15"/>
    <mergeCell ref="C16:H16"/>
    <mergeCell ref="A16:B16"/>
    <mergeCell ref="K16:L16"/>
    <mergeCell ref="C17:H17"/>
    <mergeCell ref="C18:H18"/>
    <mergeCell ref="A18:B18"/>
    <mergeCell ref="K18:L18"/>
    <mergeCell ref="C11:H11"/>
    <mergeCell ref="C12:H12"/>
    <mergeCell ref="A12:B12"/>
    <mergeCell ref="K12:L12"/>
    <mergeCell ref="C13:H13"/>
    <mergeCell ref="C14:H14"/>
    <mergeCell ref="A14:B14"/>
    <mergeCell ref="K14:L14"/>
    <mergeCell ref="C22:H22"/>
    <mergeCell ref="C23:H23"/>
    <mergeCell ref="A23:B23"/>
    <mergeCell ref="K23:L23"/>
    <mergeCell ref="C24:H24"/>
    <mergeCell ref="C25:H25"/>
    <mergeCell ref="C19:H19"/>
    <mergeCell ref="C20:H20"/>
    <mergeCell ref="A20:B20"/>
    <mergeCell ref="K20:L20"/>
    <mergeCell ref="C21:H21"/>
    <mergeCell ref="A21:B21"/>
    <mergeCell ref="K21:L21"/>
    <mergeCell ref="C29:H29"/>
    <mergeCell ref="C30:H30"/>
    <mergeCell ref="A30:B30"/>
    <mergeCell ref="K30:L30"/>
    <mergeCell ref="C31:H31"/>
    <mergeCell ref="A31:B31"/>
    <mergeCell ref="K31:L31"/>
    <mergeCell ref="C26:H26"/>
    <mergeCell ref="A26:B26"/>
    <mergeCell ref="K26:L26"/>
    <mergeCell ref="C27:H27"/>
    <mergeCell ref="C28:H28"/>
    <mergeCell ref="A28:B28"/>
    <mergeCell ref="K28:L28"/>
    <mergeCell ref="C36:H36"/>
    <mergeCell ref="C37:H37"/>
    <mergeCell ref="A37:B37"/>
    <mergeCell ref="K37:L37"/>
    <mergeCell ref="C38:H38"/>
    <mergeCell ref="A38:B38"/>
    <mergeCell ref="K38:L38"/>
    <mergeCell ref="C32:H32"/>
    <mergeCell ref="C33:H33"/>
    <mergeCell ref="A33:B33"/>
    <mergeCell ref="K33:L33"/>
    <mergeCell ref="C34:H34"/>
    <mergeCell ref="C35:H35"/>
    <mergeCell ref="A35:B35"/>
    <mergeCell ref="K35:L35"/>
    <mergeCell ref="C43:H43"/>
    <mergeCell ref="C44:H44"/>
    <mergeCell ref="A44:B44"/>
    <mergeCell ref="K44:L44"/>
    <mergeCell ref="C45:H45"/>
    <mergeCell ref="C46:H46"/>
    <mergeCell ref="A46:B46"/>
    <mergeCell ref="K46:L46"/>
    <mergeCell ref="C39:H39"/>
    <mergeCell ref="C40:H40"/>
    <mergeCell ref="A40:B40"/>
    <mergeCell ref="K40:L40"/>
    <mergeCell ref="C41:H41"/>
    <mergeCell ref="C42:H42"/>
    <mergeCell ref="A42:B42"/>
    <mergeCell ref="K42:L42"/>
    <mergeCell ref="C51:H51"/>
    <mergeCell ref="C52:H52"/>
    <mergeCell ref="A52:B52"/>
    <mergeCell ref="K52:L52"/>
    <mergeCell ref="C53:H53"/>
    <mergeCell ref="C54:H54"/>
    <mergeCell ref="A54:B54"/>
    <mergeCell ref="K54:L54"/>
    <mergeCell ref="C47:H47"/>
    <mergeCell ref="C48:H48"/>
    <mergeCell ref="A48:B48"/>
    <mergeCell ref="K48:L48"/>
    <mergeCell ref="C49:H49"/>
    <mergeCell ref="C50:H50"/>
    <mergeCell ref="A50:B50"/>
    <mergeCell ref="K50:L50"/>
    <mergeCell ref="C59:H59"/>
    <mergeCell ref="C60:H60"/>
    <mergeCell ref="A60:B60"/>
    <mergeCell ref="K60:L60"/>
    <mergeCell ref="C61:H61"/>
    <mergeCell ref="C62:H62"/>
    <mergeCell ref="A62:B62"/>
    <mergeCell ref="K62:L62"/>
    <mergeCell ref="C55:H55"/>
    <mergeCell ref="C56:H56"/>
    <mergeCell ref="A56:B56"/>
    <mergeCell ref="K56:L56"/>
    <mergeCell ref="C57:H57"/>
    <mergeCell ref="C58:H58"/>
    <mergeCell ref="A58:B58"/>
    <mergeCell ref="K58:L58"/>
    <mergeCell ref="C66:H66"/>
    <mergeCell ref="C67:H67"/>
    <mergeCell ref="A67:B67"/>
    <mergeCell ref="K67:L67"/>
    <mergeCell ref="C68:H68"/>
    <mergeCell ref="C69:H69"/>
    <mergeCell ref="A69:B69"/>
    <mergeCell ref="K69:L69"/>
    <mergeCell ref="C63:H63"/>
    <mergeCell ref="A63:B63"/>
    <mergeCell ref="K63:L63"/>
    <mergeCell ref="C64:H64"/>
    <mergeCell ref="C65:H65"/>
    <mergeCell ref="A65:B65"/>
    <mergeCell ref="K65:L65"/>
    <mergeCell ref="C74:H74"/>
    <mergeCell ref="C75:H75"/>
    <mergeCell ref="A75:B75"/>
    <mergeCell ref="K75:L75"/>
    <mergeCell ref="C76:H76"/>
    <mergeCell ref="C77:H77"/>
    <mergeCell ref="A77:B77"/>
    <mergeCell ref="K77:L77"/>
    <mergeCell ref="C70:H70"/>
    <mergeCell ref="C71:H71"/>
    <mergeCell ref="A71:B71"/>
    <mergeCell ref="K71:L71"/>
    <mergeCell ref="C72:H72"/>
    <mergeCell ref="C73:H73"/>
    <mergeCell ref="A73:B73"/>
    <mergeCell ref="K73:L73"/>
    <mergeCell ref="C80:H80"/>
    <mergeCell ref="A80:B80"/>
    <mergeCell ref="K80:L80"/>
    <mergeCell ref="C81:H81"/>
    <mergeCell ref="C82:H82"/>
    <mergeCell ref="A82:B82"/>
    <mergeCell ref="K82:L82"/>
    <mergeCell ref="C78:H78"/>
    <mergeCell ref="A78:B78"/>
    <mergeCell ref="K78:L78"/>
    <mergeCell ref="C79:H79"/>
    <mergeCell ref="A79:B79"/>
    <mergeCell ref="K79:L79"/>
    <mergeCell ref="C86:H86"/>
    <mergeCell ref="A86:B86"/>
    <mergeCell ref="K86:L86"/>
    <mergeCell ref="C87:H87"/>
    <mergeCell ref="C88:H88"/>
    <mergeCell ref="A88:B88"/>
    <mergeCell ref="K88:L88"/>
    <mergeCell ref="C83:H83"/>
    <mergeCell ref="C84:H84"/>
    <mergeCell ref="A84:B84"/>
    <mergeCell ref="K84:L84"/>
    <mergeCell ref="C85:H85"/>
    <mergeCell ref="A85:B85"/>
    <mergeCell ref="K85:L85"/>
    <mergeCell ref="A91:L91"/>
    <mergeCell ref="A92:L92"/>
    <mergeCell ref="A93:C95"/>
    <mergeCell ref="H93:I93"/>
    <mergeCell ref="K93:L93"/>
    <mergeCell ref="D93:E93"/>
    <mergeCell ref="F93:G93"/>
    <mergeCell ref="C89:H89"/>
    <mergeCell ref="A90:B90"/>
    <mergeCell ref="H90:J90"/>
    <mergeCell ref="K90:L90"/>
    <mergeCell ref="D90:E90"/>
    <mergeCell ref="F90:G90"/>
    <mergeCell ref="A96:L96"/>
    <mergeCell ref="A97:L97"/>
    <mergeCell ref="A98:B98"/>
    <mergeCell ref="C98:E98"/>
    <mergeCell ref="F98:L98"/>
    <mergeCell ref="A99:B99"/>
    <mergeCell ref="C99:E99"/>
    <mergeCell ref="F99:L99"/>
    <mergeCell ref="H94:L94"/>
    <mergeCell ref="D94:E94"/>
    <mergeCell ref="F94:G94"/>
    <mergeCell ref="H95:I95"/>
    <mergeCell ref="K95:L95"/>
    <mergeCell ref="D95:E95"/>
    <mergeCell ref="F95:G95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 000</vt:lpstr>
      <vt:lpstr>SO 101</vt:lpstr>
      <vt:lpstr>SO 102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Škarda Daniel</cp:lastModifiedBy>
  <dcterms:created xsi:type="dcterms:W3CDTF">2022-04-13T14:56:17Z</dcterms:created>
  <dcterms:modified xsi:type="dcterms:W3CDTF">2022-05-20T08:09:48Z</dcterms:modified>
</cp:coreProperties>
</file>