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Silnice , Cesty\15. Cesta za školkou Bílkov - k čp. 88\"/>
    </mc:Choice>
  </mc:AlternateContent>
  <xr:revisionPtr revIDLastSave="0" documentId="13_ncr:1_{032B0A06-4690-4C02-BC33-240A1BE6ED8B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SO 01" sheetId="4" r:id="rId1"/>
    <sheet name="SO 02" sheetId="5" r:id="rId2"/>
    <sheet name="SO 0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4" l="1"/>
  <c r="L44" i="6"/>
  <c r="L41" i="6"/>
  <c r="L39" i="6"/>
  <c r="L37" i="6"/>
  <c r="L35" i="6"/>
  <c r="L33" i="6"/>
  <c r="L31" i="6"/>
  <c r="L29" i="6"/>
  <c r="L27" i="6"/>
  <c r="L25" i="6"/>
  <c r="L22" i="6"/>
  <c r="L19" i="6"/>
  <c r="L17" i="6"/>
  <c r="L14" i="6"/>
  <c r="L12" i="6"/>
  <c r="L10" i="6"/>
  <c r="L42" i="5"/>
  <c r="L39" i="5"/>
  <c r="L37" i="5"/>
  <c r="L35" i="5"/>
  <c r="L34" i="5"/>
  <c r="L32" i="5"/>
  <c r="L30" i="5"/>
  <c r="L28" i="5"/>
  <c r="L26" i="5"/>
  <c r="L25" i="5"/>
  <c r="L22" i="5"/>
  <c r="L19" i="5"/>
  <c r="L17" i="5"/>
  <c r="L14" i="5"/>
  <c r="L12" i="5"/>
  <c r="L10" i="5"/>
  <c r="L46" i="4"/>
  <c r="L45" i="4"/>
  <c r="L44" i="4"/>
  <c r="L43" i="4"/>
  <c r="L41" i="4"/>
  <c r="L38" i="4"/>
  <c r="L36" i="4"/>
  <c r="L35" i="4"/>
  <c r="L34" i="4"/>
  <c r="L33" i="4"/>
  <c r="L31" i="4"/>
  <c r="L29" i="4"/>
  <c r="L27" i="4"/>
  <c r="L25" i="4"/>
  <c r="L22" i="4"/>
  <c r="L20" i="4"/>
  <c r="L15" i="4"/>
  <c r="L13" i="4"/>
  <c r="K46" i="6" l="1"/>
  <c r="K43" i="5"/>
  <c r="K47" i="4"/>
  <c r="K49" i="6" l="1"/>
  <c r="F51" i="6" s="1"/>
  <c r="K51" i="6" s="1"/>
</calcChain>
</file>

<file path=xl/sharedStrings.xml><?xml version="1.0" encoding="utf-8"?>
<sst xmlns="http://schemas.openxmlformats.org/spreadsheetml/2006/main" count="291" uniqueCount="160">
  <si>
    <t xml:space="preserve">   SO 01  Komunikace   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</si>
  <si>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</si>
  <si>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</si>
  <si>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</si>
  <si>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</si>
  <si>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</si>
  <si>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</si>
  <si>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113107221</t>
  </si>
  <si>
    <t xml:space="preserve">Odstranění podkladu z kameniva drceného tl 100 mm strojně pl přes 200 m2                            </t>
  </si>
  <si>
    <t xml:space="preserve">m2   </t>
  </si>
  <si>
    <t>_6310XMMXZ</t>
  </si>
  <si>
    <t>122252203</t>
  </si>
  <si>
    <t xml:space="preserve">Odkopávky a prokopávky nezapažené pro silnice a dálnice v hornině třídy těžitelnosti I objem do 100 </t>
  </si>
  <si>
    <t xml:space="preserve">m3   </t>
  </si>
  <si>
    <t>_6310XMU46</t>
  </si>
  <si>
    <t xml:space="preserve">710*1,1*0,15                                                                                        </t>
  </si>
  <si>
    <t>162651112</t>
  </si>
  <si>
    <t xml:space="preserve">Vodorovné přemístění do 5000 m výkopku/sypaniny z horniny třídy těžitelnosti I, skupiny 1 až 3      </t>
  </si>
  <si>
    <t>_6310XN0FQ</t>
  </si>
  <si>
    <t>Nepotřebná zemina</t>
  </si>
  <si>
    <t>171251201</t>
  </si>
  <si>
    <t xml:space="preserve">Uložení sypaniny na skládky nebo meziskládky                                                        </t>
  </si>
  <si>
    <t>_6310XN5ZA</t>
  </si>
  <si>
    <t xml:space="preserve">117,15                   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</si>
  <si>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</si>
  <si>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</si>
  <si>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_6310XNGZ6</t>
  </si>
  <si>
    <t>Pokud nebude na zemní pláni dosaženo únosnosti minimálně Edef2 45 MPa bude provedena její sanace. Lze použít původní odstraněné materiály z konstrukce vozovky. Není zahrnuto v rozpočtu. Pouze se souhlasem investora!</t>
  </si>
  <si>
    <t xml:space="preserve">710*1,1                                                                                             </t>
  </si>
  <si>
    <t>564851111</t>
  </si>
  <si>
    <t xml:space="preserve">Podklad ze štěrkodrtě ŠD tl 150 mm                                                                  </t>
  </si>
  <si>
    <t>_6310XNSZO</t>
  </si>
  <si>
    <t>565145121</t>
  </si>
  <si>
    <t xml:space="preserve">Asfaltový beton vrstva podkladní ACP 16 (obalované kamenivo OKS) tl 60 mm š přes 3 m                </t>
  </si>
  <si>
    <t>_6310XNYHP</t>
  </si>
  <si>
    <t xml:space="preserve">710*1,05       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</si>
  <si>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</si>
  <si>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</si>
  <si>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_6310XO7N5</t>
  </si>
  <si>
    <t xml:space="preserve">133*0,5*2                                                                                           </t>
  </si>
  <si>
    <t>577134121</t>
  </si>
  <si>
    <t xml:space="preserve">Asfaltový beton vrstva obrusná ACO 11 (ABS) tř. I tl 40 mm š přes 3 m z nemodifikovaného asfaltu    </t>
  </si>
  <si>
    <t>_6310XOEYY</t>
  </si>
  <si>
    <t>919121212</t>
  </si>
  <si>
    <t xml:space="preserve">Těsnění spár zálivkou za studena pro komůrky š 10 mm hl 20 mm bez těsnicího profilu                 </t>
  </si>
  <si>
    <t xml:space="preserve">m    </t>
  </si>
  <si>
    <t>_6310XOL43</t>
  </si>
  <si>
    <t>919731121</t>
  </si>
  <si>
    <t xml:space="preserve">Zarovnání styčné plochy podkladu nebo krytu živičného tl do 50 mm                                   </t>
  </si>
  <si>
    <t>_6310XOQBJ</t>
  </si>
  <si>
    <t>919735111</t>
  </si>
  <si>
    <t xml:space="preserve">Řezání stávajícího živičného krytu hl do 50 mm                                                      </t>
  </si>
  <si>
    <t>_6310XOVLA</t>
  </si>
  <si>
    <t>997002511</t>
  </si>
  <si>
    <t xml:space="preserve">Vodorovné přemístění suti a vybouraných hmot bez naložení ale se složením a urovnáním do 1 km       </t>
  </si>
  <si>
    <t xml:space="preserve">t    </t>
  </si>
  <si>
    <t>_6310XP152</t>
  </si>
  <si>
    <t xml:space="preserve">Podklad z kameniva 710*0,1*2,1                                                                      </t>
  </si>
  <si>
    <t>997006519</t>
  </si>
  <si>
    <t xml:space="preserve">Příplatek k vodorovnému přemístění suti na skládku ZKD 1 km přes 1 km                               </t>
  </si>
  <si>
    <t>_6310XP9ZK</t>
  </si>
  <si>
    <t>Do 5 km</t>
  </si>
  <si>
    <t xml:space="preserve">149,1*4 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</si>
  <si>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</si>
  <si>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</si>
  <si>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_6310XPFZ5</t>
  </si>
  <si>
    <t>VRN1</t>
  </si>
  <si>
    <t xml:space="preserve">Geodetické práce                                                                                    </t>
  </si>
  <si>
    <t xml:space="preserve">kpl  </t>
  </si>
  <si>
    <t>_6310XPLA6</t>
  </si>
  <si>
    <t>VRN2</t>
  </si>
  <si>
    <t xml:space="preserve">Vytyčení inženýrských sítí                                                                          </t>
  </si>
  <si>
    <t>_6310XPQE1</t>
  </si>
  <si>
    <t>VRN3</t>
  </si>
  <si>
    <t xml:space="preserve">Statická zkouška                                                                                    </t>
  </si>
  <si>
    <t xml:space="preserve">kus  </t>
  </si>
  <si>
    <t>_6310XPW13</t>
  </si>
  <si>
    <t>VRN4</t>
  </si>
  <si>
    <t xml:space="preserve">Dočasné dopravní značení                                                                            </t>
  </si>
  <si>
    <t>_6310XQ18C</t>
  </si>
  <si>
    <t>Odbytová cena bez DPH:</t>
  </si>
  <si>
    <t xml:space="preserve">   SO 02  Chodník                                                                                             </t>
  </si>
  <si>
    <t>_6310Y2F0D</t>
  </si>
  <si>
    <t xml:space="preserve">12*2*1,1                                                                                            </t>
  </si>
  <si>
    <t>_6310Y2K5W</t>
  </si>
  <si>
    <t xml:space="preserve">12*2*1,1*0,15                                                                                       </t>
  </si>
  <si>
    <t>_6310Y2P53</t>
  </si>
  <si>
    <t xml:space="preserve">3,96                                                                                                </t>
  </si>
  <si>
    <t>_6310Y2UU6</t>
  </si>
  <si>
    <t>181006112</t>
  </si>
  <si>
    <t xml:space="preserve">Rozprostření zemint l vrstvy do 0,15 m schopných zúrodnění v rovině a sklonu do 1:5                 </t>
  </si>
  <si>
    <t>_6310YD0MV</t>
  </si>
  <si>
    <t>Terénní úpravy za obrubou. Včetně opatření vhodné zeminy.</t>
  </si>
  <si>
    <t xml:space="preserve">12*1*2                                                                                              </t>
  </si>
  <si>
    <t>_6310Y309L</t>
  </si>
  <si>
    <t>451561111</t>
  </si>
  <si>
    <t xml:space="preserve">Lože pod dlažby z kameniva drceného drobného vrstva tl do 100 mm                                    </t>
  </si>
  <si>
    <t>_6310YAZNF</t>
  </si>
  <si>
    <t>_6310Y35WV</t>
  </si>
  <si>
    <t>5921745000</t>
  </si>
  <si>
    <t xml:space="preserve">obrubník betonový chodníkový 1000/100/250                                                           </t>
  </si>
  <si>
    <t>_6310Y85AT</t>
  </si>
  <si>
    <t xml:space="preserve">28*1,05                                                                                             </t>
  </si>
  <si>
    <t>5924500700</t>
  </si>
  <si>
    <t xml:space="preserve">dlažba zámková H-PROFIL HBB 20x16,5x8 cm přírodní                                                   </t>
  </si>
  <si>
    <t>_6310YBCPJ</t>
  </si>
  <si>
    <t xml:space="preserve">24*1,05                                                                                             </t>
  </si>
  <si>
    <t>596211210</t>
  </si>
  <si>
    <t xml:space="preserve">Kladení zámkové dlažby komunikací pro pěší tl 80 mm skupiny A pl do 50 m2                           </t>
  </si>
  <si>
    <t>_6310YA68C</t>
  </si>
  <si>
    <t xml:space="preserve">12*2                                                                                                </t>
  </si>
  <si>
    <t>916231213</t>
  </si>
  <si>
    <t xml:space="preserve">Osazení chodníkového obrubníku betonového stojatého s boční opěrou do lože z betonu prostého        </t>
  </si>
  <si>
    <t>_6310Y5JNV</t>
  </si>
  <si>
    <t>916991121</t>
  </si>
  <si>
    <t xml:space="preserve">Lože pod obrubníky, krajníky nebo obruby z dlažebních kostek z betonu prostého                      </t>
  </si>
  <si>
    <t>_6310Y9BQM</t>
  </si>
  <si>
    <t xml:space="preserve">28*0,05                                                                                             </t>
  </si>
  <si>
    <t>_6310Y3CHT</t>
  </si>
  <si>
    <t xml:space="preserve">12*2*1,1*0,1*2,1                                                                                    </t>
  </si>
  <si>
    <t>_6310Y3HIF</t>
  </si>
  <si>
    <t xml:space="preserve">5,544*4       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</si>
  <si>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</si>
  <si>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</si>
  <si>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>_6310Y3RA5</t>
  </si>
  <si>
    <t xml:space="preserve">   SO 03  Kontejnerové stání                                                                                  </t>
  </si>
  <si>
    <t>_6310YH4PE</t>
  </si>
  <si>
    <t xml:space="preserve">13*1,6*1,1                                                                                          </t>
  </si>
  <si>
    <t>_6310YH4PF</t>
  </si>
  <si>
    <t xml:space="preserve">13*1,6*1,1*0,15                                                                                     </t>
  </si>
  <si>
    <t>_6310YH4PG</t>
  </si>
  <si>
    <t>_6310YH4PH</t>
  </si>
  <si>
    <t>_6310YH4PT</t>
  </si>
  <si>
    <t xml:space="preserve">(13+1,6+1,6)*1                                                                                      </t>
  </si>
  <si>
    <t>_6310YH4PI</t>
  </si>
  <si>
    <t>_6310YH4PR</t>
  </si>
  <si>
    <t xml:space="preserve">13*1,6                                                                                              </t>
  </si>
  <si>
    <t>_6310YH4PJ</t>
  </si>
  <si>
    <t>_6310YH4PO</t>
  </si>
  <si>
    <t xml:space="preserve">29,2*1,05                                                                                           </t>
  </si>
  <si>
    <t>_6310YH4PS</t>
  </si>
  <si>
    <t xml:space="preserve">13*1,6*1,05                                                                                         </t>
  </si>
  <si>
    <t>_6310YH4PQ</t>
  </si>
  <si>
    <t>_6310YH4PN</t>
  </si>
  <si>
    <t xml:space="preserve">13+13+1,6+1,6                                                                                       </t>
  </si>
  <si>
    <t>_6310YH4PP</t>
  </si>
  <si>
    <t xml:space="preserve">29,2*0,05                                                                                           </t>
  </si>
  <si>
    <t>_6310YH4PK</t>
  </si>
  <si>
    <t xml:space="preserve">13*1,6*1,1*0,1*2,1                                                                                  </t>
  </si>
  <si>
    <t>_6310YH4PL</t>
  </si>
  <si>
    <t xml:space="preserve">4,8048*4                                                                                            </t>
  </si>
  <si>
    <t>_6310YH4PM</t>
  </si>
  <si>
    <t>STAVBA CELKEM</t>
  </si>
  <si>
    <t>Sazba DPH</t>
  </si>
  <si>
    <t>DPH celkem</t>
  </si>
  <si>
    <t>Odbytová cena s DPH:</t>
  </si>
  <si>
    <t>Oprava komunikace k č. p. 88, Bílkov</t>
  </si>
  <si>
    <t>VÝKAZ VÝMĚR</t>
  </si>
  <si>
    <t>Zhotovitel: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</si>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</sst>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0" fontId="4" fillId="2" borderId="0" xfId="0" applyFont="1" applyFill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0" fontId="1" fillId="2" borderId="0" xfId="0" applyFont="1" applyFill="1" applyAlignmen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/>
    <xf numFmtId="0" fontId="9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9" xfId="0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4" fontId="2" fillId="3" borderId="0" xfId="0" applyNumberFormat="1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workbookViewId="0">
      <selection activeCell="Q8" sqref="Q8"/>
    </sheetView>
  </sheetViews>
  <sheetFormatPr defaultRowHeight="14.4" x14ac:dyDescent="0.3"/>
  <cols>
    <col min="1" max="1" width="5.6640625" style="1" customWidth="1"/>
    <col min="2" max="2" width="10.5546875" style="1" customWidth="1"/>
    <col min="3" max="4" width="9.77734375" style="1" customWidth="1"/>
    <col min="5" max="7" width="8.88671875" style="1"/>
    <col min="8" max="8" width="47.109375" style="1" customWidth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4.4" customHeight="1" x14ac:dyDescent="0.3">
      <c r="A1" s="2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3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3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3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3" ht="15" thickBot="1" x14ac:dyDescent="0.3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3" ht="15" thickBot="1" x14ac:dyDescent="0.35">
      <c r="A6" s="17" t="s">
        <v>157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3" x14ac:dyDescent="0.3">
      <c r="A8" s="12" t="s">
        <v>158</v>
      </c>
      <c r="B8" s="11"/>
      <c r="C8" s="77"/>
      <c r="D8" s="77"/>
      <c r="E8" s="77"/>
      <c r="F8" s="77"/>
      <c r="G8" s="77"/>
      <c r="H8" s="11"/>
      <c r="I8" s="11"/>
      <c r="J8" s="11" t="s">
        <v>159</v>
      </c>
      <c r="K8" s="77"/>
      <c r="L8" s="77"/>
    </row>
    <row r="9" spans="1:13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ht="15" thickBot="1" x14ac:dyDescent="0.35"/>
    <row r="11" spans="1:13" ht="15" thickBot="1" x14ac:dyDescent="0.35">
      <c r="A11" s="33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3" ht="15" thickBot="1" x14ac:dyDescent="0.35">
      <c r="A12" s="35" t="s">
        <v>1</v>
      </c>
      <c r="B12" s="36"/>
      <c r="C12" s="37" t="s">
        <v>2</v>
      </c>
      <c r="D12" s="38"/>
      <c r="E12" s="38"/>
      <c r="F12" s="38"/>
      <c r="G12" s="38"/>
      <c r="H12" s="38"/>
      <c r="I12" s="3" t="s">
        <v>3</v>
      </c>
      <c r="J12" s="10" t="s">
        <v>4</v>
      </c>
      <c r="K12" s="3" t="s">
        <v>5</v>
      </c>
      <c r="L12" s="3" t="s">
        <v>6</v>
      </c>
    </row>
    <row r="13" spans="1:13" x14ac:dyDescent="0.3">
      <c r="A13" s="2">
        <v>1</v>
      </c>
      <c r="B13" s="4" t="s">
        <v>7</v>
      </c>
      <c r="C13" s="39" t="s">
        <v>8</v>
      </c>
      <c r="D13" s="40"/>
      <c r="E13" s="40"/>
      <c r="F13" s="40"/>
      <c r="G13" s="40"/>
      <c r="H13" s="40"/>
      <c r="I13" s="5">
        <v>710</v>
      </c>
      <c r="J13" s="9" t="s">
        <v>9</v>
      </c>
      <c r="K13" s="78">
        <v>0</v>
      </c>
      <c r="L13" s="6">
        <f>ROUND(I13*K13,2)</f>
        <v>0</v>
      </c>
      <c r="M13" t="s">
        <v>10</v>
      </c>
    </row>
    <row r="14" spans="1:13" x14ac:dyDescent="0.3">
      <c r="A14" s="31"/>
      <c r="B14" s="32"/>
      <c r="C14" s="29">
        <v>710</v>
      </c>
      <c r="D14" s="30"/>
      <c r="E14" s="30"/>
      <c r="F14" s="30"/>
      <c r="G14" s="30"/>
      <c r="H14" s="30"/>
      <c r="I14" s="7">
        <v>710</v>
      </c>
      <c r="K14" s="31"/>
      <c r="L14" s="32"/>
    </row>
    <row r="15" spans="1:13" x14ac:dyDescent="0.3">
      <c r="A15" s="2">
        <v>2</v>
      </c>
      <c r="B15" s="4" t="s">
        <v>11</v>
      </c>
      <c r="C15" s="41" t="s">
        <v>12</v>
      </c>
      <c r="D15" s="30"/>
      <c r="E15" s="30"/>
      <c r="F15" s="30"/>
      <c r="G15" s="30"/>
      <c r="H15" s="30"/>
      <c r="I15" s="5">
        <v>117.15</v>
      </c>
      <c r="J15" s="9" t="s">
        <v>13</v>
      </c>
      <c r="K15" s="78">
        <v>0</v>
      </c>
      <c r="L15" s="6">
        <f>ROUND(I15*K15,2)</f>
        <v>0</v>
      </c>
      <c r="M15" t="s">
        <v>14</v>
      </c>
    </row>
    <row r="16" spans="1:13" x14ac:dyDescent="0.3">
      <c r="A16" s="31"/>
      <c r="B16" s="32"/>
      <c r="C16" s="29" t="s">
        <v>15</v>
      </c>
      <c r="D16" s="30"/>
      <c r="E16" s="30"/>
      <c r="F16" s="30"/>
      <c r="G16" s="30"/>
      <c r="H16" s="30"/>
      <c r="I16" s="7">
        <v>117.15</v>
      </c>
      <c r="K16" s="31"/>
      <c r="L16" s="32"/>
    </row>
    <row r="17" spans="1:13" x14ac:dyDescent="0.3">
      <c r="A17" s="2">
        <v>3</v>
      </c>
      <c r="B17" s="4" t="s">
        <v>16</v>
      </c>
      <c r="C17" s="41" t="s">
        <v>17</v>
      </c>
      <c r="D17" s="30"/>
      <c r="E17" s="30"/>
      <c r="F17" s="30"/>
      <c r="G17" s="30"/>
      <c r="H17" s="30"/>
      <c r="I17" s="5">
        <v>117.15</v>
      </c>
      <c r="J17" s="9" t="s">
        <v>13</v>
      </c>
      <c r="K17" s="78">
        <v>0</v>
      </c>
      <c r="L17" s="6">
        <f>ROUND(I17*K17,2)</f>
        <v>0</v>
      </c>
      <c r="M17" t="s">
        <v>18</v>
      </c>
    </row>
    <row r="18" spans="1:13" x14ac:dyDescent="0.3">
      <c r="A18" s="31"/>
      <c r="B18" s="32"/>
      <c r="C18" s="29" t="s">
        <v>19</v>
      </c>
      <c r="D18" s="30"/>
      <c r="E18" s="30"/>
      <c r="F18" s="30"/>
      <c r="G18" s="30"/>
      <c r="H18" s="30"/>
      <c r="J18" s="31"/>
      <c r="K18" s="32"/>
      <c r="L18" s="32"/>
    </row>
    <row r="19" spans="1:13" x14ac:dyDescent="0.3">
      <c r="A19" s="31"/>
      <c r="B19" s="32"/>
      <c r="C19" s="29" t="s">
        <v>15</v>
      </c>
      <c r="D19" s="30"/>
      <c r="E19" s="30"/>
      <c r="F19" s="30"/>
      <c r="G19" s="30"/>
      <c r="H19" s="30"/>
      <c r="I19" s="7">
        <v>117.15</v>
      </c>
      <c r="K19" s="31"/>
      <c r="L19" s="32"/>
    </row>
    <row r="20" spans="1:13" x14ac:dyDescent="0.3">
      <c r="A20" s="2">
        <v>4</v>
      </c>
      <c r="B20" s="4" t="s">
        <v>20</v>
      </c>
      <c r="C20" s="41" t="s">
        <v>21</v>
      </c>
      <c r="D20" s="30"/>
      <c r="E20" s="30"/>
      <c r="F20" s="30"/>
      <c r="G20" s="30"/>
      <c r="H20" s="30"/>
      <c r="I20" s="5">
        <v>117.15</v>
      </c>
      <c r="J20" s="9" t="s">
        <v>13</v>
      </c>
      <c r="K20" s="78">
        <v>0</v>
      </c>
      <c r="L20" s="6">
        <f>ROUND(I20*K20,2)</f>
        <v>0</v>
      </c>
      <c r="M20" t="s">
        <v>22</v>
      </c>
    </row>
    <row r="21" spans="1:13" x14ac:dyDescent="0.3">
      <c r="A21" s="31"/>
      <c r="B21" s="32"/>
      <c r="C21" s="29" t="s">
        <v>23</v>
      </c>
      <c r="D21" s="30"/>
      <c r="E21" s="30"/>
      <c r="F21" s="30"/>
      <c r="G21" s="30"/>
      <c r="H21" s="30"/>
      <c r="I21" s="7">
        <v>117.15</v>
      </c>
      <c r="K21" s="31"/>
      <c r="L21" s="32"/>
    </row>
    <row r="22" spans="1:13" x14ac:dyDescent="0.3">
      <c r="A22" s="2">
        <v>5</v>
      </c>
      <c r="B22" s="4" t="s">
        <v>24</v>
      </c>
      <c r="C22" s="41" t="s">
        <v>25</v>
      </c>
      <c r="D22" s="30"/>
      <c r="E22" s="30"/>
      <c r="F22" s="30"/>
      <c r="G22" s="30"/>
      <c r="H22" s="30"/>
      <c r="I22" s="5">
        <v>781</v>
      </c>
      <c r="J22" s="9" t="s">
        <v>9</v>
      </c>
      <c r="K22" s="78">
        <v>0</v>
      </c>
      <c r="L22" s="6">
        <f>ROUND(I22*K22,2)</f>
        <v>0</v>
      </c>
      <c r="M22" t="s">
        <v>26</v>
      </c>
    </row>
    <row r="23" spans="1:13" ht="35.4" customHeight="1" x14ac:dyDescent="0.3">
      <c r="A23" s="31"/>
      <c r="B23" s="32"/>
      <c r="C23" s="29" t="s">
        <v>27</v>
      </c>
      <c r="D23" s="30"/>
      <c r="E23" s="30"/>
      <c r="F23" s="30"/>
      <c r="G23" s="30"/>
      <c r="H23" s="30"/>
      <c r="J23" s="31"/>
      <c r="K23" s="32"/>
      <c r="L23" s="32"/>
    </row>
    <row r="24" spans="1:13" x14ac:dyDescent="0.3">
      <c r="A24" s="31"/>
      <c r="B24" s="32"/>
      <c r="C24" s="29" t="s">
        <v>28</v>
      </c>
      <c r="D24" s="30"/>
      <c r="E24" s="30"/>
      <c r="F24" s="30"/>
      <c r="G24" s="30"/>
      <c r="H24" s="30"/>
      <c r="I24" s="7">
        <v>781</v>
      </c>
      <c r="K24" s="31"/>
      <c r="L24" s="32"/>
    </row>
    <row r="25" spans="1:13" x14ac:dyDescent="0.3">
      <c r="A25" s="2">
        <v>6</v>
      </c>
      <c r="B25" s="4" t="s">
        <v>29</v>
      </c>
      <c r="C25" s="41" t="s">
        <v>30</v>
      </c>
      <c r="D25" s="30"/>
      <c r="E25" s="30"/>
      <c r="F25" s="30"/>
      <c r="G25" s="30"/>
      <c r="H25" s="30"/>
      <c r="I25" s="5">
        <v>781</v>
      </c>
      <c r="J25" s="9" t="s">
        <v>9</v>
      </c>
      <c r="K25" s="78">
        <v>0</v>
      </c>
      <c r="L25" s="6">
        <f>ROUND(I25*K25,2)</f>
        <v>0</v>
      </c>
      <c r="M25" t="s">
        <v>31</v>
      </c>
    </row>
    <row r="26" spans="1:13" x14ac:dyDescent="0.3">
      <c r="A26" s="31"/>
      <c r="B26" s="32"/>
      <c r="C26" s="29" t="s">
        <v>28</v>
      </c>
      <c r="D26" s="30"/>
      <c r="E26" s="30"/>
      <c r="F26" s="30"/>
      <c r="G26" s="30"/>
      <c r="H26" s="30"/>
      <c r="I26" s="7">
        <v>781</v>
      </c>
      <c r="K26" s="31"/>
      <c r="L26" s="32"/>
    </row>
    <row r="27" spans="1:13" x14ac:dyDescent="0.3">
      <c r="A27" s="2">
        <v>7</v>
      </c>
      <c r="B27" s="4" t="s">
        <v>32</v>
      </c>
      <c r="C27" s="41" t="s">
        <v>33</v>
      </c>
      <c r="D27" s="30"/>
      <c r="E27" s="30"/>
      <c r="F27" s="30"/>
      <c r="G27" s="30"/>
      <c r="H27" s="30"/>
      <c r="I27" s="5">
        <v>745.5</v>
      </c>
      <c r="J27" s="9" t="s">
        <v>9</v>
      </c>
      <c r="K27" s="78">
        <v>0</v>
      </c>
      <c r="L27" s="6">
        <f>ROUND(I27*K27,2)</f>
        <v>0</v>
      </c>
      <c r="M27" t="s">
        <v>34</v>
      </c>
    </row>
    <row r="28" spans="1:13" x14ac:dyDescent="0.3">
      <c r="A28" s="31"/>
      <c r="B28" s="32"/>
      <c r="C28" s="29" t="s">
        <v>35</v>
      </c>
      <c r="D28" s="30"/>
      <c r="E28" s="30"/>
      <c r="F28" s="30"/>
      <c r="G28" s="30"/>
      <c r="H28" s="30"/>
      <c r="I28" s="7">
        <v>745.5</v>
      </c>
      <c r="K28" s="31"/>
      <c r="L28" s="32"/>
    </row>
    <row r="29" spans="1:13" x14ac:dyDescent="0.3">
      <c r="A29" s="2">
        <v>8</v>
      </c>
      <c r="B29" s="4" t="s">
        <v>36</v>
      </c>
      <c r="C29" s="41" t="s">
        <v>37</v>
      </c>
      <c r="D29" s="30"/>
      <c r="E29" s="30"/>
      <c r="F29" s="30"/>
      <c r="G29" s="30"/>
      <c r="H29" s="30"/>
      <c r="I29" s="5">
        <v>133</v>
      </c>
      <c r="J29" s="9" t="s">
        <v>9</v>
      </c>
      <c r="K29" s="78">
        <v>0</v>
      </c>
      <c r="L29" s="6">
        <f>ROUND(I29*K29,2)</f>
        <v>0</v>
      </c>
      <c r="M29" t="s">
        <v>38</v>
      </c>
    </row>
    <row r="30" spans="1:13" x14ac:dyDescent="0.3">
      <c r="A30" s="31"/>
      <c r="B30" s="32"/>
      <c r="C30" s="29" t="s">
        <v>39</v>
      </c>
      <c r="D30" s="30"/>
      <c r="E30" s="30"/>
      <c r="F30" s="30"/>
      <c r="G30" s="30"/>
      <c r="H30" s="30"/>
      <c r="I30" s="7">
        <v>133</v>
      </c>
      <c r="K30" s="31"/>
      <c r="L30" s="32"/>
    </row>
    <row r="31" spans="1:13" x14ac:dyDescent="0.3">
      <c r="A31" s="2">
        <v>9</v>
      </c>
      <c r="B31" s="4" t="s">
        <v>40</v>
      </c>
      <c r="C31" s="41" t="s">
        <v>41</v>
      </c>
      <c r="D31" s="30"/>
      <c r="E31" s="30"/>
      <c r="F31" s="30"/>
      <c r="G31" s="30"/>
      <c r="H31" s="30"/>
      <c r="I31" s="5">
        <v>710</v>
      </c>
      <c r="J31" s="9" t="s">
        <v>9</v>
      </c>
      <c r="K31" s="78">
        <v>0</v>
      </c>
      <c r="L31" s="6">
        <f>ROUND(I31*K31,2)</f>
        <v>0</v>
      </c>
      <c r="M31" t="s">
        <v>42</v>
      </c>
    </row>
    <row r="32" spans="1:13" x14ac:dyDescent="0.3">
      <c r="A32" s="31"/>
      <c r="B32" s="32"/>
      <c r="C32" s="29">
        <v>710</v>
      </c>
      <c r="D32" s="30"/>
      <c r="E32" s="30"/>
      <c r="F32" s="30"/>
      <c r="G32" s="30"/>
      <c r="H32" s="30"/>
      <c r="I32" s="7">
        <v>710</v>
      </c>
      <c r="K32" s="31"/>
      <c r="L32" s="32"/>
    </row>
    <row r="33" spans="1:13" x14ac:dyDescent="0.3">
      <c r="A33" s="2">
        <v>10</v>
      </c>
      <c r="B33" s="4" t="s">
        <v>43</v>
      </c>
      <c r="C33" s="41" t="s">
        <v>44</v>
      </c>
      <c r="D33" s="30"/>
      <c r="E33" s="30"/>
      <c r="F33" s="30"/>
      <c r="G33" s="30"/>
      <c r="H33" s="30"/>
      <c r="I33" s="5">
        <v>7</v>
      </c>
      <c r="J33" s="9" t="s">
        <v>45</v>
      </c>
      <c r="K33" s="78">
        <v>0</v>
      </c>
      <c r="L33" s="6">
        <f>ROUND(I33*K33,2)</f>
        <v>0</v>
      </c>
      <c r="M33" t="s">
        <v>46</v>
      </c>
    </row>
    <row r="34" spans="1:13" x14ac:dyDescent="0.3">
      <c r="A34" s="2">
        <v>11</v>
      </c>
      <c r="B34" s="4" t="s">
        <v>47</v>
      </c>
      <c r="C34" s="41" t="s">
        <v>48</v>
      </c>
      <c r="D34" s="30"/>
      <c r="E34" s="30"/>
      <c r="F34" s="30"/>
      <c r="G34" s="30"/>
      <c r="H34" s="30"/>
      <c r="I34" s="5">
        <v>7</v>
      </c>
      <c r="J34" s="9" t="s">
        <v>45</v>
      </c>
      <c r="K34" s="78">
        <v>0</v>
      </c>
      <c r="L34" s="6">
        <f>ROUND(I34*K34,2)</f>
        <v>0</v>
      </c>
      <c r="M34" t="s">
        <v>49</v>
      </c>
    </row>
    <row r="35" spans="1:13" x14ac:dyDescent="0.3">
      <c r="A35" s="2">
        <v>12</v>
      </c>
      <c r="B35" s="4" t="s">
        <v>50</v>
      </c>
      <c r="C35" s="41" t="s">
        <v>51</v>
      </c>
      <c r="D35" s="30"/>
      <c r="E35" s="30"/>
      <c r="F35" s="30"/>
      <c r="G35" s="30"/>
      <c r="H35" s="30"/>
      <c r="I35" s="5">
        <v>7</v>
      </c>
      <c r="J35" s="9" t="s">
        <v>45</v>
      </c>
      <c r="K35" s="78">
        <v>0</v>
      </c>
      <c r="L35" s="6">
        <f>ROUND(I35*K35,2)</f>
        <v>0</v>
      </c>
      <c r="M35" t="s">
        <v>52</v>
      </c>
    </row>
    <row r="36" spans="1:13" x14ac:dyDescent="0.3">
      <c r="A36" s="2">
        <v>13</v>
      </c>
      <c r="B36" s="4" t="s">
        <v>53</v>
      </c>
      <c r="C36" s="41" t="s">
        <v>54</v>
      </c>
      <c r="D36" s="30"/>
      <c r="E36" s="30"/>
      <c r="F36" s="30"/>
      <c r="G36" s="30"/>
      <c r="H36" s="30"/>
      <c r="I36" s="5">
        <v>149.1</v>
      </c>
      <c r="J36" s="9" t="s">
        <v>55</v>
      </c>
      <c r="K36" s="78">
        <v>0</v>
      </c>
      <c r="L36" s="6">
        <f>ROUND(I36*K36,2)</f>
        <v>0</v>
      </c>
      <c r="M36" t="s">
        <v>56</v>
      </c>
    </row>
    <row r="37" spans="1:13" x14ac:dyDescent="0.3">
      <c r="A37" s="31"/>
      <c r="B37" s="32"/>
      <c r="C37" s="29" t="s">
        <v>57</v>
      </c>
      <c r="D37" s="30"/>
      <c r="E37" s="30"/>
      <c r="F37" s="30"/>
      <c r="G37" s="30"/>
      <c r="H37" s="30"/>
      <c r="I37" s="7">
        <v>149.1</v>
      </c>
      <c r="K37" s="31"/>
      <c r="L37" s="32"/>
    </row>
    <row r="38" spans="1:13" x14ac:dyDescent="0.3">
      <c r="A38" s="2">
        <v>14</v>
      </c>
      <c r="B38" s="4" t="s">
        <v>58</v>
      </c>
      <c r="C38" s="41" t="s">
        <v>59</v>
      </c>
      <c r="D38" s="30"/>
      <c r="E38" s="30"/>
      <c r="F38" s="30"/>
      <c r="G38" s="30"/>
      <c r="H38" s="30"/>
      <c r="I38" s="5">
        <v>596.4</v>
      </c>
      <c r="J38" s="9" t="s">
        <v>55</v>
      </c>
      <c r="K38" s="78">
        <v>0</v>
      </c>
      <c r="L38" s="6">
        <f>ROUND(I38*K38,2)</f>
        <v>0</v>
      </c>
      <c r="M38" t="s">
        <v>60</v>
      </c>
    </row>
    <row r="39" spans="1:13" x14ac:dyDescent="0.3">
      <c r="A39" s="31"/>
      <c r="B39" s="32"/>
      <c r="C39" s="29" t="s">
        <v>61</v>
      </c>
      <c r="D39" s="30"/>
      <c r="E39" s="30"/>
      <c r="F39" s="30"/>
      <c r="G39" s="30"/>
      <c r="H39" s="30"/>
      <c r="J39" s="31"/>
      <c r="K39" s="32"/>
      <c r="L39" s="32"/>
    </row>
    <row r="40" spans="1:13" x14ac:dyDescent="0.3">
      <c r="A40" s="31"/>
      <c r="B40" s="32"/>
      <c r="C40" s="29" t="s">
        <v>62</v>
      </c>
      <c r="D40" s="30"/>
      <c r="E40" s="30"/>
      <c r="F40" s="30"/>
      <c r="G40" s="30"/>
      <c r="H40" s="30"/>
      <c r="I40" s="7">
        <v>596.4</v>
      </c>
      <c r="K40" s="31"/>
      <c r="L40" s="32"/>
    </row>
    <row r="41" spans="1:13" x14ac:dyDescent="0.3">
      <c r="A41" s="2">
        <v>15</v>
      </c>
      <c r="B41" s="4" t="s">
        <v>63</v>
      </c>
      <c r="C41" s="41" t="s">
        <v>64</v>
      </c>
      <c r="D41" s="30"/>
      <c r="E41" s="30"/>
      <c r="F41" s="30"/>
      <c r="G41" s="30"/>
      <c r="H41" s="30"/>
      <c r="I41" s="5">
        <v>491.66800000000001</v>
      </c>
      <c r="J41" s="9" t="s">
        <v>55</v>
      </c>
      <c r="K41" s="78">
        <v>0</v>
      </c>
      <c r="L41" s="6">
        <f>ROUND(I41*K41,2)</f>
        <v>0</v>
      </c>
      <c r="M41" t="s">
        <v>65</v>
      </c>
    </row>
    <row r="42" spans="1:13" x14ac:dyDescent="0.3">
      <c r="A42" s="31"/>
      <c r="B42" s="32"/>
      <c r="C42" s="42">
        <v>491668</v>
      </c>
      <c r="D42" s="30"/>
      <c r="E42" s="30"/>
      <c r="F42" s="30"/>
      <c r="G42" s="30"/>
      <c r="H42" s="30"/>
      <c r="I42" s="7">
        <v>491.66800000000001</v>
      </c>
      <c r="K42" s="31"/>
      <c r="L42" s="32"/>
    </row>
    <row r="43" spans="1:13" x14ac:dyDescent="0.3">
      <c r="A43" s="2">
        <v>16</v>
      </c>
      <c r="B43" s="4" t="s">
        <v>66</v>
      </c>
      <c r="C43" s="41" t="s">
        <v>67</v>
      </c>
      <c r="D43" s="30"/>
      <c r="E43" s="30"/>
      <c r="F43" s="30"/>
      <c r="G43" s="30"/>
      <c r="H43" s="30"/>
      <c r="I43" s="5">
        <v>1</v>
      </c>
      <c r="J43" s="9" t="s">
        <v>68</v>
      </c>
      <c r="K43" s="78">
        <v>0</v>
      </c>
      <c r="L43" s="6">
        <f>ROUND(I43*K43,2)</f>
        <v>0</v>
      </c>
      <c r="M43" t="s">
        <v>69</v>
      </c>
    </row>
    <row r="44" spans="1:13" x14ac:dyDescent="0.3">
      <c r="A44" s="2">
        <v>17</v>
      </c>
      <c r="B44" s="4" t="s">
        <v>70</v>
      </c>
      <c r="C44" s="41" t="s">
        <v>71</v>
      </c>
      <c r="D44" s="30"/>
      <c r="E44" s="30"/>
      <c r="F44" s="30"/>
      <c r="G44" s="30"/>
      <c r="H44" s="30"/>
      <c r="I44" s="5">
        <v>1</v>
      </c>
      <c r="J44" s="9" t="s">
        <v>68</v>
      </c>
      <c r="K44" s="78">
        <v>0</v>
      </c>
      <c r="L44" s="6">
        <f>ROUND(I44*K44,2)</f>
        <v>0</v>
      </c>
      <c r="M44" t="s">
        <v>72</v>
      </c>
    </row>
    <row r="45" spans="1:13" x14ac:dyDescent="0.3">
      <c r="A45" s="2">
        <v>18</v>
      </c>
      <c r="B45" s="4" t="s">
        <v>73</v>
      </c>
      <c r="C45" s="41" t="s">
        <v>74</v>
      </c>
      <c r="D45" s="30"/>
      <c r="E45" s="30"/>
      <c r="F45" s="30"/>
      <c r="G45" s="30"/>
      <c r="H45" s="30"/>
      <c r="I45" s="5">
        <v>1</v>
      </c>
      <c r="J45" s="9" t="s">
        <v>75</v>
      </c>
      <c r="K45" s="78">
        <v>0</v>
      </c>
      <c r="L45" s="6">
        <f>ROUND(I45*K45,2)</f>
        <v>0</v>
      </c>
      <c r="M45" t="s">
        <v>76</v>
      </c>
    </row>
    <row r="46" spans="1:13" x14ac:dyDescent="0.3">
      <c r="A46" s="2">
        <v>19</v>
      </c>
      <c r="B46" s="4" t="s">
        <v>77</v>
      </c>
      <c r="C46" s="41" t="s">
        <v>78</v>
      </c>
      <c r="D46" s="30"/>
      <c r="E46" s="30"/>
      <c r="F46" s="30"/>
      <c r="G46" s="30"/>
      <c r="H46" s="30"/>
      <c r="I46" s="5">
        <v>1</v>
      </c>
      <c r="J46" s="9" t="s">
        <v>68</v>
      </c>
      <c r="K46" s="78">
        <v>0</v>
      </c>
      <c r="L46" s="6">
        <f>ROUND(I46*K46,2)</f>
        <v>0</v>
      </c>
      <c r="M46" t="s">
        <v>79</v>
      </c>
    </row>
    <row r="47" spans="1:13" x14ac:dyDescent="0.3">
      <c r="A47" s="43" t="s">
        <v>6</v>
      </c>
      <c r="B47" s="44"/>
      <c r="C47" s="8"/>
      <c r="D47" s="48"/>
      <c r="E47" s="49"/>
      <c r="F47" s="48"/>
      <c r="G47" s="49"/>
      <c r="H47" s="45" t="s">
        <v>80</v>
      </c>
      <c r="I47" s="46"/>
      <c r="J47" s="46"/>
      <c r="K47" s="47">
        <f>L13+L15+L17+L20+L22+L25+L27+L29+L31+SUM(L33:L36)+L38+L41+SUM(L43:L46)</f>
        <v>0</v>
      </c>
      <c r="L47" s="46"/>
    </row>
    <row r="48" spans="1:13" x14ac:dyDescent="0.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</sheetData>
  <sheetProtection algorithmName="SHA-512" hashValue="T1S9PioWuIL2pX1FPWzDetZq9feAowW8VvpiKvfA7Vbp5DDFsku3Y3G9QzUEgMhwxPWVbAj9DtDtwOZ8Z+pK2g==" saltValue="WKxr80eSGe1SsL8xvcFuXQ==" spinCount="100000" sheet="1" objects="1" scenarios="1"/>
  <mergeCells count="77">
    <mergeCell ref="K8:L8"/>
    <mergeCell ref="C8:G8"/>
    <mergeCell ref="A48:L48"/>
    <mergeCell ref="C45:H45"/>
    <mergeCell ref="C46:H46"/>
    <mergeCell ref="A47:B47"/>
    <mergeCell ref="H47:J47"/>
    <mergeCell ref="K47:L47"/>
    <mergeCell ref="D47:E47"/>
    <mergeCell ref="F47:G47"/>
    <mergeCell ref="A37:B37"/>
    <mergeCell ref="C41:H41"/>
    <mergeCell ref="C42:H42"/>
    <mergeCell ref="A42:B42"/>
    <mergeCell ref="K42:L42"/>
    <mergeCell ref="A39:B39"/>
    <mergeCell ref="J39:L39"/>
    <mergeCell ref="C40:H40"/>
    <mergeCell ref="A40:B40"/>
    <mergeCell ref="K40:L40"/>
    <mergeCell ref="C35:H35"/>
    <mergeCell ref="C36:H36"/>
    <mergeCell ref="C37:H37"/>
    <mergeCell ref="C44:H44"/>
    <mergeCell ref="K37:L37"/>
    <mergeCell ref="C38:H38"/>
    <mergeCell ref="C39:H39"/>
    <mergeCell ref="C43:H43"/>
    <mergeCell ref="A30:B30"/>
    <mergeCell ref="K30:L30"/>
    <mergeCell ref="C31:H31"/>
    <mergeCell ref="C33:H33"/>
    <mergeCell ref="C34:H34"/>
    <mergeCell ref="C24:H24"/>
    <mergeCell ref="A24:B24"/>
    <mergeCell ref="K24:L24"/>
    <mergeCell ref="C32:H32"/>
    <mergeCell ref="A32:B32"/>
    <mergeCell ref="K32:L32"/>
    <mergeCell ref="C25:H25"/>
    <mergeCell ref="C26:H26"/>
    <mergeCell ref="A26:B26"/>
    <mergeCell ref="K26:L26"/>
    <mergeCell ref="C27:H27"/>
    <mergeCell ref="C28:H28"/>
    <mergeCell ref="A28:B28"/>
    <mergeCell ref="K28:L28"/>
    <mergeCell ref="C29:H29"/>
    <mergeCell ref="C30:H30"/>
    <mergeCell ref="C21:H21"/>
    <mergeCell ref="A21:B21"/>
    <mergeCell ref="K21:L21"/>
    <mergeCell ref="C22:H22"/>
    <mergeCell ref="C23:H23"/>
    <mergeCell ref="A23:B23"/>
    <mergeCell ref="J23:L23"/>
    <mergeCell ref="C17:H17"/>
    <mergeCell ref="C19:H19"/>
    <mergeCell ref="A19:B19"/>
    <mergeCell ref="K19:L19"/>
    <mergeCell ref="C20:H20"/>
    <mergeCell ref="A6:L6"/>
    <mergeCell ref="A1:L5"/>
    <mergeCell ref="C18:H18"/>
    <mergeCell ref="A18:B18"/>
    <mergeCell ref="J18:L18"/>
    <mergeCell ref="A11:L11"/>
    <mergeCell ref="A12:B12"/>
    <mergeCell ref="C12:H12"/>
    <mergeCell ref="C13:H13"/>
    <mergeCell ref="C14:H14"/>
    <mergeCell ref="A14:B14"/>
    <mergeCell ref="K14:L14"/>
    <mergeCell ref="C15:H15"/>
    <mergeCell ref="C16:H16"/>
    <mergeCell ref="A16:B16"/>
    <mergeCell ref="K16:L16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22" workbookViewId="0">
      <selection activeCell="C40" sqref="C40:H40"/>
    </sheetView>
  </sheetViews>
  <sheetFormatPr defaultRowHeight="14.4" x14ac:dyDescent="0.3"/>
  <cols>
    <col min="1" max="1" width="5.6640625" style="1" customWidth="1"/>
    <col min="2" max="2" width="11" style="1" customWidth="1"/>
    <col min="3" max="4" width="9.77734375" style="1" customWidth="1"/>
    <col min="5" max="7" width="8.88671875" style="1"/>
    <col min="8" max="8" width="61.5546875" style="1" customWidth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customHeight="1" x14ac:dyDescent="0.3">
      <c r="A1" s="2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3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3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3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3" ht="15" thickBot="1" x14ac:dyDescent="0.3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3" ht="15" thickBot="1" x14ac:dyDescent="0.35">
      <c r="A6" s="17" t="s">
        <v>157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3" ht="15" thickBot="1" x14ac:dyDescent="0.3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3" ht="15" thickBot="1" x14ac:dyDescent="0.35">
      <c r="A8" s="33" t="s">
        <v>81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3" ht="15" thickBot="1" x14ac:dyDescent="0.35">
      <c r="A9" s="35" t="s">
        <v>1</v>
      </c>
      <c r="B9" s="36"/>
      <c r="C9" s="37" t="s">
        <v>2</v>
      </c>
      <c r="D9" s="38"/>
      <c r="E9" s="38"/>
      <c r="F9" s="38"/>
      <c r="G9" s="38"/>
      <c r="H9" s="38"/>
      <c r="I9" s="3" t="s">
        <v>3</v>
      </c>
      <c r="J9" s="10" t="s">
        <v>4</v>
      </c>
      <c r="K9" s="3" t="s">
        <v>5</v>
      </c>
      <c r="L9" s="3" t="s">
        <v>6</v>
      </c>
    </row>
    <row r="10" spans="1:13" x14ac:dyDescent="0.3">
      <c r="A10" s="2">
        <v>1</v>
      </c>
      <c r="B10" s="4" t="s">
        <v>7</v>
      </c>
      <c r="C10" s="52" t="s">
        <v>8</v>
      </c>
      <c r="D10" s="53"/>
      <c r="E10" s="53"/>
      <c r="F10" s="53"/>
      <c r="G10" s="53"/>
      <c r="H10" s="53"/>
      <c r="I10" s="5">
        <v>26.4</v>
      </c>
      <c r="J10" s="9" t="s">
        <v>9</v>
      </c>
      <c r="K10" s="78">
        <v>0</v>
      </c>
      <c r="L10" s="6">
        <f>ROUND(I10*K10,2)</f>
        <v>0</v>
      </c>
      <c r="M10" t="s">
        <v>82</v>
      </c>
    </row>
    <row r="11" spans="1:13" x14ac:dyDescent="0.3">
      <c r="A11" s="31"/>
      <c r="B11" s="32"/>
      <c r="C11" s="50" t="s">
        <v>83</v>
      </c>
      <c r="D11" s="51"/>
      <c r="E11" s="51"/>
      <c r="F11" s="51"/>
      <c r="G11" s="51"/>
      <c r="H11" s="51"/>
      <c r="I11" s="7">
        <v>26.4</v>
      </c>
      <c r="K11" s="31"/>
      <c r="L11" s="32"/>
    </row>
    <row r="12" spans="1:13" x14ac:dyDescent="0.3">
      <c r="A12" s="2">
        <v>2</v>
      </c>
      <c r="B12" s="4" t="s">
        <v>11</v>
      </c>
      <c r="C12" s="54" t="s">
        <v>12</v>
      </c>
      <c r="D12" s="51"/>
      <c r="E12" s="51"/>
      <c r="F12" s="51"/>
      <c r="G12" s="51"/>
      <c r="H12" s="51"/>
      <c r="I12" s="5">
        <v>3.96</v>
      </c>
      <c r="J12" s="9" t="s">
        <v>13</v>
      </c>
      <c r="K12" s="78">
        <v>0</v>
      </c>
      <c r="L12" s="6">
        <f>ROUND(I12*K12,2)</f>
        <v>0</v>
      </c>
      <c r="M12" t="s">
        <v>84</v>
      </c>
    </row>
    <row r="13" spans="1:13" x14ac:dyDescent="0.3">
      <c r="A13" s="31"/>
      <c r="B13" s="32"/>
      <c r="C13" s="50" t="s">
        <v>85</v>
      </c>
      <c r="D13" s="51"/>
      <c r="E13" s="51"/>
      <c r="F13" s="51"/>
      <c r="G13" s="51"/>
      <c r="H13" s="51"/>
      <c r="I13" s="7">
        <v>3.96</v>
      </c>
      <c r="K13" s="31"/>
      <c r="L13" s="32"/>
    </row>
    <row r="14" spans="1:13" x14ac:dyDescent="0.3">
      <c r="A14" s="2">
        <v>3</v>
      </c>
      <c r="B14" s="4" t="s">
        <v>16</v>
      </c>
      <c r="C14" s="54" t="s">
        <v>17</v>
      </c>
      <c r="D14" s="51"/>
      <c r="E14" s="51"/>
      <c r="F14" s="51"/>
      <c r="G14" s="51"/>
      <c r="H14" s="51"/>
      <c r="I14" s="5">
        <v>3.96</v>
      </c>
      <c r="J14" s="9" t="s">
        <v>13</v>
      </c>
      <c r="K14" s="78">
        <v>0</v>
      </c>
      <c r="L14" s="6">
        <f>ROUND(I14*K14,2)</f>
        <v>0</v>
      </c>
      <c r="M14" t="s">
        <v>86</v>
      </c>
    </row>
    <row r="15" spans="1:13" x14ac:dyDescent="0.3">
      <c r="A15" s="31"/>
      <c r="B15" s="32"/>
      <c r="C15" s="50" t="s">
        <v>19</v>
      </c>
      <c r="D15" s="51"/>
      <c r="E15" s="51"/>
      <c r="F15" s="51"/>
      <c r="G15" s="51"/>
      <c r="H15" s="51"/>
      <c r="J15" s="31"/>
      <c r="K15" s="32"/>
      <c r="L15" s="32"/>
    </row>
    <row r="16" spans="1:13" x14ac:dyDescent="0.3">
      <c r="A16" s="31"/>
      <c r="B16" s="32"/>
      <c r="C16" s="50" t="s">
        <v>87</v>
      </c>
      <c r="D16" s="51"/>
      <c r="E16" s="51"/>
      <c r="F16" s="51"/>
      <c r="G16" s="51"/>
      <c r="H16" s="51"/>
      <c r="I16" s="7">
        <v>3.96</v>
      </c>
      <c r="K16" s="31"/>
      <c r="L16" s="32"/>
    </row>
    <row r="17" spans="1:13" x14ac:dyDescent="0.3">
      <c r="A17" s="2">
        <v>4</v>
      </c>
      <c r="B17" s="4" t="s">
        <v>20</v>
      </c>
      <c r="C17" s="54" t="s">
        <v>21</v>
      </c>
      <c r="D17" s="51"/>
      <c r="E17" s="51"/>
      <c r="F17" s="51"/>
      <c r="G17" s="51"/>
      <c r="H17" s="51"/>
      <c r="I17" s="5">
        <v>3.96</v>
      </c>
      <c r="J17" s="9" t="s">
        <v>13</v>
      </c>
      <c r="K17" s="78">
        <v>0</v>
      </c>
      <c r="L17" s="6">
        <f>ROUND(I17*K17,2)</f>
        <v>0</v>
      </c>
      <c r="M17" t="s">
        <v>88</v>
      </c>
    </row>
    <row r="18" spans="1:13" x14ac:dyDescent="0.3">
      <c r="A18" s="31"/>
      <c r="B18" s="32"/>
      <c r="C18" s="50" t="s">
        <v>87</v>
      </c>
      <c r="D18" s="51"/>
      <c r="E18" s="51"/>
      <c r="F18" s="51"/>
      <c r="G18" s="51"/>
      <c r="H18" s="51"/>
      <c r="I18" s="7">
        <v>3.96</v>
      </c>
      <c r="K18" s="31"/>
      <c r="L18" s="32"/>
    </row>
    <row r="19" spans="1:13" x14ac:dyDescent="0.3">
      <c r="A19" s="2">
        <v>5</v>
      </c>
      <c r="B19" s="4" t="s">
        <v>89</v>
      </c>
      <c r="C19" s="54" t="s">
        <v>90</v>
      </c>
      <c r="D19" s="51"/>
      <c r="E19" s="51"/>
      <c r="F19" s="51"/>
      <c r="G19" s="51"/>
      <c r="H19" s="51"/>
      <c r="I19" s="5">
        <v>24</v>
      </c>
      <c r="J19" s="9" t="s">
        <v>9</v>
      </c>
      <c r="K19" s="78">
        <v>0</v>
      </c>
      <c r="L19" s="6">
        <f>ROUND(I19*K19,2)</f>
        <v>0</v>
      </c>
      <c r="M19" t="s">
        <v>91</v>
      </c>
    </row>
    <row r="20" spans="1:13" x14ac:dyDescent="0.3">
      <c r="A20" s="31"/>
      <c r="B20" s="32"/>
      <c r="C20" s="50" t="s">
        <v>92</v>
      </c>
      <c r="D20" s="51"/>
      <c r="E20" s="51"/>
      <c r="F20" s="51"/>
      <c r="G20" s="51"/>
      <c r="H20" s="51"/>
      <c r="J20" s="31"/>
      <c r="K20" s="32"/>
      <c r="L20" s="32"/>
    </row>
    <row r="21" spans="1:13" x14ac:dyDescent="0.3">
      <c r="A21" s="31"/>
      <c r="B21" s="32"/>
      <c r="C21" s="50" t="s">
        <v>93</v>
      </c>
      <c r="D21" s="51"/>
      <c r="E21" s="51"/>
      <c r="F21" s="51"/>
      <c r="G21" s="51"/>
      <c r="H21" s="51"/>
      <c r="I21" s="7">
        <v>24</v>
      </c>
      <c r="K21" s="31"/>
      <c r="L21" s="32"/>
    </row>
    <row r="22" spans="1:13" x14ac:dyDescent="0.3">
      <c r="A22" s="2">
        <v>6</v>
      </c>
      <c r="B22" s="4" t="s">
        <v>24</v>
      </c>
      <c r="C22" s="54" t="s">
        <v>25</v>
      </c>
      <c r="D22" s="51"/>
      <c r="E22" s="51"/>
      <c r="F22" s="51"/>
      <c r="G22" s="51"/>
      <c r="H22" s="51"/>
      <c r="I22" s="5">
        <v>26.4</v>
      </c>
      <c r="J22" s="9" t="s">
        <v>9</v>
      </c>
      <c r="K22" s="78">
        <v>0</v>
      </c>
      <c r="L22" s="6">
        <f>ROUND(I22*K22,2)</f>
        <v>0</v>
      </c>
      <c r="M22" t="s">
        <v>94</v>
      </c>
    </row>
    <row r="23" spans="1:13" ht="31.8" customHeight="1" x14ac:dyDescent="0.3">
      <c r="A23" s="31"/>
      <c r="B23" s="32"/>
      <c r="C23" s="29" t="s">
        <v>27</v>
      </c>
      <c r="D23" s="30"/>
      <c r="E23" s="30"/>
      <c r="F23" s="30"/>
      <c r="G23" s="30"/>
      <c r="H23" s="30"/>
      <c r="J23" s="31"/>
      <c r="K23" s="32"/>
      <c r="L23" s="32"/>
    </row>
    <row r="24" spans="1:13" x14ac:dyDescent="0.3">
      <c r="A24" s="31"/>
      <c r="B24" s="32"/>
      <c r="C24" s="50" t="s">
        <v>83</v>
      </c>
      <c r="D24" s="51"/>
      <c r="E24" s="51"/>
      <c r="F24" s="51"/>
      <c r="G24" s="51"/>
      <c r="H24" s="51"/>
      <c r="I24" s="7">
        <v>26.4</v>
      </c>
      <c r="K24" s="31"/>
      <c r="L24" s="32"/>
    </row>
    <row r="25" spans="1:13" x14ac:dyDescent="0.3">
      <c r="A25" s="2">
        <v>7</v>
      </c>
      <c r="B25" s="4" t="s">
        <v>95</v>
      </c>
      <c r="C25" s="54" t="s">
        <v>96</v>
      </c>
      <c r="D25" s="51"/>
      <c r="E25" s="51"/>
      <c r="F25" s="51"/>
      <c r="G25" s="51"/>
      <c r="H25" s="51"/>
      <c r="I25" s="5">
        <v>24</v>
      </c>
      <c r="J25" s="9" t="s">
        <v>9</v>
      </c>
      <c r="K25" s="78">
        <v>0</v>
      </c>
      <c r="L25" s="6">
        <f>ROUND(I25*K25,2)</f>
        <v>0</v>
      </c>
      <c r="M25" t="s">
        <v>97</v>
      </c>
    </row>
    <row r="26" spans="1:13" x14ac:dyDescent="0.3">
      <c r="A26" s="2">
        <v>8</v>
      </c>
      <c r="B26" s="4" t="s">
        <v>29</v>
      </c>
      <c r="C26" s="54" t="s">
        <v>30</v>
      </c>
      <c r="D26" s="51"/>
      <c r="E26" s="51"/>
      <c r="F26" s="51"/>
      <c r="G26" s="51"/>
      <c r="H26" s="51"/>
      <c r="I26" s="5">
        <v>26.4</v>
      </c>
      <c r="J26" s="9" t="s">
        <v>9</v>
      </c>
      <c r="K26" s="78">
        <v>0</v>
      </c>
      <c r="L26" s="6">
        <f>ROUND(I26*K26,2)</f>
        <v>0</v>
      </c>
      <c r="M26" t="s">
        <v>98</v>
      </c>
    </row>
    <row r="27" spans="1:13" x14ac:dyDescent="0.3">
      <c r="A27" s="31"/>
      <c r="B27" s="32"/>
      <c r="C27" s="50" t="s">
        <v>83</v>
      </c>
      <c r="D27" s="51"/>
      <c r="E27" s="51"/>
      <c r="F27" s="51"/>
      <c r="G27" s="51"/>
      <c r="H27" s="51"/>
      <c r="I27" s="7">
        <v>26.4</v>
      </c>
      <c r="K27" s="31"/>
      <c r="L27" s="32"/>
    </row>
    <row r="28" spans="1:13" x14ac:dyDescent="0.3">
      <c r="A28" s="2">
        <v>9</v>
      </c>
      <c r="B28" s="4" t="s">
        <v>99</v>
      </c>
      <c r="C28" s="54" t="s">
        <v>100</v>
      </c>
      <c r="D28" s="51"/>
      <c r="E28" s="51"/>
      <c r="F28" s="51"/>
      <c r="G28" s="51"/>
      <c r="H28" s="51"/>
      <c r="I28" s="5">
        <v>29.4</v>
      </c>
      <c r="J28" s="9" t="s">
        <v>75</v>
      </c>
      <c r="K28" s="78">
        <v>0</v>
      </c>
      <c r="L28" s="6">
        <f>ROUND(I28*K28,2)</f>
        <v>0</v>
      </c>
      <c r="M28" t="s">
        <v>101</v>
      </c>
    </row>
    <row r="29" spans="1:13" x14ac:dyDescent="0.3">
      <c r="A29" s="31"/>
      <c r="B29" s="32"/>
      <c r="C29" s="50" t="s">
        <v>102</v>
      </c>
      <c r="D29" s="51"/>
      <c r="E29" s="51"/>
      <c r="F29" s="51"/>
      <c r="G29" s="51"/>
      <c r="H29" s="51"/>
      <c r="I29" s="7">
        <v>29.4</v>
      </c>
      <c r="K29" s="31"/>
      <c r="L29" s="32"/>
    </row>
    <row r="30" spans="1:13" x14ac:dyDescent="0.3">
      <c r="A30" s="2">
        <v>10</v>
      </c>
      <c r="B30" s="4" t="s">
        <v>103</v>
      </c>
      <c r="C30" s="54" t="s">
        <v>104</v>
      </c>
      <c r="D30" s="51"/>
      <c r="E30" s="51"/>
      <c r="F30" s="51"/>
      <c r="G30" s="51"/>
      <c r="H30" s="51"/>
      <c r="I30" s="5">
        <v>25.2</v>
      </c>
      <c r="J30" s="9" t="s">
        <v>9</v>
      </c>
      <c r="K30" s="78">
        <v>0</v>
      </c>
      <c r="L30" s="6">
        <f>ROUND(I30*K30,2)</f>
        <v>0</v>
      </c>
      <c r="M30" t="s">
        <v>105</v>
      </c>
    </row>
    <row r="31" spans="1:13" x14ac:dyDescent="0.3">
      <c r="A31" s="31"/>
      <c r="B31" s="32"/>
      <c r="C31" s="50" t="s">
        <v>106</v>
      </c>
      <c r="D31" s="51"/>
      <c r="E31" s="51"/>
      <c r="F31" s="51"/>
      <c r="G31" s="51"/>
      <c r="H31" s="51"/>
      <c r="I31" s="7">
        <v>25.2</v>
      </c>
      <c r="K31" s="31"/>
      <c r="L31" s="32"/>
    </row>
    <row r="32" spans="1:13" x14ac:dyDescent="0.3">
      <c r="A32" s="2">
        <v>11</v>
      </c>
      <c r="B32" s="4" t="s">
        <v>107</v>
      </c>
      <c r="C32" s="54" t="s">
        <v>108</v>
      </c>
      <c r="D32" s="51"/>
      <c r="E32" s="51"/>
      <c r="F32" s="51"/>
      <c r="G32" s="51"/>
      <c r="H32" s="51"/>
      <c r="I32" s="5">
        <v>24</v>
      </c>
      <c r="J32" s="9" t="s">
        <v>9</v>
      </c>
      <c r="K32" s="78">
        <v>0</v>
      </c>
      <c r="L32" s="6">
        <f>ROUND(I32*K32,2)</f>
        <v>0</v>
      </c>
      <c r="M32" t="s">
        <v>109</v>
      </c>
    </row>
    <row r="33" spans="1:13" x14ac:dyDescent="0.3">
      <c r="A33" s="31"/>
      <c r="B33" s="32"/>
      <c r="C33" s="50" t="s">
        <v>110</v>
      </c>
      <c r="D33" s="51"/>
      <c r="E33" s="51"/>
      <c r="F33" s="51"/>
      <c r="G33" s="51"/>
      <c r="H33" s="51"/>
      <c r="I33" s="7">
        <v>24</v>
      </c>
      <c r="K33" s="31"/>
      <c r="L33" s="32"/>
    </row>
    <row r="34" spans="1:13" x14ac:dyDescent="0.3">
      <c r="A34" s="2">
        <v>12</v>
      </c>
      <c r="B34" s="4" t="s">
        <v>111</v>
      </c>
      <c r="C34" s="54" t="s">
        <v>112</v>
      </c>
      <c r="D34" s="51"/>
      <c r="E34" s="51"/>
      <c r="F34" s="51"/>
      <c r="G34" s="51"/>
      <c r="H34" s="51"/>
      <c r="I34" s="5">
        <v>28</v>
      </c>
      <c r="J34" s="9" t="s">
        <v>45</v>
      </c>
      <c r="K34" s="78">
        <v>0</v>
      </c>
      <c r="L34" s="6">
        <f>ROUND(I34*K34,2)</f>
        <v>0</v>
      </c>
      <c r="M34" t="s">
        <v>113</v>
      </c>
    </row>
    <row r="35" spans="1:13" x14ac:dyDescent="0.3">
      <c r="A35" s="2">
        <v>13</v>
      </c>
      <c r="B35" s="4" t="s">
        <v>114</v>
      </c>
      <c r="C35" s="54" t="s">
        <v>115</v>
      </c>
      <c r="D35" s="51"/>
      <c r="E35" s="51"/>
      <c r="F35" s="51"/>
      <c r="G35" s="51"/>
      <c r="H35" s="51"/>
      <c r="I35" s="5">
        <v>1.4</v>
      </c>
      <c r="J35" s="9" t="s">
        <v>13</v>
      </c>
      <c r="K35" s="78">
        <v>0</v>
      </c>
      <c r="L35" s="6">
        <f>ROUND(I35*K35,2)</f>
        <v>0</v>
      </c>
      <c r="M35" t="s">
        <v>116</v>
      </c>
    </row>
    <row r="36" spans="1:13" x14ac:dyDescent="0.3">
      <c r="A36" s="31"/>
      <c r="B36" s="32"/>
      <c r="C36" s="50" t="s">
        <v>117</v>
      </c>
      <c r="D36" s="51"/>
      <c r="E36" s="51"/>
      <c r="F36" s="51"/>
      <c r="G36" s="51"/>
      <c r="H36" s="51"/>
      <c r="I36" s="7">
        <v>1.4</v>
      </c>
      <c r="K36" s="31"/>
      <c r="L36" s="32"/>
    </row>
    <row r="37" spans="1:13" x14ac:dyDescent="0.3">
      <c r="A37" s="2">
        <v>14</v>
      </c>
      <c r="B37" s="4" t="s">
        <v>53</v>
      </c>
      <c r="C37" s="54" t="s">
        <v>54</v>
      </c>
      <c r="D37" s="51"/>
      <c r="E37" s="51"/>
      <c r="F37" s="51"/>
      <c r="G37" s="51"/>
      <c r="H37" s="51"/>
      <c r="I37" s="5">
        <v>5.5439999999999996</v>
      </c>
      <c r="J37" s="9" t="s">
        <v>55</v>
      </c>
      <c r="K37" s="78">
        <v>0</v>
      </c>
      <c r="L37" s="6">
        <f>ROUND(I37*K37,2)</f>
        <v>0</v>
      </c>
      <c r="M37" t="s">
        <v>118</v>
      </c>
    </row>
    <row r="38" spans="1:13" x14ac:dyDescent="0.3">
      <c r="A38" s="31"/>
      <c r="B38" s="32"/>
      <c r="C38" s="50" t="s">
        <v>119</v>
      </c>
      <c r="D38" s="51"/>
      <c r="E38" s="51"/>
      <c r="F38" s="51"/>
      <c r="G38" s="51"/>
      <c r="H38" s="51"/>
      <c r="I38" s="7">
        <v>5.5439999999999996</v>
      </c>
      <c r="K38" s="31"/>
      <c r="L38" s="32"/>
    </row>
    <row r="39" spans="1:13" x14ac:dyDescent="0.3">
      <c r="A39" s="2">
        <v>15</v>
      </c>
      <c r="B39" s="4" t="s">
        <v>58</v>
      </c>
      <c r="C39" s="54" t="s">
        <v>59</v>
      </c>
      <c r="D39" s="51"/>
      <c r="E39" s="51"/>
      <c r="F39" s="51"/>
      <c r="G39" s="51"/>
      <c r="H39" s="51"/>
      <c r="I39" s="5">
        <v>22.175999999999998</v>
      </c>
      <c r="J39" s="9" t="s">
        <v>55</v>
      </c>
      <c r="K39" s="78">
        <v>0</v>
      </c>
      <c r="L39" s="6">
        <f>ROUND(I39*K39,2)</f>
        <v>0</v>
      </c>
      <c r="M39" t="s">
        <v>120</v>
      </c>
    </row>
    <row r="40" spans="1:13" x14ac:dyDescent="0.3">
      <c r="A40" s="31"/>
      <c r="B40" s="32"/>
      <c r="C40" s="50" t="s">
        <v>61</v>
      </c>
      <c r="D40" s="51"/>
      <c r="E40" s="51"/>
      <c r="F40" s="51"/>
      <c r="G40" s="51"/>
      <c r="H40" s="51"/>
      <c r="J40" s="31"/>
      <c r="K40" s="32"/>
      <c r="L40" s="32"/>
    </row>
    <row r="41" spans="1:13" x14ac:dyDescent="0.3">
      <c r="A41" s="31"/>
      <c r="B41" s="32"/>
      <c r="C41" s="50" t="s">
        <v>121</v>
      </c>
      <c r="D41" s="51"/>
      <c r="E41" s="51"/>
      <c r="F41" s="51"/>
      <c r="G41" s="51"/>
      <c r="H41" s="51"/>
      <c r="I41" s="7">
        <v>22.175999999999998</v>
      </c>
      <c r="K41" s="31"/>
      <c r="L41" s="32"/>
    </row>
    <row r="42" spans="1:13" x14ac:dyDescent="0.3">
      <c r="A42" s="2">
        <v>16</v>
      </c>
      <c r="B42" s="4" t="s">
        <v>122</v>
      </c>
      <c r="C42" s="54" t="s">
        <v>123</v>
      </c>
      <c r="D42" s="51"/>
      <c r="E42" s="51"/>
      <c r="F42" s="51"/>
      <c r="G42" s="51"/>
      <c r="H42" s="51"/>
      <c r="I42" s="5">
        <v>30.524000000000001</v>
      </c>
      <c r="J42" s="9" t="s">
        <v>55</v>
      </c>
      <c r="K42" s="78">
        <v>0</v>
      </c>
      <c r="L42" s="6">
        <f>ROUND(I42*K42,2)</f>
        <v>0</v>
      </c>
      <c r="M42" t="s">
        <v>124</v>
      </c>
    </row>
    <row r="43" spans="1:13" x14ac:dyDescent="0.3">
      <c r="A43" s="43" t="s">
        <v>6</v>
      </c>
      <c r="B43" s="44"/>
      <c r="C43" s="8"/>
      <c r="D43" s="48"/>
      <c r="E43" s="49"/>
      <c r="F43" s="48"/>
      <c r="G43" s="49"/>
      <c r="H43" s="45" t="s">
        <v>80</v>
      </c>
      <c r="I43" s="46"/>
      <c r="J43" s="46"/>
      <c r="K43" s="47">
        <f>L10+L12+L14+L17+L19+L22+SUM(L25:L26)+L28+L30+L32+SUM(L34:L35)+L37+L39+L42</f>
        <v>0</v>
      </c>
      <c r="L43" s="46"/>
    </row>
    <row r="44" spans="1:13" x14ac:dyDescent="0.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</sheetData>
  <sheetProtection algorithmName="SHA-512" hashValue="OEI7n9u2Yj9N+i2XpeIeVoRXJf7OrwgD0+YjG1ukcY2QeTK1K3V9HHEnR2l21RFaJVhcFvAUfIMF51kYD55usw==" saltValue="Mug8I6AT2c0lzpIxWFw+Zg==" spinCount="100000" sheet="1" objects="1" scenarios="1"/>
  <mergeCells count="78">
    <mergeCell ref="A44:L44"/>
    <mergeCell ref="C42:H42"/>
    <mergeCell ref="A43:B43"/>
    <mergeCell ref="H43:J43"/>
    <mergeCell ref="K43:L43"/>
    <mergeCell ref="D43:E43"/>
    <mergeCell ref="F43:G43"/>
    <mergeCell ref="C39:H39"/>
    <mergeCell ref="C40:H40"/>
    <mergeCell ref="A40:B40"/>
    <mergeCell ref="J40:L40"/>
    <mergeCell ref="C41:H41"/>
    <mergeCell ref="A41:B41"/>
    <mergeCell ref="K41:L41"/>
    <mergeCell ref="C36:H36"/>
    <mergeCell ref="A36:B36"/>
    <mergeCell ref="K36:L36"/>
    <mergeCell ref="C37:H37"/>
    <mergeCell ref="C38:H38"/>
    <mergeCell ref="A38:B38"/>
    <mergeCell ref="K38:L38"/>
    <mergeCell ref="C35:H35"/>
    <mergeCell ref="C29:H29"/>
    <mergeCell ref="A29:B29"/>
    <mergeCell ref="K29:L29"/>
    <mergeCell ref="C30:H30"/>
    <mergeCell ref="C31:H31"/>
    <mergeCell ref="A31:B31"/>
    <mergeCell ref="K31:L31"/>
    <mergeCell ref="C32:H32"/>
    <mergeCell ref="C33:H33"/>
    <mergeCell ref="A33:B33"/>
    <mergeCell ref="K33:L33"/>
    <mergeCell ref="C34:H34"/>
    <mergeCell ref="C21:H21"/>
    <mergeCell ref="A21:B21"/>
    <mergeCell ref="K21:L21"/>
    <mergeCell ref="C28:H28"/>
    <mergeCell ref="C22:H22"/>
    <mergeCell ref="C23:H23"/>
    <mergeCell ref="A23:B23"/>
    <mergeCell ref="J23:L23"/>
    <mergeCell ref="C24:H24"/>
    <mergeCell ref="A24:B24"/>
    <mergeCell ref="K24:L24"/>
    <mergeCell ref="C25:H25"/>
    <mergeCell ref="C26:H26"/>
    <mergeCell ref="C27:H27"/>
    <mergeCell ref="A27:B27"/>
    <mergeCell ref="K27:L27"/>
    <mergeCell ref="C18:H18"/>
    <mergeCell ref="A18:B18"/>
    <mergeCell ref="K18:L18"/>
    <mergeCell ref="C19:H19"/>
    <mergeCell ref="C20:H20"/>
    <mergeCell ref="A20:B20"/>
    <mergeCell ref="J20:L20"/>
    <mergeCell ref="C14:H14"/>
    <mergeCell ref="C16:H16"/>
    <mergeCell ref="A16:B16"/>
    <mergeCell ref="K16:L16"/>
    <mergeCell ref="C17:H17"/>
    <mergeCell ref="A1:L5"/>
    <mergeCell ref="C15:H15"/>
    <mergeCell ref="A15:B15"/>
    <mergeCell ref="J15:L15"/>
    <mergeCell ref="A8:L8"/>
    <mergeCell ref="A9:B9"/>
    <mergeCell ref="C9:H9"/>
    <mergeCell ref="C10:H10"/>
    <mergeCell ref="C11:H11"/>
    <mergeCell ref="A11:B11"/>
    <mergeCell ref="K11:L11"/>
    <mergeCell ref="A6:L6"/>
    <mergeCell ref="C12:H12"/>
    <mergeCell ref="C13:H13"/>
    <mergeCell ref="A13:B13"/>
    <mergeCell ref="K13:L1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tabSelected="1" topLeftCell="A7" workbookViewId="0">
      <selection activeCell="Q19" sqref="Q1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7" width="8.88671875" style="1"/>
    <col min="8" max="8" width="48.6640625" style="1" customWidth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customHeight="1" x14ac:dyDescent="0.3">
      <c r="A1" s="2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3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3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3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3" ht="15" thickBot="1" x14ac:dyDescent="0.3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3" ht="15" thickBot="1" x14ac:dyDescent="0.35">
      <c r="A6" s="17" t="s">
        <v>157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3" ht="15" thickBot="1" x14ac:dyDescent="0.35"/>
    <row r="8" spans="1:13" ht="15" thickBot="1" x14ac:dyDescent="0.35">
      <c r="A8" s="33" t="s">
        <v>125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3" ht="15" thickBot="1" x14ac:dyDescent="0.35">
      <c r="A9" s="35" t="s">
        <v>1</v>
      </c>
      <c r="B9" s="36"/>
      <c r="C9" s="37" t="s">
        <v>2</v>
      </c>
      <c r="D9" s="38"/>
      <c r="E9" s="38"/>
      <c r="F9" s="38"/>
      <c r="G9" s="38"/>
      <c r="H9" s="38"/>
      <c r="I9" s="3" t="s">
        <v>3</v>
      </c>
      <c r="J9" s="10" t="s">
        <v>4</v>
      </c>
      <c r="K9" s="3" t="s">
        <v>5</v>
      </c>
      <c r="L9" s="3" t="s">
        <v>6</v>
      </c>
    </row>
    <row r="10" spans="1:13" x14ac:dyDescent="0.3">
      <c r="A10" s="2">
        <v>1</v>
      </c>
      <c r="B10" s="4" t="s">
        <v>7</v>
      </c>
      <c r="C10" s="39" t="s">
        <v>8</v>
      </c>
      <c r="D10" s="40"/>
      <c r="E10" s="40"/>
      <c r="F10" s="40"/>
      <c r="G10" s="40"/>
      <c r="H10" s="40"/>
      <c r="I10" s="5">
        <v>22.88</v>
      </c>
      <c r="J10" s="9" t="s">
        <v>9</v>
      </c>
      <c r="K10" s="78">
        <v>0</v>
      </c>
      <c r="L10" s="6">
        <f>ROUND(I10*K10,2)</f>
        <v>0</v>
      </c>
      <c r="M10" t="s">
        <v>126</v>
      </c>
    </row>
    <row r="11" spans="1:13" x14ac:dyDescent="0.3">
      <c r="A11" s="31"/>
      <c r="B11" s="32"/>
      <c r="C11" s="29" t="s">
        <v>127</v>
      </c>
      <c r="D11" s="30"/>
      <c r="E11" s="30"/>
      <c r="F11" s="30"/>
      <c r="G11" s="30"/>
      <c r="H11" s="30"/>
      <c r="I11" s="7">
        <v>22.88</v>
      </c>
      <c r="K11" s="31"/>
      <c r="L11" s="32"/>
    </row>
    <row r="12" spans="1:13" x14ac:dyDescent="0.3">
      <c r="A12" s="2">
        <v>2</v>
      </c>
      <c r="B12" s="4" t="s">
        <v>11</v>
      </c>
      <c r="C12" s="41" t="s">
        <v>12</v>
      </c>
      <c r="D12" s="30"/>
      <c r="E12" s="30"/>
      <c r="F12" s="30"/>
      <c r="G12" s="30"/>
      <c r="H12" s="30"/>
      <c r="I12" s="5">
        <v>3.4319999999999999</v>
      </c>
      <c r="J12" s="9" t="s">
        <v>13</v>
      </c>
      <c r="K12" s="78">
        <v>0</v>
      </c>
      <c r="L12" s="6">
        <f>ROUND(I12*K12,2)</f>
        <v>0</v>
      </c>
      <c r="M12" t="s">
        <v>128</v>
      </c>
    </row>
    <row r="13" spans="1:13" x14ac:dyDescent="0.3">
      <c r="A13" s="31"/>
      <c r="B13" s="32"/>
      <c r="C13" s="29" t="s">
        <v>129</v>
      </c>
      <c r="D13" s="30"/>
      <c r="E13" s="30"/>
      <c r="F13" s="30"/>
      <c r="G13" s="30"/>
      <c r="H13" s="30"/>
      <c r="I13" s="7">
        <v>3.4319999999999999</v>
      </c>
      <c r="K13" s="31"/>
      <c r="L13" s="32"/>
    </row>
    <row r="14" spans="1:13" x14ac:dyDescent="0.3">
      <c r="A14" s="2">
        <v>3</v>
      </c>
      <c r="B14" s="4" t="s">
        <v>16</v>
      </c>
      <c r="C14" s="41" t="s">
        <v>17</v>
      </c>
      <c r="D14" s="30"/>
      <c r="E14" s="30"/>
      <c r="F14" s="30"/>
      <c r="G14" s="30"/>
      <c r="H14" s="30"/>
      <c r="I14" s="5">
        <v>3.4319999999999999</v>
      </c>
      <c r="J14" s="9" t="s">
        <v>13</v>
      </c>
      <c r="K14" s="78">
        <v>0</v>
      </c>
      <c r="L14" s="6">
        <f>ROUND(I14*K14,2)</f>
        <v>0</v>
      </c>
      <c r="M14" t="s">
        <v>130</v>
      </c>
    </row>
    <row r="15" spans="1:13" x14ac:dyDescent="0.3">
      <c r="A15" s="31"/>
      <c r="B15" s="32"/>
      <c r="C15" s="29" t="s">
        <v>19</v>
      </c>
      <c r="D15" s="30"/>
      <c r="E15" s="30"/>
      <c r="F15" s="30"/>
      <c r="G15" s="30"/>
      <c r="H15" s="30"/>
      <c r="J15" s="31"/>
      <c r="K15" s="32"/>
      <c r="L15" s="32"/>
    </row>
    <row r="16" spans="1:13" x14ac:dyDescent="0.3">
      <c r="A16" s="31"/>
      <c r="B16" s="32"/>
      <c r="C16" s="29" t="s">
        <v>129</v>
      </c>
      <c r="D16" s="30"/>
      <c r="E16" s="30"/>
      <c r="F16" s="30"/>
      <c r="G16" s="30"/>
      <c r="H16" s="30"/>
      <c r="I16" s="7">
        <v>3.4319999999999999</v>
      </c>
      <c r="K16" s="31"/>
      <c r="L16" s="32"/>
    </row>
    <row r="17" spans="1:13" x14ac:dyDescent="0.3">
      <c r="A17" s="2">
        <v>4</v>
      </c>
      <c r="B17" s="4" t="s">
        <v>20</v>
      </c>
      <c r="C17" s="41" t="s">
        <v>21</v>
      </c>
      <c r="D17" s="30"/>
      <c r="E17" s="30"/>
      <c r="F17" s="30"/>
      <c r="G17" s="30"/>
      <c r="H17" s="30"/>
      <c r="I17" s="5">
        <v>3.4319999999999999</v>
      </c>
      <c r="J17" s="9" t="s">
        <v>13</v>
      </c>
      <c r="K17" s="78">
        <v>0</v>
      </c>
      <c r="L17" s="6">
        <f>ROUND(I17*K17,2)</f>
        <v>0</v>
      </c>
      <c r="M17" t="s">
        <v>131</v>
      </c>
    </row>
    <row r="18" spans="1:13" x14ac:dyDescent="0.3">
      <c r="A18" s="31"/>
      <c r="B18" s="32"/>
      <c r="C18" s="42">
        <v>3432</v>
      </c>
      <c r="D18" s="30"/>
      <c r="E18" s="30"/>
      <c r="F18" s="30"/>
      <c r="G18" s="30"/>
      <c r="H18" s="30"/>
      <c r="I18" s="7">
        <v>3.4319999999999999</v>
      </c>
      <c r="K18" s="31"/>
      <c r="L18" s="32"/>
    </row>
    <row r="19" spans="1:13" x14ac:dyDescent="0.3">
      <c r="A19" s="2">
        <v>5</v>
      </c>
      <c r="B19" s="4" t="s">
        <v>89</v>
      </c>
      <c r="C19" s="41" t="s">
        <v>90</v>
      </c>
      <c r="D19" s="30"/>
      <c r="E19" s="30"/>
      <c r="F19" s="30"/>
      <c r="G19" s="30"/>
      <c r="H19" s="30"/>
      <c r="I19" s="5">
        <v>16.2</v>
      </c>
      <c r="J19" s="9" t="s">
        <v>9</v>
      </c>
      <c r="K19" s="78">
        <v>0</v>
      </c>
      <c r="L19" s="6">
        <f>ROUND(I19*K19,2)</f>
        <v>0</v>
      </c>
      <c r="M19" t="s">
        <v>132</v>
      </c>
    </row>
    <row r="20" spans="1:13" x14ac:dyDescent="0.3">
      <c r="A20" s="31"/>
      <c r="B20" s="32"/>
      <c r="C20" s="29" t="s">
        <v>92</v>
      </c>
      <c r="D20" s="30"/>
      <c r="E20" s="30"/>
      <c r="F20" s="30"/>
      <c r="G20" s="30"/>
      <c r="H20" s="30"/>
      <c r="J20" s="31"/>
      <c r="K20" s="32"/>
      <c r="L20" s="32"/>
    </row>
    <row r="21" spans="1:13" x14ac:dyDescent="0.3">
      <c r="A21" s="31"/>
      <c r="B21" s="32"/>
      <c r="C21" s="29" t="s">
        <v>133</v>
      </c>
      <c r="D21" s="30"/>
      <c r="E21" s="30"/>
      <c r="F21" s="30"/>
      <c r="G21" s="30"/>
      <c r="H21" s="30"/>
      <c r="I21" s="7">
        <v>16.2</v>
      </c>
      <c r="K21" s="31"/>
      <c r="L21" s="32"/>
    </row>
    <row r="22" spans="1:13" x14ac:dyDescent="0.3">
      <c r="A22" s="2">
        <v>6</v>
      </c>
      <c r="B22" s="4" t="s">
        <v>24</v>
      </c>
      <c r="C22" s="41" t="s">
        <v>25</v>
      </c>
      <c r="D22" s="30"/>
      <c r="E22" s="30"/>
      <c r="F22" s="30"/>
      <c r="G22" s="30"/>
      <c r="H22" s="30"/>
      <c r="I22" s="5">
        <v>22.88</v>
      </c>
      <c r="J22" s="9" t="s">
        <v>9</v>
      </c>
      <c r="K22" s="78">
        <v>0</v>
      </c>
      <c r="L22" s="6">
        <f>ROUND(I22*K22,2)</f>
        <v>0</v>
      </c>
      <c r="M22" t="s">
        <v>134</v>
      </c>
    </row>
    <row r="23" spans="1:13" ht="35.4" customHeight="1" x14ac:dyDescent="0.3">
      <c r="A23" s="31"/>
      <c r="B23" s="32"/>
      <c r="C23" s="29" t="s">
        <v>27</v>
      </c>
      <c r="D23" s="30"/>
      <c r="E23" s="30"/>
      <c r="F23" s="30"/>
      <c r="G23" s="30"/>
      <c r="H23" s="30"/>
      <c r="J23" s="31"/>
      <c r="K23" s="32"/>
      <c r="L23" s="32"/>
    </row>
    <row r="24" spans="1:13" x14ac:dyDescent="0.3">
      <c r="A24" s="31"/>
      <c r="B24" s="32"/>
      <c r="C24" s="29" t="s">
        <v>127</v>
      </c>
      <c r="D24" s="30"/>
      <c r="E24" s="30"/>
      <c r="F24" s="30"/>
      <c r="G24" s="30"/>
      <c r="H24" s="30"/>
      <c r="I24" s="7">
        <v>22.88</v>
      </c>
      <c r="K24" s="31"/>
      <c r="L24" s="32"/>
    </row>
    <row r="25" spans="1:13" x14ac:dyDescent="0.3">
      <c r="A25" s="2">
        <v>7</v>
      </c>
      <c r="B25" s="4" t="s">
        <v>95</v>
      </c>
      <c r="C25" s="41" t="s">
        <v>96</v>
      </c>
      <c r="D25" s="30"/>
      <c r="E25" s="30"/>
      <c r="F25" s="30"/>
      <c r="G25" s="30"/>
      <c r="H25" s="30"/>
      <c r="I25" s="5">
        <v>20.8</v>
      </c>
      <c r="J25" s="9" t="s">
        <v>9</v>
      </c>
      <c r="K25" s="78">
        <v>0</v>
      </c>
      <c r="L25" s="6">
        <f>ROUND(I25*K25,2)</f>
        <v>0</v>
      </c>
      <c r="M25" t="s">
        <v>135</v>
      </c>
    </row>
    <row r="26" spans="1:13" x14ac:dyDescent="0.3">
      <c r="A26" s="31"/>
      <c r="B26" s="32"/>
      <c r="C26" s="29" t="s">
        <v>136</v>
      </c>
      <c r="D26" s="30"/>
      <c r="E26" s="30"/>
      <c r="F26" s="30"/>
      <c r="G26" s="30"/>
      <c r="H26" s="30"/>
      <c r="I26" s="7">
        <v>20.8</v>
      </c>
      <c r="K26" s="31"/>
      <c r="L26" s="32"/>
    </row>
    <row r="27" spans="1:13" x14ac:dyDescent="0.3">
      <c r="A27" s="2">
        <v>8</v>
      </c>
      <c r="B27" s="4" t="s">
        <v>29</v>
      </c>
      <c r="C27" s="41" t="s">
        <v>30</v>
      </c>
      <c r="D27" s="30"/>
      <c r="E27" s="30"/>
      <c r="F27" s="30"/>
      <c r="G27" s="30"/>
      <c r="H27" s="30"/>
      <c r="I27" s="5">
        <v>22.88</v>
      </c>
      <c r="J27" s="9" t="s">
        <v>9</v>
      </c>
      <c r="K27" s="78">
        <v>0</v>
      </c>
      <c r="L27" s="6">
        <f>ROUND(I27*K27,2)</f>
        <v>0</v>
      </c>
      <c r="M27" t="s">
        <v>137</v>
      </c>
    </row>
    <row r="28" spans="1:13" x14ac:dyDescent="0.3">
      <c r="A28" s="31"/>
      <c r="B28" s="32"/>
      <c r="C28" s="29" t="s">
        <v>127</v>
      </c>
      <c r="D28" s="30"/>
      <c r="E28" s="30"/>
      <c r="F28" s="30"/>
      <c r="G28" s="30"/>
      <c r="H28" s="30"/>
      <c r="I28" s="7">
        <v>22.88</v>
      </c>
      <c r="K28" s="31"/>
      <c r="L28" s="32"/>
    </row>
    <row r="29" spans="1:13" x14ac:dyDescent="0.3">
      <c r="A29" s="2">
        <v>9</v>
      </c>
      <c r="B29" s="4" t="s">
        <v>99</v>
      </c>
      <c r="C29" s="41" t="s">
        <v>100</v>
      </c>
      <c r="D29" s="30"/>
      <c r="E29" s="30"/>
      <c r="F29" s="30"/>
      <c r="G29" s="30"/>
      <c r="H29" s="30"/>
      <c r="I29" s="5">
        <v>30.66</v>
      </c>
      <c r="J29" s="9" t="s">
        <v>75</v>
      </c>
      <c r="K29" s="78">
        <v>0</v>
      </c>
      <c r="L29" s="6">
        <f>ROUND(I29*K29,2)</f>
        <v>0</v>
      </c>
      <c r="M29" t="s">
        <v>138</v>
      </c>
    </row>
    <row r="30" spans="1:13" x14ac:dyDescent="0.3">
      <c r="A30" s="31"/>
      <c r="B30" s="32"/>
      <c r="C30" s="29" t="s">
        <v>139</v>
      </c>
      <c r="D30" s="30"/>
      <c r="E30" s="30"/>
      <c r="F30" s="30"/>
      <c r="G30" s="30"/>
      <c r="H30" s="30"/>
      <c r="I30" s="7">
        <v>30.66</v>
      </c>
      <c r="K30" s="31"/>
      <c r="L30" s="32"/>
    </row>
    <row r="31" spans="1:13" x14ac:dyDescent="0.3">
      <c r="A31" s="2">
        <v>10</v>
      </c>
      <c r="B31" s="4" t="s">
        <v>103</v>
      </c>
      <c r="C31" s="41" t="s">
        <v>104</v>
      </c>
      <c r="D31" s="30"/>
      <c r="E31" s="30"/>
      <c r="F31" s="30"/>
      <c r="G31" s="30"/>
      <c r="H31" s="30"/>
      <c r="I31" s="5">
        <v>21.84</v>
      </c>
      <c r="J31" s="9" t="s">
        <v>9</v>
      </c>
      <c r="K31" s="78">
        <v>0</v>
      </c>
      <c r="L31" s="6">
        <f>ROUND(I31*K31,2)</f>
        <v>0</v>
      </c>
      <c r="M31" t="s">
        <v>140</v>
      </c>
    </row>
    <row r="32" spans="1:13" x14ac:dyDescent="0.3">
      <c r="A32" s="31"/>
      <c r="B32" s="32"/>
      <c r="C32" s="29" t="s">
        <v>141</v>
      </c>
      <c r="D32" s="30"/>
      <c r="E32" s="30"/>
      <c r="F32" s="30"/>
      <c r="G32" s="30"/>
      <c r="H32" s="30"/>
      <c r="I32" s="7">
        <v>21.84</v>
      </c>
      <c r="K32" s="31"/>
      <c r="L32" s="32"/>
    </row>
    <row r="33" spans="1:13" x14ac:dyDescent="0.3">
      <c r="A33" s="2">
        <v>11</v>
      </c>
      <c r="B33" s="4" t="s">
        <v>107</v>
      </c>
      <c r="C33" s="41" t="s">
        <v>108</v>
      </c>
      <c r="D33" s="30"/>
      <c r="E33" s="30"/>
      <c r="F33" s="30"/>
      <c r="G33" s="30"/>
      <c r="H33" s="30"/>
      <c r="I33" s="5">
        <v>20.8</v>
      </c>
      <c r="J33" s="9" t="s">
        <v>9</v>
      </c>
      <c r="K33" s="78">
        <v>0</v>
      </c>
      <c r="L33" s="6">
        <f>ROUND(I33*K33,2)</f>
        <v>0</v>
      </c>
      <c r="M33" t="s">
        <v>142</v>
      </c>
    </row>
    <row r="34" spans="1:13" x14ac:dyDescent="0.3">
      <c r="A34" s="31"/>
      <c r="B34" s="32"/>
      <c r="C34" s="29" t="s">
        <v>136</v>
      </c>
      <c r="D34" s="30"/>
      <c r="E34" s="30"/>
      <c r="F34" s="30"/>
      <c r="G34" s="30"/>
      <c r="H34" s="30"/>
      <c r="I34" s="7">
        <v>20.8</v>
      </c>
      <c r="K34" s="31"/>
      <c r="L34" s="32"/>
    </row>
    <row r="35" spans="1:13" x14ac:dyDescent="0.3">
      <c r="A35" s="2">
        <v>12</v>
      </c>
      <c r="B35" s="4" t="s">
        <v>111</v>
      </c>
      <c r="C35" s="41" t="s">
        <v>112</v>
      </c>
      <c r="D35" s="30"/>
      <c r="E35" s="30"/>
      <c r="F35" s="30"/>
      <c r="G35" s="30"/>
      <c r="H35" s="30"/>
      <c r="I35" s="5">
        <v>29.2</v>
      </c>
      <c r="J35" s="9" t="s">
        <v>45</v>
      </c>
      <c r="K35" s="78">
        <v>0</v>
      </c>
      <c r="L35" s="6">
        <f>ROUND(I35*K35,2)</f>
        <v>0</v>
      </c>
      <c r="M35" t="s">
        <v>143</v>
      </c>
    </row>
    <row r="36" spans="1:13" x14ac:dyDescent="0.3">
      <c r="A36" s="31"/>
      <c r="B36" s="32"/>
      <c r="C36" s="29" t="s">
        <v>144</v>
      </c>
      <c r="D36" s="30"/>
      <c r="E36" s="30"/>
      <c r="F36" s="30"/>
      <c r="G36" s="30"/>
      <c r="H36" s="30"/>
      <c r="I36" s="7">
        <v>29.2</v>
      </c>
      <c r="K36" s="31"/>
      <c r="L36" s="32"/>
    </row>
    <row r="37" spans="1:13" x14ac:dyDescent="0.3">
      <c r="A37" s="2">
        <v>13</v>
      </c>
      <c r="B37" s="4" t="s">
        <v>114</v>
      </c>
      <c r="C37" s="41" t="s">
        <v>115</v>
      </c>
      <c r="D37" s="30"/>
      <c r="E37" s="30"/>
      <c r="F37" s="30"/>
      <c r="G37" s="30"/>
      <c r="H37" s="30"/>
      <c r="I37" s="5">
        <v>1.46</v>
      </c>
      <c r="J37" s="9" t="s">
        <v>13</v>
      </c>
      <c r="K37" s="78">
        <v>0</v>
      </c>
      <c r="L37" s="6">
        <f>ROUND(I37*K37,2)</f>
        <v>0</v>
      </c>
      <c r="M37" t="s">
        <v>145</v>
      </c>
    </row>
    <row r="38" spans="1:13" x14ac:dyDescent="0.3">
      <c r="A38" s="31"/>
      <c r="B38" s="32"/>
      <c r="C38" s="29" t="s">
        <v>146</v>
      </c>
      <c r="D38" s="30"/>
      <c r="E38" s="30"/>
      <c r="F38" s="30"/>
      <c r="G38" s="30"/>
      <c r="H38" s="30"/>
      <c r="I38" s="7">
        <v>1.46</v>
      </c>
      <c r="K38" s="31"/>
      <c r="L38" s="32"/>
    </row>
    <row r="39" spans="1:13" x14ac:dyDescent="0.3">
      <c r="A39" s="2">
        <v>14</v>
      </c>
      <c r="B39" s="4" t="s">
        <v>53</v>
      </c>
      <c r="C39" s="41" t="s">
        <v>54</v>
      </c>
      <c r="D39" s="30"/>
      <c r="E39" s="30"/>
      <c r="F39" s="30"/>
      <c r="G39" s="30"/>
      <c r="H39" s="30"/>
      <c r="I39" s="5">
        <v>4.8048000000000002</v>
      </c>
      <c r="J39" s="9" t="s">
        <v>55</v>
      </c>
      <c r="K39" s="78">
        <v>0</v>
      </c>
      <c r="L39" s="6">
        <f>ROUND(I39*K39,2)</f>
        <v>0</v>
      </c>
      <c r="M39" t="s">
        <v>147</v>
      </c>
    </row>
    <row r="40" spans="1:13" x14ac:dyDescent="0.3">
      <c r="A40" s="31"/>
      <c r="B40" s="32"/>
      <c r="C40" s="29" t="s">
        <v>148</v>
      </c>
      <c r="D40" s="30"/>
      <c r="E40" s="30"/>
      <c r="F40" s="30"/>
      <c r="G40" s="30"/>
      <c r="H40" s="30"/>
      <c r="I40" s="7">
        <v>4.8048000000000002</v>
      </c>
      <c r="K40" s="31"/>
      <c r="L40" s="32"/>
    </row>
    <row r="41" spans="1:13" x14ac:dyDescent="0.3">
      <c r="A41" s="2">
        <v>15</v>
      </c>
      <c r="B41" s="4" t="s">
        <v>58</v>
      </c>
      <c r="C41" s="41" t="s">
        <v>59</v>
      </c>
      <c r="D41" s="30"/>
      <c r="E41" s="30"/>
      <c r="F41" s="30"/>
      <c r="G41" s="30"/>
      <c r="H41" s="30"/>
      <c r="I41" s="5">
        <v>19.219200000000001</v>
      </c>
      <c r="J41" s="9" t="s">
        <v>55</v>
      </c>
      <c r="K41" s="78">
        <v>0</v>
      </c>
      <c r="L41" s="6">
        <f>ROUND(I41*K41,2)</f>
        <v>0</v>
      </c>
      <c r="M41" t="s">
        <v>149</v>
      </c>
    </row>
    <row r="42" spans="1:13" x14ac:dyDescent="0.3">
      <c r="A42" s="31"/>
      <c r="B42" s="32"/>
      <c r="C42" s="29" t="s">
        <v>61</v>
      </c>
      <c r="D42" s="30"/>
      <c r="E42" s="30"/>
      <c r="F42" s="30"/>
      <c r="G42" s="30"/>
      <c r="H42" s="30"/>
      <c r="J42" s="31"/>
      <c r="K42" s="32"/>
      <c r="L42" s="32"/>
    </row>
    <row r="43" spans="1:13" x14ac:dyDescent="0.3">
      <c r="A43" s="31"/>
      <c r="B43" s="32"/>
      <c r="C43" s="29" t="s">
        <v>150</v>
      </c>
      <c r="D43" s="30"/>
      <c r="E43" s="30"/>
      <c r="F43" s="30"/>
      <c r="G43" s="30"/>
      <c r="H43" s="30"/>
      <c r="I43" s="7">
        <v>19.219200000000001</v>
      </c>
      <c r="K43" s="31"/>
      <c r="L43" s="32"/>
    </row>
    <row r="44" spans="1:13" x14ac:dyDescent="0.3">
      <c r="A44" s="2">
        <v>16</v>
      </c>
      <c r="B44" s="4" t="s">
        <v>122</v>
      </c>
      <c r="C44" s="41" t="s">
        <v>123</v>
      </c>
      <c r="D44" s="30"/>
      <c r="E44" s="30"/>
      <c r="F44" s="30"/>
      <c r="G44" s="30"/>
      <c r="H44" s="30"/>
      <c r="I44" s="5">
        <v>28.209</v>
      </c>
      <c r="J44" s="9" t="s">
        <v>55</v>
      </c>
      <c r="K44" s="78">
        <v>0</v>
      </c>
      <c r="L44" s="6">
        <f>ROUND(I44*K44,2)</f>
        <v>0</v>
      </c>
      <c r="M44" t="s">
        <v>151</v>
      </c>
    </row>
    <row r="45" spans="1:13" x14ac:dyDescent="0.3">
      <c r="A45" s="31"/>
      <c r="B45" s="32"/>
      <c r="C45" s="42">
        <v>28209</v>
      </c>
      <c r="D45" s="30"/>
      <c r="E45" s="30"/>
      <c r="F45" s="30"/>
      <c r="G45" s="30"/>
      <c r="H45" s="30"/>
      <c r="I45" s="7">
        <v>28.209</v>
      </c>
      <c r="K45" s="31"/>
      <c r="L45" s="32"/>
    </row>
    <row r="46" spans="1:13" x14ac:dyDescent="0.3">
      <c r="A46" s="43" t="s">
        <v>6</v>
      </c>
      <c r="B46" s="44"/>
      <c r="C46" s="8"/>
      <c r="D46" s="48"/>
      <c r="E46" s="49"/>
      <c r="F46" s="48"/>
      <c r="G46" s="49"/>
      <c r="H46" s="45" t="s">
        <v>80</v>
      </c>
      <c r="I46" s="46"/>
      <c r="J46" s="46"/>
      <c r="K46" s="47">
        <f>L10+L12+L14+L17+L19+L22+L25+L27+L29+L31+L33+L35+L37+L39+L41+L44</f>
        <v>0</v>
      </c>
      <c r="L46" s="46"/>
    </row>
    <row r="47" spans="1:13" ht="15" thickBot="1" x14ac:dyDescent="0.3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3" x14ac:dyDescent="0.3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7"/>
    </row>
    <row r="49" spans="1:12" x14ac:dyDescent="0.3">
      <c r="A49" s="58" t="s">
        <v>152</v>
      </c>
      <c r="B49" s="59"/>
      <c r="C49" s="59"/>
      <c r="D49" s="66" t="s">
        <v>153</v>
      </c>
      <c r="E49" s="67"/>
      <c r="F49" s="66" t="s">
        <v>154</v>
      </c>
      <c r="G49" s="67"/>
      <c r="H49" s="62" t="s">
        <v>80</v>
      </c>
      <c r="I49" s="63"/>
      <c r="J49" s="16"/>
      <c r="K49" s="64">
        <f>'SO 01'!K47+'SO 02'!K43+'SO 03'!K46</f>
        <v>0</v>
      </c>
      <c r="L49" s="65"/>
    </row>
    <row r="50" spans="1:12" x14ac:dyDescent="0.3">
      <c r="A50" s="60"/>
      <c r="B50" s="61"/>
      <c r="C50" s="61"/>
      <c r="D50" s="73"/>
      <c r="E50" s="74"/>
      <c r="F50" s="73"/>
      <c r="G50" s="74"/>
      <c r="H50" s="73"/>
      <c r="I50" s="74"/>
      <c r="J50" s="74"/>
      <c r="K50" s="74"/>
      <c r="L50" s="75"/>
    </row>
    <row r="51" spans="1:12" x14ac:dyDescent="0.3">
      <c r="A51" s="60"/>
      <c r="B51" s="61"/>
      <c r="C51" s="61"/>
      <c r="D51" s="76">
        <v>21</v>
      </c>
      <c r="E51" s="67"/>
      <c r="F51" s="76">
        <f>ROUNDUP(K49*0.21,2)</f>
        <v>0</v>
      </c>
      <c r="G51" s="67"/>
      <c r="H51" s="62" t="s">
        <v>155</v>
      </c>
      <c r="I51" s="63"/>
      <c r="J51" s="16"/>
      <c r="K51" s="64">
        <f>K49+F51+F50</f>
        <v>0</v>
      </c>
      <c r="L51" s="65"/>
    </row>
    <row r="52" spans="1:12" ht="15" thickBot="1" x14ac:dyDescent="0.35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 x14ac:dyDescent="0.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3">
      <c r="A54" s="71"/>
      <c r="B54" s="72"/>
      <c r="C54" s="71"/>
      <c r="D54" s="72"/>
      <c r="E54" s="72"/>
      <c r="F54" s="31"/>
      <c r="G54" s="32"/>
      <c r="H54" s="32"/>
      <c r="I54" s="32"/>
      <c r="J54" s="32"/>
      <c r="K54" s="32"/>
      <c r="L54" s="32"/>
    </row>
    <row r="55" spans="1:12" x14ac:dyDescent="0.3">
      <c r="A55" s="71"/>
      <c r="B55" s="72"/>
      <c r="C55" s="71"/>
      <c r="D55" s="72"/>
      <c r="E55" s="72"/>
      <c r="F55" s="31"/>
      <c r="G55" s="32"/>
      <c r="H55" s="32"/>
      <c r="I55" s="32"/>
      <c r="J55" s="32"/>
      <c r="K55" s="32"/>
      <c r="L55" s="32"/>
    </row>
  </sheetData>
  <sheetProtection algorithmName="SHA-512" hashValue="6eSgqx+zolGNvf6ZSQ/OwDynlUClETqlFhj8Rk6QesUgl39gj3glQawSWT694btGvnFZbdC2IUxO7/JMhcPMNw==" saltValue="zGzU7Zr32j3d6KDdRs1zhw==" spinCount="100000" sheet="1" objects="1" scenarios="1"/>
  <mergeCells count="108">
    <mergeCell ref="A52:L52"/>
    <mergeCell ref="A53:L53"/>
    <mergeCell ref="A54:B54"/>
    <mergeCell ref="C54:E54"/>
    <mergeCell ref="F54:L54"/>
    <mergeCell ref="A55:B55"/>
    <mergeCell ref="C55:E55"/>
    <mergeCell ref="F55:L55"/>
    <mergeCell ref="H50:L50"/>
    <mergeCell ref="D50:E50"/>
    <mergeCell ref="F50:G50"/>
    <mergeCell ref="H51:I51"/>
    <mergeCell ref="K51:L51"/>
    <mergeCell ref="D51:E51"/>
    <mergeCell ref="F51:G51"/>
    <mergeCell ref="A47:L47"/>
    <mergeCell ref="A48:L48"/>
    <mergeCell ref="A49:C51"/>
    <mergeCell ref="H49:I49"/>
    <mergeCell ref="K49:L49"/>
    <mergeCell ref="D49:E49"/>
    <mergeCell ref="F49:G49"/>
    <mergeCell ref="C44:H44"/>
    <mergeCell ref="C45:H45"/>
    <mergeCell ref="A45:B45"/>
    <mergeCell ref="K45:L45"/>
    <mergeCell ref="A46:B46"/>
    <mergeCell ref="H46:J46"/>
    <mergeCell ref="K46:L46"/>
    <mergeCell ref="D46:E46"/>
    <mergeCell ref="F46:G46"/>
    <mergeCell ref="C41:H41"/>
    <mergeCell ref="C42:H42"/>
    <mergeCell ref="A42:B42"/>
    <mergeCell ref="J42:L42"/>
    <mergeCell ref="C43:H43"/>
    <mergeCell ref="A43:B43"/>
    <mergeCell ref="K43:L43"/>
    <mergeCell ref="C37:H37"/>
    <mergeCell ref="C38:H38"/>
    <mergeCell ref="A38:B38"/>
    <mergeCell ref="K38:L38"/>
    <mergeCell ref="C39:H39"/>
    <mergeCell ref="C40:H40"/>
    <mergeCell ref="A40:B40"/>
    <mergeCell ref="K40:L40"/>
    <mergeCell ref="C33:H33"/>
    <mergeCell ref="C34:H34"/>
    <mergeCell ref="A34:B34"/>
    <mergeCell ref="K34:L34"/>
    <mergeCell ref="C35:H35"/>
    <mergeCell ref="C36:H36"/>
    <mergeCell ref="A36:B36"/>
    <mergeCell ref="K36:L36"/>
    <mergeCell ref="C29:H29"/>
    <mergeCell ref="C30:H30"/>
    <mergeCell ref="A30:B30"/>
    <mergeCell ref="K30:L30"/>
    <mergeCell ref="C31:H31"/>
    <mergeCell ref="C32:H32"/>
    <mergeCell ref="A32:B32"/>
    <mergeCell ref="K32:L32"/>
    <mergeCell ref="C25:H25"/>
    <mergeCell ref="C26:H26"/>
    <mergeCell ref="A26:B26"/>
    <mergeCell ref="K26:L26"/>
    <mergeCell ref="C27:H27"/>
    <mergeCell ref="C28:H28"/>
    <mergeCell ref="A28:B28"/>
    <mergeCell ref="K28:L28"/>
    <mergeCell ref="C22:H22"/>
    <mergeCell ref="C23:H23"/>
    <mergeCell ref="A23:B23"/>
    <mergeCell ref="J23:L23"/>
    <mergeCell ref="C24:H24"/>
    <mergeCell ref="A24:B24"/>
    <mergeCell ref="K24:L24"/>
    <mergeCell ref="C19:H19"/>
    <mergeCell ref="C20:H20"/>
    <mergeCell ref="A20:B20"/>
    <mergeCell ref="J20:L20"/>
    <mergeCell ref="C21:H21"/>
    <mergeCell ref="A21:B21"/>
    <mergeCell ref="K21:L21"/>
    <mergeCell ref="C16:H16"/>
    <mergeCell ref="A16:B16"/>
    <mergeCell ref="K16:L16"/>
    <mergeCell ref="C17:H17"/>
    <mergeCell ref="C18:H18"/>
    <mergeCell ref="A18:B18"/>
    <mergeCell ref="K18:L18"/>
    <mergeCell ref="A1:L5"/>
    <mergeCell ref="A6:L6"/>
    <mergeCell ref="C12:H12"/>
    <mergeCell ref="C13:H13"/>
    <mergeCell ref="A13:B13"/>
    <mergeCell ref="K13:L13"/>
    <mergeCell ref="C14:H14"/>
    <mergeCell ref="C15:H15"/>
    <mergeCell ref="A15:B15"/>
    <mergeCell ref="J15:L15"/>
    <mergeCell ref="A8:L8"/>
    <mergeCell ref="A9:B9"/>
    <mergeCell ref="C9:H9"/>
    <mergeCell ref="C10:H10"/>
    <mergeCell ref="C11:H11"/>
    <mergeCell ref="A11:B11"/>
    <mergeCell ref="K11:L11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01</vt:lpstr>
      <vt:lpstr>SO 02</vt:lpstr>
      <vt:lpstr>SO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2021-06-27T14:11:34Z</dcterms:created>
  <dcterms:modified xsi:type="dcterms:W3CDTF">2022-05-06T06:40:47Z</dcterms:modified>
</cp:coreProperties>
</file>