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Misonova\2021\Dačice - stezka ke hřbitovu\Rozpočet\"/>
    </mc:Choice>
  </mc:AlternateContent>
  <bookViews>
    <workbookView xWindow="0" yWindow="0" windowWidth="0" windowHeight="0"/>
  </bookViews>
  <sheets>
    <sheet name="Rekapitulace stavby" sheetId="1" r:id="rId1"/>
    <sheet name="IO 101 - Stezka pro chodc..." sheetId="2" r:id="rId2"/>
    <sheet name="IO 401 - Veřejné osvětlení" sheetId="3" r:id="rId3"/>
    <sheet name="IO 801 - Vegetační úpravy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'IO 101 - Stezka pro chodc...'!$C$88:$K$220</definedName>
    <definedName name="_xlnm.Print_Area" localSheetId="1">'IO 101 - Stezka pro chodc...'!$C$4:$J$39,'IO 101 - Stezka pro chodc...'!$C$45:$J$70,'IO 101 - Stezka pro chodc...'!$C$76:$J$220</definedName>
    <definedName name="_xlnm.Print_Titles" localSheetId="1">'IO 101 - Stezka pro chodc...'!$88:$88</definedName>
    <definedName name="_xlnm._FilterDatabase" localSheetId="2" hidden="1">'IO 401 - Veřejné osvětlení'!$C$83:$K$158</definedName>
    <definedName name="_xlnm.Print_Area" localSheetId="2">'IO 401 - Veřejné osvětlení'!$C$4:$J$39,'IO 401 - Veřejné osvětlení'!$C$45:$J$65,'IO 401 - Veřejné osvětlení'!$C$71:$J$158</definedName>
    <definedName name="_xlnm.Print_Titles" localSheetId="2">'IO 401 - Veřejné osvětlení'!$83:$83</definedName>
    <definedName name="_xlnm._FilterDatabase" localSheetId="3" hidden="1">'IO 801 - Vegetační úpravy'!$C$81:$K$108</definedName>
    <definedName name="_xlnm.Print_Area" localSheetId="3">'IO 801 - Vegetační úpravy'!$C$4:$J$39,'IO 801 - Vegetační úpravy'!$C$45:$J$63,'IO 801 - Vegetační úpravy'!$C$69:$J$108</definedName>
    <definedName name="_xlnm.Print_Titles" localSheetId="3">'IO 801 - Vegetační úpravy'!$81:$81</definedName>
    <definedName name="_xlnm._FilterDatabase" localSheetId="4" hidden="1">'VON - Vedlejší a ostatní ...'!$C$84:$K$105</definedName>
    <definedName name="_xlnm.Print_Area" localSheetId="4">'VON - Vedlejší a ostatní ...'!$C$4:$J$39,'VON - Vedlejší a ostatní ...'!$C$45:$J$66,'VON - Vedlejší a ostatní ...'!$C$72:$J$105</definedName>
    <definedName name="_xlnm.Print_Titles" localSheetId="4">'VON - Vedlejší a ostatní ...'!$84:$84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4" r="J37"/>
  <c r="J36"/>
  <c i="1" r="AY57"/>
  <c i="4" r="J35"/>
  <c i="1" r="AX57"/>
  <c i="4"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37"/>
  <c r="J36"/>
  <c i="1" r="AY56"/>
  <c i="3" r="J35"/>
  <c i="1" r="AX56"/>
  <c i="3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81"/>
  <c r="J17"/>
  <c r="J15"/>
  <c r="E15"/>
  <c r="F80"/>
  <c r="J14"/>
  <c r="J12"/>
  <c r="J52"/>
  <c r="E7"/>
  <c r="E74"/>
  <c i="2" r="J37"/>
  <c r="J36"/>
  <c i="1" r="AY55"/>
  <c i="2" r="J35"/>
  <c i="1" r="AX55"/>
  <c i="2" r="BI220"/>
  <c r="BH220"/>
  <c r="BG220"/>
  <c r="BF220"/>
  <c r="T220"/>
  <c r="T219"/>
  <c r="T218"/>
  <c r="R220"/>
  <c r="R219"/>
  <c r="R218"/>
  <c r="P220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7"/>
  <c r="BH187"/>
  <c r="BG187"/>
  <c r="BF187"/>
  <c r="T187"/>
  <c r="R187"/>
  <c r="P187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5" r="J99"/>
  <c i="3" r="J157"/>
  <c r="J146"/>
  <c r="J138"/>
  <c r="J114"/>
  <c i="4" r="J104"/>
  <c i="3" r="J158"/>
  <c r="J147"/>
  <c r="BK137"/>
  <c r="J105"/>
  <c r="J95"/>
  <c i="2" r="J188"/>
  <c r="J157"/>
  <c i="5" r="BK93"/>
  <c i="4" r="BK91"/>
  <c i="2" r="BK97"/>
  <c i="3" r="J156"/>
  <c r="J145"/>
  <c r="BK130"/>
  <c r="J102"/>
  <c i="2" r="BK161"/>
  <c r="J140"/>
  <c r="J101"/>
  <c i="3" r="J142"/>
  <c i="2" r="J171"/>
  <c r="BK133"/>
  <c i="3" r="BK126"/>
  <c r="BK94"/>
  <c i="2" r="J193"/>
  <c r="BK139"/>
  <c i="3" r="BK114"/>
  <c r="BK99"/>
  <c i="2" r="BK215"/>
  <c r="J159"/>
  <c i="3" r="BK121"/>
  <c r="J96"/>
  <c i="2" r="BK177"/>
  <c r="J155"/>
  <c i="4" r="BK98"/>
  <c i="3" r="BK155"/>
  <c r="BK141"/>
  <c r="BK124"/>
  <c r="BK105"/>
  <c r="BK92"/>
  <c r="J88"/>
  <c i="2" r="J213"/>
  <c r="J205"/>
  <c r="J204"/>
  <c r="BK180"/>
  <c r="BK159"/>
  <c r="BK127"/>
  <c i="3" r="J153"/>
  <c r="BK133"/>
  <c r="BK108"/>
  <c r="J90"/>
  <c i="2" r="J178"/>
  <c r="J97"/>
  <c i="4" r="BK107"/>
  <c i="2" r="BK121"/>
  <c r="BK92"/>
  <c i="3" r="BK153"/>
  <c r="J136"/>
  <c r="BK120"/>
  <c i="2" r="BK204"/>
  <c r="BK148"/>
  <c r="BK104"/>
  <c i="4" r="J88"/>
  <c i="3" r="BK97"/>
  <c i="2" r="BK160"/>
  <c i="3" r="BK132"/>
  <c r="J117"/>
  <c i="2" r="BK211"/>
  <c r="BK168"/>
  <c i="3" r="BK131"/>
  <c r="J111"/>
  <c r="BK90"/>
  <c i="2" r="BK150"/>
  <c i="3" r="J120"/>
  <c r="J100"/>
  <c i="2" r="BK188"/>
  <c r="BK147"/>
  <c i="5" r="J96"/>
  <c i="4" r="BK90"/>
  <c i="3" r="BK147"/>
  <c r="J135"/>
  <c i="2" r="BK217"/>
  <c r="BK199"/>
  <c r="BK187"/>
  <c r="J164"/>
  <c r="J134"/>
  <c i="4" r="J98"/>
  <c i="3" r="BK156"/>
  <c r="J143"/>
  <c r="J129"/>
  <c r="J110"/>
  <c r="J97"/>
  <c i="2" r="J206"/>
  <c r="J168"/>
  <c i="5" r="J90"/>
  <c i="4" r="BK87"/>
  <c i="2" r="J94"/>
  <c i="4" r="BK88"/>
  <c i="3" r="J137"/>
  <c r="BK125"/>
  <c r="BK96"/>
  <c i="2" r="BK172"/>
  <c r="J147"/>
  <c r="BK94"/>
  <c i="4" r="J92"/>
  <c i="3" r="J112"/>
  <c i="2" r="J148"/>
  <c i="3" r="BK136"/>
  <c r="BK111"/>
  <c i="2" r="BK195"/>
  <c r="BK166"/>
  <c i="3" r="J116"/>
  <c r="J101"/>
  <c i="2" r="BK193"/>
  <c r="J149"/>
  <c i="3" r="BK116"/>
  <c r="J99"/>
  <c i="2" r="J217"/>
  <c r="BK170"/>
  <c r="J156"/>
  <c r="J110"/>
  <c i="4" r="BK108"/>
  <c r="J94"/>
  <c i="3" r="BK143"/>
  <c r="J122"/>
  <c i="2" r="J172"/>
  <c r="BK95"/>
  <c i="4" r="BK94"/>
  <c i="3" r="J150"/>
  <c r="BK138"/>
  <c r="J125"/>
  <c i="2" r="J215"/>
  <c r="J180"/>
  <c r="J104"/>
  <c i="4" r="J96"/>
  <c i="2" r="BK115"/>
  <c i="4" r="J90"/>
  <c i="3" r="J132"/>
  <c r="BK103"/>
  <c i="2" r="BK205"/>
  <c r="BK155"/>
  <c i="4" r="J108"/>
  <c i="3" r="BK98"/>
  <c i="2" r="BK163"/>
  <c r="J130"/>
  <c i="3" r="J124"/>
  <c r="J103"/>
  <c i="2" r="BK176"/>
  <c r="BK142"/>
  <c i="3" r="BK115"/>
  <c i="2" r="BK220"/>
  <c r="J162"/>
  <c r="J106"/>
  <c i="3" r="J106"/>
  <c r="J89"/>
  <c i="2" r="J176"/>
  <c r="J123"/>
  <c i="4" r="BK93"/>
  <c i="3" r="BK145"/>
  <c r="J131"/>
  <c i="2" r="J177"/>
  <c i="5" r="J102"/>
  <c i="4" r="BK92"/>
  <c i="3" r="BK146"/>
  <c r="J126"/>
  <c r="BK101"/>
  <c i="2" r="BK181"/>
  <c r="J121"/>
  <c i="4" r="J99"/>
  <c i="2" r="J116"/>
  <c i="4" r="BK96"/>
  <c i="3" r="BK144"/>
  <c r="BK106"/>
  <c i="2" r="J211"/>
  <c r="BK157"/>
  <c r="BK110"/>
  <c i="4" r="J107"/>
  <c i="3" r="J113"/>
  <c i="2" r="BK162"/>
  <c r="J145"/>
  <c r="J95"/>
  <c i="3" r="BK123"/>
  <c r="J87"/>
  <c i="2" r="J161"/>
  <c i="3" r="J130"/>
  <c r="J108"/>
  <c r="BK87"/>
  <c i="2" r="BK178"/>
  <c r="BK130"/>
  <c i="3" r="J118"/>
  <c r="BK104"/>
  <c i="2" r="J216"/>
  <c r="J163"/>
  <c r="BK119"/>
  <c i="5" r="J104"/>
  <c i="3" r="BK158"/>
  <c r="BK152"/>
  <c r="J140"/>
  <c r="BK110"/>
  <c r="BK100"/>
  <c r="J91"/>
  <c i="2" r="J207"/>
  <c r="J201"/>
  <c r="J195"/>
  <c r="J142"/>
  <c i="4" r="J93"/>
  <c i="3" r="BK157"/>
  <c r="J151"/>
  <c r="J134"/>
  <c r="J119"/>
  <c r="J98"/>
  <c i="2" r="BK207"/>
  <c r="BK171"/>
  <c i="5" r="BK99"/>
  <c i="2" r="BK134"/>
  <c i="5" r="BK96"/>
  <c i="3" r="J152"/>
  <c r="BK135"/>
  <c r="J109"/>
  <c i="2" r="BK213"/>
  <c r="J158"/>
  <c i="5" r="BK90"/>
  <c i="4" r="J91"/>
  <c i="2" r="J199"/>
  <c r="BK158"/>
  <c r="J115"/>
  <c i="3" r="BK129"/>
  <c r="BK109"/>
  <c i="2" r="J181"/>
  <c r="J150"/>
  <c i="3" r="J128"/>
  <c r="J107"/>
  <c i="2" r="BK198"/>
  <c r="BK116"/>
  <c i="3" r="BK113"/>
  <c r="J93"/>
  <c i="2" r="BK201"/>
  <c r="J160"/>
  <c r="J92"/>
  <c i="4" r="BK104"/>
  <c r="J87"/>
  <c i="3" r="J154"/>
  <c r="BK134"/>
  <c i="2" r="BK101"/>
  <c i="3" r="BK142"/>
  <c r="J115"/>
  <c r="BK93"/>
  <c i="2" r="J187"/>
  <c r="BK145"/>
  <c i="5" r="J88"/>
  <c i="4" r="J85"/>
  <c i="5" r="BK102"/>
  <c i="3" r="J155"/>
  <c r="J141"/>
  <c r="J123"/>
  <c i="2" r="J220"/>
  <c r="J196"/>
  <c r="J139"/>
  <c i="3" r="J144"/>
  <c r="J92"/>
  <c i="2" r="BK149"/>
  <c i="3" r="BK140"/>
  <c r="BK122"/>
  <c r="BK89"/>
  <c i="2" r="J174"/>
  <c r="BK146"/>
  <c i="3" r="BK118"/>
  <c r="J94"/>
  <c i="2" r="BK174"/>
  <c r="BK123"/>
  <c i="3" r="BK107"/>
  <c r="BK91"/>
  <c i="2" r="BK196"/>
  <c r="J165"/>
  <c r="J127"/>
  <c i="4" r="BK99"/>
  <c i="3" r="BK150"/>
  <c r="BK139"/>
  <c r="J121"/>
  <c i="2" r="BK156"/>
  <c i="4" r="J101"/>
  <c r="BK85"/>
  <c i="3" r="BK154"/>
  <c r="J139"/>
  <c r="BK128"/>
  <c r="J104"/>
  <c r="BK88"/>
  <c i="2" r="J166"/>
  <c i="5" r="BK104"/>
  <c i="4" r="BK101"/>
  <c i="2" r="J119"/>
  <c i="5" r="J93"/>
  <c i="3" r="BK151"/>
  <c r="J133"/>
  <c r="BK117"/>
  <c r="BK95"/>
  <c i="2" r="BK164"/>
  <c r="J133"/>
  <c i="5" r="BK88"/>
  <c i="3" r="BK119"/>
  <c i="2" r="J198"/>
  <c r="J146"/>
  <c r="BK106"/>
  <c i="3" r="BK112"/>
  <c i="2" r="BK206"/>
  <c r="J170"/>
  <c r="BK140"/>
  <c i="3" r="BK102"/>
  <c i="2" r="BK216"/>
  <c r="BK165"/>
  <c i="1" r="AS54"/>
  <c i="2" l="1" r="P91"/>
  <c r="P132"/>
  <c r="BK173"/>
  <c r="J173"/>
  <c r="J65"/>
  <c r="T203"/>
  <c r="P144"/>
  <c r="BK203"/>
  <c r="J203"/>
  <c r="J66"/>
  <c r="R214"/>
  <c r="R91"/>
  <c r="BK132"/>
  <c r="J132"/>
  <c r="J63"/>
  <c r="R144"/>
  <c r="P203"/>
  <c i="3" r="T127"/>
  <c i="2" r="T144"/>
  <c r="R203"/>
  <c i="3" r="P86"/>
  <c r="BK127"/>
  <c r="J127"/>
  <c r="J62"/>
  <c r="T149"/>
  <c r="T148"/>
  <c i="4" r="T84"/>
  <c i="2" r="R132"/>
  <c r="R173"/>
  <c r="BK214"/>
  <c r="J214"/>
  <c r="J67"/>
  <c i="3" r="T86"/>
  <c r="T85"/>
  <c r="T84"/>
  <c r="BK149"/>
  <c r="BK148"/>
  <c r="J148"/>
  <c r="J63"/>
  <c i="4" r="P84"/>
  <c r="R106"/>
  <c i="3" r="BK86"/>
  <c r="J86"/>
  <c r="J61"/>
  <c r="P127"/>
  <c i="4" r="T106"/>
  <c i="2" r="BK91"/>
  <c r="J91"/>
  <c r="J61"/>
  <c r="BK144"/>
  <c r="J144"/>
  <c r="J64"/>
  <c r="P173"/>
  <c r="P214"/>
  <c i="3" r="R86"/>
  <c r="R149"/>
  <c r="R148"/>
  <c i="4" r="R84"/>
  <c r="R83"/>
  <c r="R82"/>
  <c r="P106"/>
  <c i="5" r="BK87"/>
  <c r="T87"/>
  <c r="T86"/>
  <c r="T85"/>
  <c r="T101"/>
  <c i="2" r="T91"/>
  <c r="T132"/>
  <c r="T173"/>
  <c r="T214"/>
  <c i="3" r="R127"/>
  <c r="P149"/>
  <c r="P148"/>
  <c i="4" r="BK84"/>
  <c r="J84"/>
  <c r="J61"/>
  <c r="BK106"/>
  <c r="J106"/>
  <c r="J62"/>
  <c i="5" r="P87"/>
  <c r="R87"/>
  <c r="BK101"/>
  <c r="J101"/>
  <c r="J65"/>
  <c r="P101"/>
  <c r="R101"/>
  <c i="2" r="J52"/>
  <c r="BE130"/>
  <c r="BE139"/>
  <c r="BE159"/>
  <c r="BE164"/>
  <c r="BE168"/>
  <c r="BE204"/>
  <c i="3" r="E48"/>
  <c r="J78"/>
  <c r="BE98"/>
  <c r="BE105"/>
  <c r="BE108"/>
  <c r="BE115"/>
  <c i="2" r="E48"/>
  <c r="BE127"/>
  <c r="BE134"/>
  <c r="BE155"/>
  <c r="BE156"/>
  <c r="BE166"/>
  <c r="BE170"/>
  <c r="BE171"/>
  <c r="BK129"/>
  <c r="J129"/>
  <c r="J62"/>
  <c i="3" r="J55"/>
  <c r="BE97"/>
  <c r="BE109"/>
  <c r="BE110"/>
  <c r="BE117"/>
  <c r="BE126"/>
  <c r="BE129"/>
  <c i="2" r="BE145"/>
  <c r="BE148"/>
  <c r="BE149"/>
  <c r="BE180"/>
  <c r="BE188"/>
  <c r="BE207"/>
  <c i="3" r="F54"/>
  <c r="BE88"/>
  <c r="BE107"/>
  <c r="BE113"/>
  <c r="BE116"/>
  <c r="BE118"/>
  <c r="BE119"/>
  <c r="BE120"/>
  <c r="BE121"/>
  <c r="BE125"/>
  <c r="BE131"/>
  <c r="BE133"/>
  <c r="BE137"/>
  <c r="BE140"/>
  <c r="BE141"/>
  <c r="BE143"/>
  <c r="BE145"/>
  <c i="2" r="BE97"/>
  <c r="BE101"/>
  <c r="BE147"/>
  <c r="BE157"/>
  <c r="BE174"/>
  <c r="BE196"/>
  <c i="3" r="BE122"/>
  <c i="4" r="F55"/>
  <c r="BE87"/>
  <c r="BE90"/>
  <c r="BE104"/>
  <c i="2" r="F55"/>
  <c r="BE95"/>
  <c r="BE119"/>
  <c r="BE121"/>
  <c r="BE146"/>
  <c r="BE160"/>
  <c r="BE187"/>
  <c r="BE195"/>
  <c r="BE201"/>
  <c r="BE213"/>
  <c i="3" r="BE90"/>
  <c r="BE91"/>
  <c r="BE93"/>
  <c r="BE94"/>
  <c r="BE111"/>
  <c r="BE114"/>
  <c r="BE124"/>
  <c r="BE128"/>
  <c r="BE138"/>
  <c r="BE139"/>
  <c r="BE142"/>
  <c r="BE146"/>
  <c i="4" r="BE101"/>
  <c i="5" r="E48"/>
  <c i="2" r="BE104"/>
  <c r="BE106"/>
  <c r="BE110"/>
  <c r="BE133"/>
  <c i="4" r="BE88"/>
  <c r="BE92"/>
  <c r="BE94"/>
  <c r="BE98"/>
  <c i="2" r="BE92"/>
  <c r="BE94"/>
  <c r="BE140"/>
  <c r="BE142"/>
  <c r="BE150"/>
  <c r="BE165"/>
  <c r="BE172"/>
  <c r="BE177"/>
  <c r="BE198"/>
  <c r="BE199"/>
  <c r="BE205"/>
  <c r="BE217"/>
  <c r="BK219"/>
  <c r="BK218"/>
  <c r="J218"/>
  <c r="J68"/>
  <c i="3" r="F55"/>
  <c r="BE87"/>
  <c r="BE89"/>
  <c r="BE92"/>
  <c r="BE100"/>
  <c r="BE102"/>
  <c r="BE103"/>
  <c r="BE106"/>
  <c r="BE130"/>
  <c r="BE134"/>
  <c r="BE135"/>
  <c r="BE144"/>
  <c r="BE147"/>
  <c r="BE153"/>
  <c r="BE155"/>
  <c r="BE156"/>
  <c i="4" r="E48"/>
  <c r="J76"/>
  <c r="BE96"/>
  <c r="BE107"/>
  <c i="5" r="J52"/>
  <c r="F82"/>
  <c r="BE88"/>
  <c r="BE93"/>
  <c r="BE96"/>
  <c r="BE99"/>
  <c r="BE104"/>
  <c r="BK98"/>
  <c r="J98"/>
  <c r="J64"/>
  <c i="2" r="BE115"/>
  <c r="BE116"/>
  <c r="BE123"/>
  <c r="BE158"/>
  <c r="BE161"/>
  <c r="BE162"/>
  <c r="BE163"/>
  <c r="BE176"/>
  <c r="BE178"/>
  <c r="BE181"/>
  <c r="BE193"/>
  <c r="BE206"/>
  <c r="BE211"/>
  <c r="BE215"/>
  <c r="BE216"/>
  <c r="BE220"/>
  <c i="3" r="BE95"/>
  <c r="BE96"/>
  <c r="BE99"/>
  <c r="BE101"/>
  <c r="BE104"/>
  <c r="BE112"/>
  <c r="BE123"/>
  <c r="BE132"/>
  <c r="BE136"/>
  <c r="BE150"/>
  <c r="BE151"/>
  <c r="BE152"/>
  <c r="BE154"/>
  <c r="BE157"/>
  <c r="BE158"/>
  <c i="4" r="BE85"/>
  <c r="BE91"/>
  <c r="BE93"/>
  <c r="BE99"/>
  <c r="BE108"/>
  <c i="5" r="BE90"/>
  <c r="BE102"/>
  <c r="BK92"/>
  <c r="J92"/>
  <c r="J62"/>
  <c r="BK95"/>
  <c r="J95"/>
  <c r="J63"/>
  <c i="2" r="F34"/>
  <c i="1" r="BA55"/>
  <c i="4" r="F36"/>
  <c i="1" r="BC57"/>
  <c i="2" r="F37"/>
  <c i="1" r="BD55"/>
  <c i="5" r="F37"/>
  <c i="1" r="BD58"/>
  <c i="4" r="F34"/>
  <c i="1" r="BA57"/>
  <c i="2" r="F35"/>
  <c i="1" r="BB55"/>
  <c i="2" r="J34"/>
  <c i="1" r="AW55"/>
  <c i="3" r="F34"/>
  <c i="1" r="BA56"/>
  <c i="5" r="F36"/>
  <c i="1" r="BC58"/>
  <c i="5" r="F34"/>
  <c i="1" r="BA58"/>
  <c i="3" r="F35"/>
  <c i="1" r="BB56"/>
  <c i="2" r="F36"/>
  <c i="1" r="BC55"/>
  <c i="3" r="J34"/>
  <c i="1" r="AW56"/>
  <c i="4" r="F35"/>
  <c i="1" r="BB57"/>
  <c i="3" r="F37"/>
  <c i="1" r="BD56"/>
  <c i="4" r="J34"/>
  <c i="1" r="AW57"/>
  <c i="5" r="J34"/>
  <c i="1" r="AW58"/>
  <c i="5" r="F35"/>
  <c i="1" r="BB58"/>
  <c i="4" r="F37"/>
  <c i="1" r="BD57"/>
  <c i="3" r="F36"/>
  <c i="1" r="BC56"/>
  <c i="2" l="1" r="T90"/>
  <c r="T89"/>
  <c i="5" r="R86"/>
  <c r="R85"/>
  <c r="BK86"/>
  <c r="J86"/>
  <c r="J60"/>
  <c i="3" r="R85"/>
  <c r="R84"/>
  <c i="2" r="R90"/>
  <c r="R89"/>
  <c i="4" r="T83"/>
  <c r="T82"/>
  <c i="5" r="P86"/>
  <c r="P85"/>
  <c i="1" r="AU58"/>
  <c i="3" r="P85"/>
  <c r="P84"/>
  <c i="1" r="AU56"/>
  <c i="2" r="P90"/>
  <c r="P89"/>
  <c i="1" r="AU55"/>
  <c i="4" r="P83"/>
  <c r="P82"/>
  <c i="1" r="AU57"/>
  <c i="2" r="BK90"/>
  <c r="J90"/>
  <c r="J60"/>
  <c r="J219"/>
  <c r="J69"/>
  <c i="3" r="J149"/>
  <c r="J64"/>
  <c i="4" r="BK83"/>
  <c r="J83"/>
  <c r="J60"/>
  <c i="5" r="J87"/>
  <c r="J61"/>
  <c i="3" r="BK85"/>
  <c r="J85"/>
  <c r="J60"/>
  <c i="1" r="BB54"/>
  <c r="AX54"/>
  <c i="5" r="F33"/>
  <c i="1" r="AZ58"/>
  <c r="BD54"/>
  <c r="W33"/>
  <c i="3" r="J33"/>
  <c i="1" r="AV56"/>
  <c r="AT56"/>
  <c i="5" r="J33"/>
  <c i="1" r="AV58"/>
  <c r="AT58"/>
  <c r="BA54"/>
  <c r="AW54"/>
  <c r="AK30"/>
  <c r="BC54"/>
  <c r="AY54"/>
  <c i="2" r="F33"/>
  <c i="1" r="AZ55"/>
  <c i="2" r="J33"/>
  <c i="1" r="AV55"/>
  <c r="AT55"/>
  <c i="4" r="F33"/>
  <c i="1" r="AZ57"/>
  <c i="4" r="J33"/>
  <c i="1" r="AV57"/>
  <c r="AT57"/>
  <c i="3" r="F33"/>
  <c i="1" r="AZ56"/>
  <c i="2" l="1" r="BK89"/>
  <c r="J89"/>
  <c r="J59"/>
  <c i="3" r="BK84"/>
  <c r="J84"/>
  <c i="4" r="BK82"/>
  <c r="J82"/>
  <c i="5" r="BK85"/>
  <c r="J85"/>
  <c i="1" r="AZ54"/>
  <c r="W29"/>
  <c r="W31"/>
  <c r="W32"/>
  <c r="AU54"/>
  <c r="W30"/>
  <c i="4" r="J30"/>
  <c i="1" r="AG57"/>
  <c r="AN57"/>
  <c i="3" r="J30"/>
  <c i="1" r="AG56"/>
  <c r="AN56"/>
  <c i="5" r="J30"/>
  <c i="1" r="AG58"/>
  <c r="AN58"/>
  <c i="3" l="1" r="J59"/>
  <c i="4" r="J59"/>
  <c i="5" r="J39"/>
  <c i="4" r="J39"/>
  <c i="5" r="J59"/>
  <c i="3" r="J39"/>
  <c i="2" r="J30"/>
  <c i="1" r="AG55"/>
  <c r="AN55"/>
  <c r="AV54"/>
  <c r="AK29"/>
  <c i="2" l="1" r="J39"/>
  <c i="1" r="AG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<sst xmlns="http://schemas.openxmlformats.org/spreadsheetml/2006/main">
  <si>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</si>
  <si>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</si>
  <si>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</si>
  <si>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</si>
  <si>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</si>
  <si>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{10b73c5e-5ae1-439c-ab93-220564944b11}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</si>
  <si>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</si>
  <si>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</si>
  <si>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</si>
  <si>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</si>
  <si>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</si>
  <si>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</si>
  <si>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</si>
  <si>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</si>
  <si>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2003203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</si>
  <si>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</si>
  <si>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</si>
  <si>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Dačice, Stavební úpravy stezky pro chodce a cyklisty ke hřbitovu</t>
  </si>
  <si>
    <t>KSO:</t>
  </si>
  <si>
    <t/>
  </si>
  <si>
    <t>CC-CZ:</t>
  </si>
  <si>
    <t>Místo:</t>
  </si>
  <si>
    <t>Dačice</t>
  </si>
  <si>
    <t>Datum:</t>
  </si>
  <si>
    <t>31. 1. 2022</t>
  </si>
  <si>
    <t>Zadavatel:</t>
  </si>
  <si>
    <t>IČ:</t>
  </si>
  <si>
    <t>00246476</t>
  </si>
  <si>
    <t>Město Dačice, Krajířova 27/I, 380 13 Dačice</t>
  </si>
  <si>
    <t>DIČ:</t>
  </si>
  <si>
    <t>Uchazeč:</t>
  </si>
  <si>
    <t>Vyplň údaj</t>
  </si>
  <si>
    <t>Projektant:</t>
  </si>
  <si>
    <t>49974424</t>
  </si>
  <si>
    <t>Agroprojekt Jihlava,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</si>
  <si>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</si>
  <si>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</si>
  <si>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</si>
  <si>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</si>
  <si>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</si>
  <si>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</si>
  <si>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</si>
  <si>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</si>
  <si>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</si>
  <si>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</si>
  <si>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</si>
  <si>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</si>
  <si>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</si>
  <si>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</si>
  <si>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</si>
  <si>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</si>
  <si>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</si>
  <si>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</si>
  <si>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</si>
  <si>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</si>
  <si>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</si>
  <si>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</si>
  <si>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</si>
  <si>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</si>
  <si>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</si>
  <si>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</si>
  <si>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</si>
  <si>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</si>
  <si>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</si>
  <si>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</si>
  <si>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</si>
  <si>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</si>
  <si>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</si>
  <si>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</si>
  <si>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</si>
  <si>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</si>
  <si>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</si>
  <si>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</si>
  <si>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</si>
  <si>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</si>
  <si>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</si>
  <si>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</si>
  <si>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</si>
  <si>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101</t>
  </si>
  <si>
    <t>Stezka pro chodce a cyklisty</t>
  </si>
  <si>
    <t>ING</t>
  </si>
  <si>
    <t>1</t>
  </si>
  <si>
    <t>{2e279703-9c52-44b5-9410-da22c7db0d3a}</t>
  </si>
  <si>
    <t>2</t>
  </si>
  <si>
    <t>IO 401</t>
  </si>
  <si>
    <t>Veřejné osvětlení</t>
  </si>
  <si>
    <t>{085e9b55-7dda-4160-9f08-8af93723c523}</t>
  </si>
  <si>
    <t>IO 801</t>
  </si>
  <si>
    <t>Vegetační úpravy</t>
  </si>
  <si>
    <t>{5851f37a-4c79-4ccf-b7c6-07a2a966fbae}</t>
  </si>
  <si>
    <t>VON</t>
  </si>
  <si>
    <t>Vedlejší a ostatní náklady</t>
  </si>
  <si>
    <t>{c121c473-c852-4ce8-b0ef-aeaf4c804142}</t>
  </si>
  <si>
    <t>KRYCÍ LIST SOUPISU PRACÍ</t>
  </si>
  <si>
    <t>Objekt:</t>
  </si>
  <si>
    <t>IO 101 - Stezka pro chodce a cyklisty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</si>
  <si>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</si>
  <si>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</si>
  <si>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</si>
  <si>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</si>
  <si>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</si>
  <si>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</si>
  <si>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</si>
  <si>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</si>
  <si>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</si>
  <si>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</si>
  <si>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</si>
  <si>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</si>
  <si>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</si>
  <si>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</si>
  <si>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</si>
  <si>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</si>
  <si>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</si>
  <si>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</si>
  <si>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</si>
  <si>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</si>
  <si>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</si>
  <si>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</si>
  <si>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</si>
  <si>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</si>
  <si>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</si>
  <si>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</si>
  <si>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</si>
  <si>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</si>
  <si>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</si>
  <si>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</si>
  <si>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</si>
  <si>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</si>
  <si>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</si>
  <si>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</si>
  <si>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</si>
  <si>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4</t>
  </si>
  <si>
    <t>-883642855</t>
  </si>
  <si>
    <t>VV</t>
  </si>
  <si>
    <t>"stávající signální pás" 3,2</t>
  </si>
  <si>
    <t>113107223</t>
  </si>
  <si>
    <t>Odstranění podkladů strojně plochy jednotlivě přes 200 m2 s přemístěním hmot na skládku na vzdálenost do 20 m nebo s naložením na dopravní prostředek z kameniva hrubého drceného, o tl. vrstvy přes 200 do 300 mm</t>
  </si>
  <si>
    <t>-796179879</t>
  </si>
  <si>
    <t>3</t>
  </si>
  <si>
    <t>113107241</t>
  </si>
  <si>
    <t>Odstranění krytů strojně plochy jednotlivě přes 200 m2 s přemístěním hmot na skládku na vzdálenost do 20 m nebo s naložením na dopravní prostředek živičných, o tl. vrstvy do 50 mm</t>
  </si>
  <si>
    <t>-1756670566</t>
  </si>
  <si>
    <t>"odměřeno graficky" 826,5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</si>
  <si>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</si>
  <si>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</si>
  <si>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</si>
  <si>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-1139131605</t>
  </si>
  <si>
    <t>"obrubník na konci stezky u hřbitova" 2,5</t>
  </si>
  <si>
    <t>"obrubník podél stávajícího asfaltového chodníku" 265</t>
  </si>
  <si>
    <t>Součet</t>
  </si>
  <si>
    <t>5</t>
  </si>
  <si>
    <t>121151114</t>
  </si>
  <si>
    <t>Sejmutí ornice strojně při souvislé ploše přes 100 do 500 m2, tl. vrstvy přes 200 do 250 mm</t>
  </si>
  <si>
    <t>-1726300212</t>
  </si>
  <si>
    <t>P</t>
  </si>
  <si>
    <t xml:space="preserve">Poznámka k položce:_x000d_
V cenách jsou započteny i náklady na_x000d_
a) naložení sejmuté ornice na dopravní prostředek._x000d_
b) vodorovné přemístění na hromady v místě upotřebení nebo na dočasné či trvalé skládky na vzdálenost do 50 m a se složením._x000d_
Ceny lze použít i pro sejmutí podorničí._x000d_
Přesun podorniční zeminy (cca 20,5 m3).  </t>
  </si>
  <si>
    <t>"sejmutí ornice (20 cm) vč. podorničí (5 cm) " 410</t>
  </si>
  <si>
    <t>6</t>
  </si>
  <si>
    <t>122251101</t>
  </si>
  <si>
    <t>Odkopávky a prokopávky nezapažené strojně v hornině třídy těžitelnosti I skupiny 3 do 20 m3</t>
  </si>
  <si>
    <t>m3</t>
  </si>
  <si>
    <t>-468754845</t>
  </si>
  <si>
    <t>"odkopání vodovodní šachty" 3,01*1,26*0,67</t>
  </si>
  <si>
    <t>7</t>
  </si>
  <si>
    <t>122251102</t>
  </si>
  <si>
    <t>Odkopávky a prokopávky nezapažené strojně v hornině třídy těžitelnosti I skupiny 3 přes 20 do 50 m3</t>
  </si>
  <si>
    <t>56711628</t>
  </si>
  <si>
    <t>Poznámka k položce:_x000d_
V cenách jsou započteny i náklady na přehození výkopku na vzdálenost do 3 m nebo naložení na dopravní prostředek.</t>
  </si>
  <si>
    <t>číslo parcely 2672</t>
  </si>
  <si>
    <t>(568,64-410)*0,25</t>
  </si>
  <si>
    <t>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</si>
  <si>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</si>
  <si>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</si>
  <si>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-1850244159</t>
  </si>
  <si>
    <t>"zemina po odkopávkách" 39,66</t>
  </si>
  <si>
    <t>"štěrkopískový podsyp a obsyp vodovodního potrubí v šachtě" 1,032+0,258</t>
  </si>
  <si>
    <t>"přebytečná zemina po vysvahování začátku a konce stezky" 15,6</t>
  </si>
  <si>
    <t>9</t>
  </si>
  <si>
    <t>162211319</t>
  </si>
  <si>
    <t>Příplatek k vodorovnému přemístění výkopku z horniny třídy těžitelnosti I, skupiny 1 až 3 stavebním kolečkem ZKD 10 m s vyprázdněním kolečka na hromady</t>
  </si>
  <si>
    <t>-1378816341</t>
  </si>
  <si>
    <t>10</t>
  </si>
  <si>
    <t>174111101</t>
  </si>
  <si>
    <t>Zásyp sypaninou z jakékoliv horniny ručně s uložením výkopku ve vrstvách se zhutněním jam, šachet, rýh nebo kolem objektů v těchto vykopávkách</t>
  </si>
  <si>
    <t>-45400850</t>
  </si>
  <si>
    <t>"zásyp vodovodní šachty" (3,01*1,26*1,75)+2,541</t>
  </si>
  <si>
    <t>9,2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</si>
  <si>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</si>
  <si>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</si>
  <si>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</si>
  <si>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124403173</t>
  </si>
  <si>
    <t>"obsyp litinového potrubí ve vodovodní šachtě" 4,3*0,6*0,4</t>
  </si>
  <si>
    <t>12</t>
  </si>
  <si>
    <t>M</t>
  </si>
  <si>
    <t>58337302</t>
  </si>
  <si>
    <t>štěrkopísek frakce 0/16</t>
  </si>
  <si>
    <t>t</t>
  </si>
  <si>
    <t>-855641900</t>
  </si>
  <si>
    <t>1,032*2 'Přepočtené koeficientem množství</t>
  </si>
  <si>
    <t>13</t>
  </si>
  <si>
    <t>182151111</t>
  </si>
  <si>
    <t>Svahování trvalých svahů do projektovaných profilů strojně s potřebným přemístěním výkopku při svahování v zářezech v hornině třídy těžitelnosti I, skupiny 1 až 3</t>
  </si>
  <si>
    <t>-1974178947</t>
  </si>
  <si>
    <t>"začátek stezky, v místě odklonění od silnice" 28,3*3,5</t>
  </si>
  <si>
    <t>"konec stezky u hřbitova" 10,1*3,5</t>
  </si>
  <si>
    <t>14</t>
  </si>
  <si>
    <t>184818232</t>
  </si>
  <si>
    <t>Ochrana kmene bedněním před poškozením stavebním provozem zřízení včetně odstranění výšky bednění do 2 m průměru kmene přes 300 do 500 mm</t>
  </si>
  <si>
    <t>kus</t>
  </si>
  <si>
    <t>-1265624844</t>
  </si>
  <si>
    <t>"ochrana stromů rostoucích u hřbitova podél bouraného chodníku"9</t>
  </si>
  <si>
    <t>Vodorovné konstrukce</t>
  </si>
  <si>
    <t>451573111</t>
  </si>
  <si>
    <t>Lože pod potrubí, stoky a drobné objekty v otevřeném výkopu z písku a štěrkopísku do 63 mm</t>
  </si>
  <si>
    <t>1736908578</t>
  </si>
  <si>
    <t>"pod litinové armatury ve vodovodní šachtě" 4,3*0,6*0,1</t>
  </si>
  <si>
    <t>Komunikace pozemní</t>
  </si>
  <si>
    <t>16</t>
  </si>
  <si>
    <t>564952111</t>
  </si>
  <si>
    <t>Podklad z mechanicky zpevněného kameniva MZK (minerální beton) s rozprostřením a s hutněním, po zhutnění tl. 150 mm</t>
  </si>
  <si>
    <t>1817937254</t>
  </si>
  <si>
    <t>17</t>
  </si>
  <si>
    <t>564911411</t>
  </si>
  <si>
    <t>Podklad nebo podsyp z asfaltového recyklátu s rozprostřením a zhutněním, po zhutnění tl. 50 mm</t>
  </si>
  <si>
    <t>-529142077</t>
  </si>
  <si>
    <t>268,1*2,3</t>
  </si>
  <si>
    <t>"plocha varovného pásu" -(2,3*0,4)</t>
  </si>
  <si>
    <t>616</t>
  </si>
  <si>
    <t>18</t>
  </si>
  <si>
    <t>577143111</t>
  </si>
  <si>
    <t>Asfaltový beton vrstva obrusná ACO 8 (ABJ) s rozprostřením a se zhutněním z nemodifikovaného asfaltu v pruhu šířky do 3 m, po zhutnění tl. 50 mm</t>
  </si>
  <si>
    <t>-639110930</t>
  </si>
  <si>
    <t>19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</si>
  <si>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</si>
  <si>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</si>
  <si>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-833297499</t>
  </si>
  <si>
    <t>1,2</t>
  </si>
  <si>
    <t>20</t>
  </si>
  <si>
    <t>59245213</t>
  </si>
  <si>
    <t>dlažba zámková tvaru I 196x161x80mm přírodní</t>
  </si>
  <si>
    <t>67456886</t>
  </si>
  <si>
    <t>1,2*1,03 'Přepočtené koeficientem množství</t>
  </si>
  <si>
    <t>Trubní vedení</t>
  </si>
  <si>
    <t>857312922</t>
  </si>
  <si>
    <t>Výměna litinových tvarovek na potrubí litinovém tlakovém jednoosých na potrubí z trub přírubových v otevřeném výkopu, kanálu nebo v šachtě DN 150</t>
  </si>
  <si>
    <t>-1083969651</t>
  </si>
  <si>
    <t>22</t>
  </si>
  <si>
    <t>55253616</t>
  </si>
  <si>
    <t>přechod přírubový,práškový epoxid tl 250µm FFR-kus litinový dl 200mm DN 150/80</t>
  </si>
  <si>
    <t>193477459</t>
  </si>
  <si>
    <t>23</t>
  </si>
  <si>
    <t>55253892</t>
  </si>
  <si>
    <t>tvarovka přírubová s hrdlem z tvárné litiny,práškový epoxid tl 250µm EU-kus dl 130mm DN 80</t>
  </si>
  <si>
    <t>1986265213</t>
  </si>
  <si>
    <t>24</t>
  </si>
  <si>
    <t>857314922</t>
  </si>
  <si>
    <t>Výměna litinových tvarovek na potrubí litinovém tlakovém odbočných na potrubí z trub přírubových v otevřeném výkopu, kanálu nebo v šachtě DN 150</t>
  </si>
  <si>
    <t>1222411475</t>
  </si>
  <si>
    <t>25</t>
  </si>
  <si>
    <t>55253595</t>
  </si>
  <si>
    <t>kříž přírubový litinový PN10/16 TT-kus DN 150/150</t>
  </si>
  <si>
    <t>450594879</t>
  </si>
  <si>
    <t>26</t>
  </si>
  <si>
    <t>890331811</t>
  </si>
  <si>
    <t>Bourání šachet a jímek ručně velikosti obestavěného prostoru přes 1,5 do 3 m3 ze železobetonu</t>
  </si>
  <si>
    <t>-1481110390</t>
  </si>
  <si>
    <t>Poznámka k položce:_x000d_
Ceny jsou určeny pro vodovodní a kanalizačné šachty.</t>
  </si>
  <si>
    <t xml:space="preserve">"vstupní kónus"  1*1*0,67</t>
  </si>
  <si>
    <t xml:space="preserve">"strop šachty"3,01*1,26*0,25 </t>
  </si>
  <si>
    <t>27</t>
  </si>
  <si>
    <t>891241112</t>
  </si>
  <si>
    <t>Montáž vodovodních armatur na potrubí šoupátek nebo klapek uzavíracích v otevřeném výkopu nebo v šachtách s osazením zemní soupravy (bez poklopů) DN 80</t>
  </si>
  <si>
    <t>-1548235636</t>
  </si>
  <si>
    <t>28</t>
  </si>
  <si>
    <t>42221116</t>
  </si>
  <si>
    <t>šoupátko s přírubami voda DN 80 PN16</t>
  </si>
  <si>
    <t>1198850398</t>
  </si>
  <si>
    <t>29</t>
  </si>
  <si>
    <t>42291079</t>
  </si>
  <si>
    <t>souprava zemní pro šoupátka DN 65-80mm Rd 2,0m</t>
  </si>
  <si>
    <t>-1933682067</t>
  </si>
  <si>
    <t>30</t>
  </si>
  <si>
    <t>891241821</t>
  </si>
  <si>
    <t>Demontáž vodovodních armatur na potrubí šoupátek nebo klapek uzavíracích v šachtách s ručním kolečkem DN 80</t>
  </si>
  <si>
    <t>915160773</t>
  </si>
  <si>
    <t>31</t>
  </si>
  <si>
    <t>891311112</t>
  </si>
  <si>
    <t>Montáž vodovodních armatur na potrubí šoupátek nebo klapek uzavíracích v otevřeném výkopu nebo v šachtách s osazením zemní soupravy (bez poklopů) DN 150</t>
  </si>
  <si>
    <t>1626127300</t>
  </si>
  <si>
    <t>32</t>
  </si>
  <si>
    <t>42221119</t>
  </si>
  <si>
    <t>šoupátko s přírubami voda DN 150 PN16</t>
  </si>
  <si>
    <t>1431501839</t>
  </si>
  <si>
    <t>33</t>
  </si>
  <si>
    <t>42291080</t>
  </si>
  <si>
    <t>souprava zemní pro šoupátka DN 100-150m Rd 2,0m</t>
  </si>
  <si>
    <t>1165362822</t>
  </si>
  <si>
    <t>34</t>
  </si>
  <si>
    <t>891311821</t>
  </si>
  <si>
    <t>Demontáž vodovodních armatur na potrubí šoupátek nebo klapek uzavíracích v šachtách s ručním kolečkem DN 150</t>
  </si>
  <si>
    <t>1384807938</t>
  </si>
  <si>
    <t>35</t>
  </si>
  <si>
    <t>899101211</t>
  </si>
  <si>
    <t>Demontáž poklopů litinových a ocelových včetně rámů, hmotnosti jednotlivě do 50 kg</t>
  </si>
  <si>
    <t>-1120162539</t>
  </si>
  <si>
    <t>36</t>
  </si>
  <si>
    <t>899401112</t>
  </si>
  <si>
    <t>Osazení poklopů litinových šoupátkových</t>
  </si>
  <si>
    <t>741073212</t>
  </si>
  <si>
    <t>37</t>
  </si>
  <si>
    <t>42291352</t>
  </si>
  <si>
    <t>poklop litinový šoupátkový pro zemní soupravy osazení do terénu a do vozovky</t>
  </si>
  <si>
    <t>-1925866802</t>
  </si>
  <si>
    <t>38</t>
  </si>
  <si>
    <t>899722111</t>
  </si>
  <si>
    <t>Krytí potrubí výstražnou fólií z PVC šířky 20 cm</t>
  </si>
  <si>
    <t>1858823034</t>
  </si>
  <si>
    <t>"krytí potrubí ve vodovodní šachtě" 4,3</t>
  </si>
  <si>
    <t>39</t>
  </si>
  <si>
    <t>899713111</t>
  </si>
  <si>
    <t>Orientační tabulky na vodovodních a kanalizačních řadech na sloupku ocelovém nebo betonovém</t>
  </si>
  <si>
    <t>-21719486</t>
  </si>
  <si>
    <t xml:space="preserve">Poznámka k položce:_x000d_
V cenách jsou započteny náklady na dodání a připevnění tabulky._x000d_
V ceně  jsou započteny i náklady na osazení sloupků._x000d_
</t>
  </si>
  <si>
    <t>40</t>
  </si>
  <si>
    <t>8X01</t>
  </si>
  <si>
    <t>orientační vodovodní ocelový sloupek v. 2m s betonovou patkou</t>
  </si>
  <si>
    <t>-1676010359</t>
  </si>
  <si>
    <t>41</t>
  </si>
  <si>
    <t>8X02</t>
  </si>
  <si>
    <t xml:space="preserve">orientační tabulka pro vodovodní šoupě </t>
  </si>
  <si>
    <t>-1612123834</t>
  </si>
  <si>
    <t>42</t>
  </si>
  <si>
    <t>8X03</t>
  </si>
  <si>
    <t>Odstranění stávajícího vodovodního orientačního sloupku</t>
  </si>
  <si>
    <t>1159762047</t>
  </si>
  <si>
    <t>Ostatní konstrukce a práce, bourání</t>
  </si>
  <si>
    <t>43</t>
  </si>
  <si>
    <t>914111111</t>
  </si>
  <si>
    <t>Montáž svislé dopravní značky základní velikosti do 1 m2 objímkami na sloupky nebo konzoly</t>
  </si>
  <si>
    <t>-459283045</t>
  </si>
  <si>
    <t>Poznámka k položce:_x000d_
V cenách jsou započteny i náklady na montáž značek včetně upevňovacího materiálu na předem připravenou nosnou konstrukci (sloupek, konzolu, sloup).</t>
  </si>
  <si>
    <t>44</t>
  </si>
  <si>
    <t>40445620</t>
  </si>
  <si>
    <t>zákazové, příkazové dopravní značky B1-B34, C1-15 700mm</t>
  </si>
  <si>
    <t>1586458842</t>
  </si>
  <si>
    <t>45</t>
  </si>
  <si>
    <t>40445650</t>
  </si>
  <si>
    <t>dodatkové tabulky E7, E12, E13 500x300mm</t>
  </si>
  <si>
    <t>699075666</t>
  </si>
  <si>
    <t>46</t>
  </si>
  <si>
    <t>914511111</t>
  </si>
  <si>
    <t>Montáž sloupku dopravních značek délky do 3,5 m do betonového základu</t>
  </si>
  <si>
    <t>1753427529</t>
  </si>
  <si>
    <t>Poznámka k položce:_x000d_
V cenách jsou započteny i náklady na:_x000d_
a) vykopání jamek s odhozem výkopku na vzdálenost do 3 m,_x000d_
b) osazení sloupku včetně montáže a dodávky plastového víčka._x000d_
V cenách jsou započteny i náklady na betonový základ.</t>
  </si>
  <si>
    <t>47</t>
  </si>
  <si>
    <t>40445230</t>
  </si>
  <si>
    <t>sloupek pro dopravní značku Zn D 70mm v 3,5m</t>
  </si>
  <si>
    <t>1024353627</t>
  </si>
  <si>
    <t>48</t>
  </si>
  <si>
    <t>915621111</t>
  </si>
  <si>
    <t>Předznačení pro vodorovné značení stříkané barvou nebo prováděné z nátěrových hmot plošné šipky, symboly, nápisy</t>
  </si>
  <si>
    <t>1619258999</t>
  </si>
  <si>
    <t>piktogramy pro vodorovné dopravní značení dle TP 133</t>
  </si>
  <si>
    <t>3,3*2</t>
  </si>
  <si>
    <t>1,5*2</t>
  </si>
  <si>
    <t xml:space="preserve">"piktogram V20 " 1,06*2 </t>
  </si>
  <si>
    <t>49</t>
  </si>
  <si>
    <t>915231112</t>
  </si>
  <si>
    <t>Vodorovné dopravní značení stříkaným plastem přechody pro chodce, šipky, symboly nápisy bílé retroreflexní</t>
  </si>
  <si>
    <t>-1422504794</t>
  </si>
  <si>
    <t>50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</si>
  <si>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</si>
  <si>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</si>
  <si>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-1972779704</t>
  </si>
  <si>
    <t>Poznámka k položce:_x000d_
V cenách chodníkových obrubníků ležatých i stojatých jsou započteny pro osazení do lože z betonu prostého i náklady na dodání hmot pro lože tl. 80 až 100 mm a též náklady na zřízení bočních opěr.</t>
  </si>
  <si>
    <t>"vodící linie" 268,5</t>
  </si>
  <si>
    <t>271</t>
  </si>
  <si>
    <t>51</t>
  </si>
  <si>
    <t>59217017</t>
  </si>
  <si>
    <t>obrubník betonový chodníkový 1000x100x250mm</t>
  </si>
  <si>
    <t>-757670734</t>
  </si>
  <si>
    <t>539,5*1,02 'Přepočtené koeficientem množství</t>
  </si>
  <si>
    <t>52</t>
  </si>
  <si>
    <t>936104213</t>
  </si>
  <si>
    <t xml:space="preserve">Montáž odpadkového koše </t>
  </si>
  <si>
    <t>-1769564364</t>
  </si>
  <si>
    <t>53</t>
  </si>
  <si>
    <t>74910143</t>
  </si>
  <si>
    <t>koš odpadkový betonový přírodní tryskaný</t>
  </si>
  <si>
    <t>-1375837387</t>
  </si>
  <si>
    <t>Poznámka k položce:_x000d_
Součástí koše je i pozinkovaná vložka.</t>
  </si>
  <si>
    <t>54</t>
  </si>
  <si>
    <t>9X01</t>
  </si>
  <si>
    <t>stříška bez popelníku na betonový koš</t>
  </si>
  <si>
    <t>479480877</t>
  </si>
  <si>
    <t>55</t>
  </si>
  <si>
    <t>936124112</t>
  </si>
  <si>
    <t>Montáž lavičky parkové stabilní se zabetonováním noh</t>
  </si>
  <si>
    <t>456940319</t>
  </si>
  <si>
    <t>Poznámka k položce:_x000d_
V cenách jsou započteny i náklady na zemní práce s odhozem výkopku na vzdálenost do 3 m.</t>
  </si>
  <si>
    <t>56</t>
  </si>
  <si>
    <t>966001211</t>
  </si>
  <si>
    <t>Odstranění lavičky parkové stabilní zabetonované</t>
  </si>
  <si>
    <t>1278612550</t>
  </si>
  <si>
    <t>Poznámka k položce:_x000d_
V cenách jsou započteny i náklady na odklizení materiálu na vzdálenost do 20 m nebo naložení na dopravní prostředek.</t>
  </si>
  <si>
    <t>997</t>
  </si>
  <si>
    <t>Přesun sutě</t>
  </si>
  <si>
    <t>57</t>
  </si>
  <si>
    <t>997221571</t>
  </si>
  <si>
    <t>Vodorovná doprava vybouraných hmot bez naložení, ale se složením a s hrubým urovnáním na vzdálenost do 1 km</t>
  </si>
  <si>
    <t>1253202970</t>
  </si>
  <si>
    <t>58</t>
  </si>
  <si>
    <t>997221579</t>
  </si>
  <si>
    <t>Příplatek ZKD 1 km u vodorovné dopravy vybouraných hmot bez naložení, ale se složením a s hrubým urovnáním</t>
  </si>
  <si>
    <t>1872942892</t>
  </si>
  <si>
    <t>59</t>
  </si>
  <si>
    <t>997221625</t>
  </si>
  <si>
    <t>Poplatek za uložení stavebního odpadu na skládce (skládkovné) z armovaného betonu zatříděného do Katalogu odpadů pod kódem 17 01 01</t>
  </si>
  <si>
    <t>21627750</t>
  </si>
  <si>
    <t>60</t>
  </si>
  <si>
    <t>997221861</t>
  </si>
  <si>
    <t>Poplatek za uložení stavebního odpadu na recyklační skládce (skládkovné) z prostého betonu zatříděného do Katalogu odpadů pod kódem 17 01 01</t>
  </si>
  <si>
    <t>994919401</t>
  </si>
  <si>
    <t>"dlažba" 0,832</t>
  </si>
  <si>
    <t xml:space="preserve">"obruby" 54,838 </t>
  </si>
  <si>
    <t>61</t>
  </si>
  <si>
    <t>997221873</t>
  </si>
  <si>
    <t>Poplatek za uložení stavebního odpadu na recyklační skládce (skládkovné) zeminy a kamení zatříděného do Katalogu odpadů pod kódem 17 05 04</t>
  </si>
  <si>
    <t>1954745291</t>
  </si>
  <si>
    <t>"podkladní vrstva chodníku, kamenivo" 363,66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</si>
  <si>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</si>
  <si>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</si>
  <si>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</si>
  <si>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47106525</t>
  </si>
  <si>
    <t>998</t>
  </si>
  <si>
    <t>Přesun hmot</t>
  </si>
  <si>
    <t>63</t>
  </si>
  <si>
    <t>998225111</t>
  </si>
  <si>
    <t>Přesun hmot pro komunikace s krytem z kameniva, monolitickým betonovým nebo živičným dopravní vzdálenost do 200 m jakékoliv délky objektu</t>
  </si>
  <si>
    <t>-738262541</t>
  </si>
  <si>
    <t>64</t>
  </si>
  <si>
    <t>998273102</t>
  </si>
  <si>
    <t>Přesun hmot pro trubní vedení hloubené z trub litinových pro vodovody nebo kanalizace v otevřeném výkopu dopravní vzdálenost do 15 m</t>
  </si>
  <si>
    <t>-2048050773</t>
  </si>
  <si>
    <t>65</t>
  </si>
  <si>
    <t>998273124</t>
  </si>
  <si>
    <t>Přesun hmot pro trubní vedení hloubené z trub litinových Příplatek k cenám za zvětšený přesun přes vymezenou největší dopravní vzdálenost do 500 m</t>
  </si>
  <si>
    <t>1401380509</t>
  </si>
  <si>
    <t>PSV</t>
  </si>
  <si>
    <t>Práce a dodávky PSV</t>
  </si>
  <si>
    <t>767</t>
  </si>
  <si>
    <t>Konstrukce zámečnické</t>
  </si>
  <si>
    <t>66</t>
  </si>
  <si>
    <t>767833802</t>
  </si>
  <si>
    <t>Demontáž vnitřních kovových žebříků přímých délky přes 2 do 5 m</t>
  </si>
  <si>
    <t>1777751706</t>
  </si>
  <si>
    <t>IO 401 - Veřejné osvětlení</t>
  </si>
  <si>
    <t>M - M</t>
  </si>
  <si>
    <t xml:space="preserve">    21-M - Elektromontáže</t>
  </si>
  <si>
    <t xml:space="preserve">    46-M - Zemní práce při extr.mont.pracích</t>
  </si>
  <si>
    <t>HSV - HSV</t>
  </si>
  <si>
    <t xml:space="preserve">    0 - Nepojmenovaný díl</t>
  </si>
  <si>
    <t>21-M</t>
  </si>
  <si>
    <t>Elektromontáže</t>
  </si>
  <si>
    <t>210100173</t>
  </si>
  <si>
    <t>Ukončení kabelů smršťovací záklopkou nebo páskou se zapojením bez letování žíly do 3x4 mm2</t>
  </si>
  <si>
    <t>210100701</t>
  </si>
  <si>
    <t>Ukončení kabelů celoplastových koncovkou do 1 kV venkovní KV a KVU žíly do 4x35 mm2</t>
  </si>
  <si>
    <t>354365520</t>
  </si>
  <si>
    <t>koncovka kabelová venkovní 16-50 mm2 - Teplem smrštitelná pro čtyřžilové plastové kabely do 1 kV</t>
  </si>
  <si>
    <t>210101234</t>
  </si>
  <si>
    <t>Propojení kabelů celoplastových spojkou do 1 kV venkovní smršťovací SVCZ 1 až 5 žíly do 4x25až35 mm2</t>
  </si>
  <si>
    <t>35436025</t>
  </si>
  <si>
    <t>spojka kabelová smršťovaná přímé do 1kV 91ah-24s 4x35-150mm</t>
  </si>
  <si>
    <t>210120001</t>
  </si>
  <si>
    <t>Montáž pojistek závitových E 27 do 25 A se zapojením vodičů</t>
  </si>
  <si>
    <t>345234150</t>
  </si>
  <si>
    <t>vložka pojistková E27 normální 2410 6A</t>
  </si>
  <si>
    <t>210202013</t>
  </si>
  <si>
    <t>Montáž svítidel na výložník</t>
  </si>
  <si>
    <t>34844450</t>
  </si>
  <si>
    <t>Svítidlo venkovní na výložník, LED 20W, 2300 lm, 3000K, IP66, vč, zdroje a př.</t>
  </si>
  <si>
    <t>210202016-D</t>
  </si>
  <si>
    <t>Demontáž svítidlo výbojkové průmyslové nebo venkovní na sloupek parkový</t>
  </si>
  <si>
    <t>210204011</t>
  </si>
  <si>
    <t>Montáž stožárů osvětlení ocelových samostatně stojících délky do 12 m</t>
  </si>
  <si>
    <t>316740680</t>
  </si>
  <si>
    <t>stožár osvětlovací uliční žárově zinkovaný - v 6 m</t>
  </si>
  <si>
    <t>316740680.1</t>
  </si>
  <si>
    <t>ochranná manžeta na stožár uliční žárově zinkovaný</t>
  </si>
  <si>
    <t>210204011-D</t>
  </si>
  <si>
    <t>Demontáž stožárů osvětlení ocelových samostatně stojících délky do 12 m</t>
  </si>
  <si>
    <t>210204103</t>
  </si>
  <si>
    <t>Montáž výložníků osvětlení jednoramenných sloupových hmotnosti do 35 kg</t>
  </si>
  <si>
    <t>316770750</t>
  </si>
  <si>
    <t>výložník V01-1000, kolmý</t>
  </si>
  <si>
    <t>210204201</t>
  </si>
  <si>
    <t>Montáž elektrovýzbroje stožárů osvětlení 1 okruh</t>
  </si>
  <si>
    <t>PC E</t>
  </si>
  <si>
    <t>Elektrovýzbroj - jednokruhová průběžná s možností násobného odbočení přívodních kabelů</t>
  </si>
  <si>
    <t>210220020</t>
  </si>
  <si>
    <t>Montáž uzemňovacího vedení vodičů FeZn pomocí svorek v zemi páskou do 120 mm2 ve městské zástavbě</t>
  </si>
  <si>
    <t>354411200</t>
  </si>
  <si>
    <t>pásek uzemňovací 195001 30x4 mm</t>
  </si>
  <si>
    <t>kg</t>
  </si>
  <si>
    <t>210220022</t>
  </si>
  <si>
    <t>Montáž uzemňovacího vedení vodičů FeZn pomocí svorek v zemi drátem do 10 mm ve městské zástavbě</t>
  </si>
  <si>
    <t>156152350</t>
  </si>
  <si>
    <t>drát kruhový pozinkovaný měkký 11343 D10,00 mm</t>
  </si>
  <si>
    <t>210220301</t>
  </si>
  <si>
    <t>Montáž svorek hromosvodných typu SS, SR 03 se 2 šrouby</t>
  </si>
  <si>
    <t>354419960</t>
  </si>
  <si>
    <t>svorka odbočovací a spojovací SR 3a pro spojování kruhových a páskových vodičů</t>
  </si>
  <si>
    <t>210220302</t>
  </si>
  <si>
    <t>Montáž svorek hromosvodných typu ST, SJ, SK, SZ, SR 01, 02 se 3 a více šrouby</t>
  </si>
  <si>
    <t>354419860</t>
  </si>
  <si>
    <t>svorka odbočovací a spojovací SR 2a pro pásek 30x4 mm</t>
  </si>
  <si>
    <t>354419250</t>
  </si>
  <si>
    <t>svorka zkušební SZ pro lano D6-12 mm</t>
  </si>
  <si>
    <t>210220401</t>
  </si>
  <si>
    <t>Montáž vedení hromosvodné - štítků k označení svodů</t>
  </si>
  <si>
    <t>735345125</t>
  </si>
  <si>
    <t>Označovací štítek OR 01 - 03</t>
  </si>
  <si>
    <t>210220458</t>
  </si>
  <si>
    <t>Antikorozní ochrana/nátěr vodičů</t>
  </si>
  <si>
    <t>111613320</t>
  </si>
  <si>
    <t xml:space="preserve">asfalt stavebně-izolační AOSi </t>
  </si>
  <si>
    <t>210220463</t>
  </si>
  <si>
    <t>Montáž vysouvacího žebříku pro budovy nad 10m</t>
  </si>
  <si>
    <t>210813011</t>
  </si>
  <si>
    <t>Montáž kabel Cu plný kulatý do 1 kV 3x1,5 až 6 mm2 uložený pevně (CYKY)</t>
  </si>
  <si>
    <t>34111036</t>
  </si>
  <si>
    <t>kabel silový s Cu jádrem 1 kV 3x2,5mm2</t>
  </si>
  <si>
    <t>210902012</t>
  </si>
  <si>
    <t>Montáž kabelu Al do 1 kV plný kulatý průřezu 4x25 mm2 uložených volně (AYKY)</t>
  </si>
  <si>
    <t>34113120</t>
  </si>
  <si>
    <t xml:space="preserve">kabel silový s Al jádrem 1 kV  4x25mm2</t>
  </si>
  <si>
    <t>210902012-D</t>
  </si>
  <si>
    <t>Demontáž kabelu Al do 1 kV plný kulatý průřezu 4x25 mm2 uložených volně (AYKY)</t>
  </si>
  <si>
    <t>PM</t>
  </si>
  <si>
    <t>Přidružený materiál</t>
  </si>
  <si>
    <t>%</t>
  </si>
  <si>
    <t>PPV</t>
  </si>
  <si>
    <t>Podíl přidružených výkonů</t>
  </si>
  <si>
    <t>ZV</t>
  </si>
  <si>
    <t>Zednické výpomoci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</si>
  <si>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</si>
  <si>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</si>
  <si>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</si>
  <si>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</si>
  <si>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</si>
  <si>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460030011</t>
  </si>
  <si>
    <t>Sejmutí drnu jakékoliv tloušťky</t>
  </si>
  <si>
    <t>460050703</t>
  </si>
  <si>
    <t>Hloubení nezapažených jam pro stožáry veřejného osvětlení ručně v hornině tř 3</t>
  </si>
  <si>
    <t>460080013</t>
  </si>
  <si>
    <t>Základové konstrukce z monolitického betonu C 12/15 bez bednění</t>
  </si>
  <si>
    <t>460150163</t>
  </si>
  <si>
    <t>Hloubení kabelových zapažených i nezapažených rýh ručně š 35 cm, hl 80 cm, v hornině tř 3</t>
  </si>
  <si>
    <t>460421001</t>
  </si>
  <si>
    <t>Lože kabelů z písku nebo štěrkopísku tl 5 cm nad kabel, bez zakrytí, šířky lože do 65 cm</t>
  </si>
  <si>
    <t>460421191</t>
  </si>
  <si>
    <t>Lože kabelů z písku nebo štěrkopísku s cementem tl 12 cm nad kabel, bez zakrytí, šířky do 100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</si>
  <si>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</si>
  <si>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</si>
  <si>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</si>
  <si>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</si>
  <si>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</si>
  <si>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</si>
  <si>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460490012</t>
  </si>
  <si>
    <t>Krytí kabelů výstražnou fólií šířky 25 cm</t>
  </si>
  <si>
    <t>460510064</t>
  </si>
  <si>
    <t>Kabelové prostupy z trub plastových do rýhy s obsypem, průměru do 10 cm</t>
  </si>
  <si>
    <t>34571352</t>
  </si>
  <si>
    <t>trubka elektroinstalační ohebná dvouplášťová korugovaná D 52/63 mm, HDPE+LDPE</t>
  </si>
  <si>
    <t>460560163</t>
  </si>
  <si>
    <t>Zásyp rýh ručně šířky 35 cm, hloubky 80 cm, z horniny třídy 3</t>
  </si>
  <si>
    <t>460600022</t>
  </si>
  <si>
    <t>Vodorovné přemístění horniny jakékoliv třídy do 500 m</t>
  </si>
  <si>
    <t>460600061</t>
  </si>
  <si>
    <t>Odvoz suti a vybouraných hmot do 1 km</t>
  </si>
  <si>
    <t>460600071</t>
  </si>
  <si>
    <t>Příplatek k odvozu suti a vybouraných hmot za každý další 1 km</t>
  </si>
  <si>
    <t>460620013</t>
  </si>
  <si>
    <t>Provizorní úprava terénu se zhutněním, v hornině tř 3</t>
  </si>
  <si>
    <t xml:space="preserve">460641112 - </t>
  </si>
  <si>
    <t>Demontáž základové konstrukce z monolitického betonu</t>
  </si>
  <si>
    <t>Nepojmenovaný díl</t>
  </si>
  <si>
    <t>001</t>
  </si>
  <si>
    <t>Výchozí revize</t>
  </si>
  <si>
    <t>hod</t>
  </si>
  <si>
    <t>002</t>
  </si>
  <si>
    <t>Koordinace prací</t>
  </si>
  <si>
    <t>003</t>
  </si>
  <si>
    <t>Dokumentace skutečného provedení</t>
  </si>
  <si>
    <t>004</t>
  </si>
  <si>
    <t>Kontrola a přejímka uložení kabelů a dalších sítí</t>
  </si>
  <si>
    <t>blok</t>
  </si>
  <si>
    <t>005</t>
  </si>
  <si>
    <t>Geodetické zaměření</t>
  </si>
  <si>
    <t>007</t>
  </si>
  <si>
    <t>Koordinace s dodavateli</t>
  </si>
  <si>
    <t>67</t>
  </si>
  <si>
    <t>009</t>
  </si>
  <si>
    <t>Manipulace při vypínání a zapínání sítí</t>
  </si>
  <si>
    <t>68</t>
  </si>
  <si>
    <t>010</t>
  </si>
  <si>
    <t>Zkušební provoz</t>
  </si>
  <si>
    <t>69</t>
  </si>
  <si>
    <t>011</t>
  </si>
  <si>
    <t>Měření intenzity osvětlení - uliční prostor</t>
  </si>
  <si>
    <t>IO 801 - Vegetační úpravy</t>
  </si>
  <si>
    <t>181114711</t>
  </si>
  <si>
    <t>Odstranění kamene z pozemku sebráním kamene, hmotnosti jednotlivě do 15 kg</t>
  </si>
  <si>
    <t>1442629643</t>
  </si>
  <si>
    <t>Poznámka k položce:_x000d_
V cenách jsou započteny i náklady na odklizení na hromady na vzdálenost do 10 m nebo s naložením na dopravní prostředek.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</si>
  <si>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</si>
  <si>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</si>
  <si>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1167176233</t>
  </si>
  <si>
    <t>181351113</t>
  </si>
  <si>
    <t>Rozprostření a urovnání ornice v rovině nebo ve svahu sklonu do 1:5 strojně při souvislé ploše přes 500 m2, tl. vrstvy do 200 mm</t>
  </si>
  <si>
    <t>1686335751</t>
  </si>
  <si>
    <t>Poznámka k položce:_x000d_
V ceně jsou započteny i náklady na případné nutné přemístění hromad nebo dočasných skládek na místo spotřeby ze vzdálenosti do 50 m.</t>
  </si>
  <si>
    <t>183151116</t>
  </si>
  <si>
    <t>Hloubení jam pro výsadbu dřevin strojně v rovině nebo ve svahu do 1:5, objem přes 1,10 do 1,50 m3</t>
  </si>
  <si>
    <t>-81189249</t>
  </si>
  <si>
    <t>184102115</t>
  </si>
  <si>
    <t>Výsadba dřeviny s balem do předem vyhloubené jamky se zalitím v rovině nebo na svahu do 1:5, při průměru balu přes 500 do 600 mm</t>
  </si>
  <si>
    <t>1101527012</t>
  </si>
  <si>
    <t>1X01</t>
  </si>
  <si>
    <t>lípa srdčitá (Tilia cordata) v balu, kmínek 180 - 200 cm, ok 12+</t>
  </si>
  <si>
    <t>-1337222700</t>
  </si>
  <si>
    <t>181411121</t>
  </si>
  <si>
    <t>Založení trávníku na půdě předem připravené plochy do 1000 m2 výsevem včetně utažení lučního v rovině nebo na svahu do 1:5</t>
  </si>
  <si>
    <t>-1491564437</t>
  </si>
  <si>
    <t>00572100</t>
  </si>
  <si>
    <t>osivo jetelotráva intenzivní víceletá</t>
  </si>
  <si>
    <t>-710239722</t>
  </si>
  <si>
    <t>699*0,02 'Přepočtené koeficientem množství</t>
  </si>
  <si>
    <t>184215133</t>
  </si>
  <si>
    <t>Ukotvení dřeviny kůly třemi kůly, délky přes 2 do 3 m</t>
  </si>
  <si>
    <t>1466051956</t>
  </si>
  <si>
    <t>11*3</t>
  </si>
  <si>
    <t>60591257</t>
  </si>
  <si>
    <t>kůl vyvazovací dřevěný impregnovaný D 8cm dl 3m</t>
  </si>
  <si>
    <t>1405848019</t>
  </si>
  <si>
    <t>184215412</t>
  </si>
  <si>
    <t>Zhotovení závlahové mísy u solitérních dřevin v rovině nebo na svahu do 1:5, o průměru mísy přes 0,5 do 1 m</t>
  </si>
  <si>
    <t>-1046955697</t>
  </si>
  <si>
    <t>Poznámka k položce:_x000d_
V cenách jsou započteny i náklady na případné naložení vzniklého odpadu na dopravní prostředek, odvoz na vzdálenost do 20 km a složení odpadu.</t>
  </si>
  <si>
    <t>10391100</t>
  </si>
  <si>
    <t>kůra mulčovací VL</t>
  </si>
  <si>
    <t>-1745998667</t>
  </si>
  <si>
    <t>11*1,25</t>
  </si>
  <si>
    <t>13,75*0,002 'Přepočtené koeficientem množství</t>
  </si>
  <si>
    <t>184501121</t>
  </si>
  <si>
    <t>Zhotovení obalu kmene a spodních částí větví stromu z juty v jedné vrstvě v rovině nebo na svahu do 1:5</t>
  </si>
  <si>
    <t>28270543</t>
  </si>
  <si>
    <t>(3,14*(0,06)^2*2)*11</t>
  </si>
  <si>
    <t>998231411</t>
  </si>
  <si>
    <t>Přesun hmot pro sadovnické a krajinářské úpravy - ručně bez užití mechanizace vodorovná dopravní vzdálenost do 100 m</t>
  </si>
  <si>
    <t>1161432791</t>
  </si>
  <si>
    <t>998231431</t>
  </si>
  <si>
    <t>Příplatek k ručnímu přesunu hmot pro sadovnické a krajinářské úpravy za zvětšený přesun ZKD 100 m</t>
  </si>
  <si>
    <t>-134012800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</si>
  <si>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</si>
  <si>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</si>
  <si>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</si>
  <si>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</si>
  <si>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</si>
  <si>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</si>
  <si>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</si>
  <si>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</si>
  <si>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</si>
  <si>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</si>
  <si>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</si>
  <si>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</si>
  <si>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</si>
  <si>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</si>
  <si>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</si>
  <si>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1452467131</t>
  </si>
  <si>
    <t xml:space="preserve">Poznámka k položce:_x000d_
Jedná se např. o:_x000d_
_x000d_
- vytyčení hranic pozemků,_x000d_
- výšková měření,_x000d_
- určení průběhu nadzemního nebo podzemního stávajícího i plánovaného vedení inženýrských sítí,_x000d_
- zaměření stávajícího objektu,_x000d_
- určení vytyčovací sítě,_x000d_
- vytyčení staveniště a stavebního objektu, případně další._x000d_
_x000d_
</t>
  </si>
  <si>
    <t>012203000</t>
  </si>
  <si>
    <t>Geodetické práce při provádění stavby</t>
  </si>
  <si>
    <t>-1685622974</t>
  </si>
  <si>
    <t>Poznámka k položce:_x000d_
- výšková měření, výpočet objemů aj., které mají charakter kontrolních a upřesňujících činností_x000d_
- měření posunu a změn polohy bodů v průběhu výstavby</t>
  </si>
  <si>
    <t>VRN3</t>
  </si>
  <si>
    <t>Zařízení staveniště</t>
  </si>
  <si>
    <t>030001000</t>
  </si>
  <si>
    <t>-1431856854</t>
  </si>
  <si>
    <t xml:space="preserve">Poznámka k položce:_x000d_
Náklady na :_x000d_
- související přípravné práce (projektové práce a terénní úpravy pro zařízení staveniště)_x000d_
- vybavení staveniště (stavební buňky, mobilní WC, pronájem ploch, provizorní komunikace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stavu)_x000d_
_x000d_
Cena byla určena procentuálně (≤3%) ze základních rozpočtových nákladů stavby (ZRN = HSV+PSV). </t>
  </si>
  <si>
    <t>VRN4</t>
  </si>
  <si>
    <t>Inženýrská činnost</t>
  </si>
  <si>
    <t>040001000</t>
  </si>
  <si>
    <t>-250101008</t>
  </si>
  <si>
    <t xml:space="preserve">Poznámka k položce:_x000d_
K inženýrské činnosti řadíme:_x000d_
_x000d_
dozory (dozor projektanta, investora, SSD, BOZP aj.)_x000d_
posudky (plán BOZP, PENB, energetický štítek obálky budovy aj.)_x000d_
zkoušky a měření (tlakové, zátěžové, hutnící, měření a monitoring atd.)_x000d_
revize (náklady na revize dočasných objektů nebo zařízení staveniště)_x000d_
kompletační a koordinační činnost (náklady na výběrové řízení, činnosti související se zakázkou atd.)_x000d_
ostatní inženýrská činnost_x000d_
_x000d_
Cena byla určena procentuálně (≤3%) ze základních rozpočtových nákladů stavby (ZRN = HSV+PSV). </t>
  </si>
  <si>
    <t>VRN5</t>
  </si>
  <si>
    <t>Finanční náklady</t>
  </si>
  <si>
    <t>052002000</t>
  </si>
  <si>
    <t>Finanční rezerva pro nepředvídané náklady</t>
  </si>
  <si>
    <t>1425160846</t>
  </si>
  <si>
    <t xml:space="preserve">Poznámka k položce:_x000d_
Výše rezervy byla určena procentuálně (≤5%) ze základních rozpočtových nákladů stavby (ZRN = HSV+PSV). _x000d_
</t>
  </si>
  <si>
    <t>VRN7</t>
  </si>
  <si>
    <t>Provozní vlivy</t>
  </si>
  <si>
    <t>072002000</t>
  </si>
  <si>
    <t>Silniční provoz</t>
  </si>
  <si>
    <t>1395361791</t>
  </si>
  <si>
    <t xml:space="preserve">Poznámka k položce:_x000d_
Zahrnuje zvýšené náklady tam, kde silniční provoz zasahuje do provádění prací, při pracích na železničních přejezdech, na křižovatkách, na mostech aj._x000d_
Náleží sem náklady na dopravně inženýrská opatření (DIO) a dopravně inženýrská rozhodnutí (DIR), tj. projednání, vytyčení a zrušení objížďky, náklady na omezení nebo přerušení provozu (použití značek, semaforů, zábran, kuželů, světelné signalizace apod.)_x000d_
_x000d_
Cena byla určena procentuálně (≤5,2%) ze základních rozpočtových nákladů stavby (ZRN = HSV+PSV). </t>
  </si>
  <si>
    <t>075002000</t>
  </si>
  <si>
    <t>Ochranná pásma</t>
  </si>
  <si>
    <t>419986917</t>
  </si>
  <si>
    <t xml:space="preserve">Poznámka k položce:_x000d_
Jedná se o náklady související se zákazem, omezením nebo výkonem stavebních prací prováděných v blízkosti nadzemních el. vedení, křížení el. vedení, podzemních kabelových vedení, vodovodních vedení, vedení plynu, teplovodů, ropovodů, měníren proudu, trafostanic, ochranných pásem vodních zdrojů, vodáren, čistíren vod, plynáren, plynojemů apod._x000d_
_x000d_
Cena byla určena procentuálně (≤2%) ze základních rozpočtových nákladů stavby (ZRN = HSV+PSV).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</si>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</sst>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2003203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Dačice, Stavební úpravy stezky pro chodce a cyklisty ke hřbitovu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Dačice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Dačice, Krajířova 27/I, 380 13 Dačice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Agroprojekt Jihlava, spol.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Agroprojekt Jihlava, spol.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'IO 101 - Stezka pro chodc...'!J30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'IO 101 - Stezka pro chodc...'!P89</f>
        <v>0</v>
      </c>
      <c r="AV55" s="121">
        <f>'IO 101 - Stezka pro chodc...'!J33</f>
        <v>0</v>
      </c>
      <c r="AW55" s="121">
        <f>'IO 101 - Stezka pro chodc...'!J34</f>
        <v>0</v>
      </c>
      <c r="AX55" s="121">
        <f>'IO 101 - Stezka pro chodc...'!J35</f>
        <v>0</v>
      </c>
      <c r="AY55" s="121">
        <f>'IO 101 - Stezka pro chodc...'!J36</f>
        <v>0</v>
      </c>
      <c r="AZ55" s="121">
        <f>'IO 101 - Stezka pro chodc...'!F33</f>
        <v>0</v>
      </c>
      <c r="BA55" s="121">
        <f>'IO 101 - Stezka pro chodc...'!F34</f>
        <v>0</v>
      </c>
      <c r="BB55" s="121">
        <f>'IO 101 - Stezka pro chodc...'!F35</f>
        <v>0</v>
      </c>
      <c r="BC55" s="121">
        <f>'IO 101 - Stezka pro chodc...'!F36</f>
        <v>0</v>
      </c>
      <c r="BD55" s="123">
        <f>'IO 101 - Stezka pro chodc...'!F37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'IO 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'IO 401 - Veřejné osvětlení'!P84</f>
        <v>0</v>
      </c>
      <c r="AV56" s="121">
        <f>'IO 401 - Veřejné osvětlení'!J33</f>
        <v>0</v>
      </c>
      <c r="AW56" s="121">
        <f>'IO 401 - Veřejné osvětlení'!J34</f>
        <v>0</v>
      </c>
      <c r="AX56" s="121">
        <f>'IO 401 - Veřejné osvětlení'!J35</f>
        <v>0</v>
      </c>
      <c r="AY56" s="121">
        <f>'IO 401 - Veřejné osvětlení'!J36</f>
        <v>0</v>
      </c>
      <c r="AZ56" s="121">
        <f>'IO 401 - Veřejné osvětlení'!F33</f>
        <v>0</v>
      </c>
      <c r="BA56" s="121">
        <f>'IO 401 - Veřejné osvětlení'!F34</f>
        <v>0</v>
      </c>
      <c r="BB56" s="121">
        <f>'IO 401 - Veřejné osvětlení'!F35</f>
        <v>0</v>
      </c>
      <c r="BC56" s="121">
        <f>'IO 401 - Veřejné osvětlení'!F36</f>
        <v>0</v>
      </c>
      <c r="BD56" s="123">
        <f>'IO 401 - Veřejné osvětlení'!F37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'IO 801 - Vegetační úpravy'!J30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'IO 801 - Vegetační úpravy'!P82</f>
        <v>0</v>
      </c>
      <c r="AV57" s="121">
        <f>'IO 801 - Vegetační úpravy'!J33</f>
        <v>0</v>
      </c>
      <c r="AW57" s="121">
        <f>'IO 801 - Vegetační úpravy'!J34</f>
        <v>0</v>
      </c>
      <c r="AX57" s="121">
        <f>'IO 801 - Vegetační úpravy'!J35</f>
        <v>0</v>
      </c>
      <c r="AY57" s="121">
        <f>'IO 801 - Vegetační úpravy'!J36</f>
        <v>0</v>
      </c>
      <c r="AZ57" s="121">
        <f>'IO 801 - Vegetační úpravy'!F33</f>
        <v>0</v>
      </c>
      <c r="BA57" s="121">
        <f>'IO 801 - Vegetační úpravy'!F34</f>
        <v>0</v>
      </c>
      <c r="BB57" s="121">
        <f>'IO 801 - Vegetační úpravy'!F35</f>
        <v>0</v>
      </c>
      <c r="BC57" s="121">
        <f>'IO 801 - Vegetační úpravy'!F36</f>
        <v>0</v>
      </c>
      <c r="BD57" s="123">
        <f>'IO 801 - Vegetační úpravy'!F37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'VON - Vedlejší a ostatní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90</v>
      </c>
      <c r="AR58" s="119"/>
      <c r="AS58" s="125">
        <v>0</v>
      </c>
      <c r="AT58" s="126">
        <f>ROUND(SUM(AV58:AW58),2)</f>
        <v>0</v>
      </c>
      <c r="AU58" s="127">
        <f>'VON - Vedlejší a ostatní ...'!P85</f>
        <v>0</v>
      </c>
      <c r="AV58" s="126">
        <f>'VON - Vedlejší a ostatní ...'!J33</f>
        <v>0</v>
      </c>
      <c r="AW58" s="126">
        <f>'VON - Vedlejší a ostatní ...'!J34</f>
        <v>0</v>
      </c>
      <c r="AX58" s="126">
        <f>'VON - Vedlejší a ostatní ...'!J35</f>
        <v>0</v>
      </c>
      <c r="AY58" s="126">
        <f>'VON - Vedlejší a ostatní ...'!J36</f>
        <v>0</v>
      </c>
      <c r="AZ58" s="126">
        <f>'VON - Vedlejší a ostatní ...'!F33</f>
        <v>0</v>
      </c>
      <c r="BA58" s="126">
        <f>'VON - Vedlejší a ostatní ...'!F34</f>
        <v>0</v>
      </c>
      <c r="BB58" s="126">
        <f>'VON - Vedlejší a ostatní ...'!F35</f>
        <v>0</v>
      </c>
      <c r="BC58" s="126">
        <f>'VON - Vedlejší a ostatní ...'!F36</f>
        <v>0</v>
      </c>
      <c r="BD58" s="128">
        <f>'VON - Vedlejší a ostatní 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lckDZC6H60GUkYyoVRfYTfKwSUD8PJlwf5eh5UvQ39/HEMegQJB5jZsIumSd0XrPLb7TPCbRcyA6BvoMiFBovQ==" hashValue="xJxRLm3DC4iiIasLvAxAKCxHz9E3zgvHuDgs1O2FhXPoSM1h6rBlvExTw6mt+ICuoptmH0R3cHfYOsjwDy3Cf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 101 - Stezka pro chodc...'!C2" display="/"/>
    <hyperlink ref="A56" location="'IO 401 - Veřejné osvětlení'!C2" display="/"/>
    <hyperlink ref="A57" location="'IO 801 - Vegetační úpravy'!C2" display="/"/>
    <hyperlink ref="A5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Dačice, Stavební úpravy stezky pro chodce a cyklisty ke hřbitovu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ROUND((SUM(BE89:BE220)),  2)</f>
        <v>0</v>
      </c>
      <c r="G33" s="39"/>
      <c r="H33" s="39"/>
      <c r="I33" s="149">
        <v>0.20999999999999999</v>
      </c>
      <c r="J33" s="148">
        <f>ROUND(((SUM(BE89:BE220))*I33),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ROUND((SUM(BF89:BF220)),  2)</f>
        <v>0</v>
      </c>
      <c r="G34" s="39"/>
      <c r="H34" s="39"/>
      <c r="I34" s="149">
        <v>0.14999999999999999</v>
      </c>
      <c r="J34" s="148">
        <f>ROUND(((SUM(BF89:BF220))*I34),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ROUND((SUM(BG89:BG220)),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ROUND((SUM(BH89:BH220)),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ROUND((SUM(BI89:BI220)),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Dačice, Stavební úpravy stezky pro chodce a cyklisty ke hřbitovu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101 - Stezka pro chodce a cyklisty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Dačice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Dačice, Krajířova 27/I, 380 13 Dačice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J129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J144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J173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J203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J214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108</v>
      </c>
      <c r="E68" s="169"/>
      <c r="F68" s="169"/>
      <c r="G68" s="169"/>
      <c r="H68" s="169"/>
      <c r="I68" s="169"/>
      <c r="J68" s="170">
        <f>J218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109</v>
      </c>
      <c r="E69" s="175"/>
      <c r="F69" s="175"/>
      <c r="G69" s="175"/>
      <c r="H69" s="175"/>
      <c r="I69" s="175"/>
      <c r="J69" s="176">
        <f>J219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Dačice, Stavební úpravy stezky pro chodce a cyklisty ke hřbitovu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IO 101 - Stezka pro chodce a cyklisty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Dačice</v>
      </c>
      <c r="G83" s="41"/>
      <c r="H83" s="41"/>
      <c r="I83" s="33" t="s">
        <v>23</v>
      </c>
      <c r="J83" s="73" t="str">
        <f>IF(J12="","",J12)</f>
        <v>31. 1. 2022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Město Dačice, Krajířova 27/I, 380 13 Dačice</v>
      </c>
      <c r="G85" s="41"/>
      <c r="H85" s="41"/>
      <c r="I85" s="33" t="s">
        <v>32</v>
      </c>
      <c r="J85" s="37" t="str">
        <f>E21</f>
        <v>Agroprojekt Jihlava, spol.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30</v>
      </c>
      <c r="D86" s="41"/>
      <c r="E86" s="41"/>
      <c r="F86" s="28" t="str">
        <f>IF(E18="","",E18)</f>
        <v>Vyplň údaj</v>
      </c>
      <c r="G86" s="41"/>
      <c r="H86" s="41"/>
      <c r="I86" s="33" t="s">
        <v>36</v>
      </c>
      <c r="J86" s="37" t="str">
        <f>E24</f>
        <v>Agroprojekt Jihlava, spol. s.r.o.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111</v>
      </c>
      <c r="D88" s="181" t="s">
        <v>58</v>
      </c>
      <c r="E88" s="181" t="s">
        <v>54</v>
      </c>
      <c r="F88" s="181" t="s">
        <v>55</v>
      </c>
      <c r="G88" s="181" t="s">
        <v>112</v>
      </c>
      <c r="H88" s="181" t="s">
        <v>113</v>
      </c>
      <c r="I88" s="181" t="s">
        <v>114</v>
      </c>
      <c r="J88" s="182" t="s">
        <v>98</v>
      </c>
      <c r="K88" s="183" t="s">
        <v>115</v>
      </c>
      <c r="L88" s="184"/>
      <c r="M88" s="93" t="s">
        <v>19</v>
      </c>
      <c r="N88" s="94" t="s">
        <v>43</v>
      </c>
      <c r="O88" s="94" t="s">
        <v>116</v>
      </c>
      <c r="P88" s="94" t="s">
        <v>117</v>
      </c>
      <c r="Q88" s="94" t="s">
        <v>118</v>
      </c>
      <c r="R88" s="94" t="s">
        <v>119</v>
      </c>
      <c r="S88" s="94" t="s">
        <v>120</v>
      </c>
      <c r="T88" s="95" t="s">
        <v>121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122</v>
      </c>
      <c r="D89" s="41"/>
      <c r="E89" s="41"/>
      <c r="F89" s="41"/>
      <c r="G89" s="41"/>
      <c r="H89" s="41"/>
      <c r="I89" s="41"/>
      <c r="J89" s="185">
        <f>BK89</f>
        <v>0</v>
      </c>
      <c r="K89" s="41"/>
      <c r="L89" s="45"/>
      <c r="M89" s="96"/>
      <c r="N89" s="186"/>
      <c r="O89" s="97"/>
      <c r="P89" s="187">
        <f>P90+P218</f>
        <v>0</v>
      </c>
      <c r="Q89" s="97"/>
      <c r="R89" s="187">
        <f>R90+R218</f>
        <v>103.17910200000002</v>
      </c>
      <c r="S89" s="97"/>
      <c r="T89" s="188">
        <f>T90+T218</f>
        <v>502.48160000000007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99</v>
      </c>
      <c r="BK89" s="189">
        <f>BK90+BK218</f>
        <v>0</v>
      </c>
    </row>
    <row r="90" s="12" customFormat="1" ht="25.92" customHeight="1">
      <c r="A90" s="12"/>
      <c r="B90" s="190"/>
      <c r="C90" s="191"/>
      <c r="D90" s="192" t="s">
        <v>72</v>
      </c>
      <c r="E90" s="193" t="s">
        <v>123</v>
      </c>
      <c r="F90" s="193" t="s">
        <v>124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P91+P129+P132+P144+P173+P203+P214</f>
        <v>0</v>
      </c>
      <c r="Q90" s="198"/>
      <c r="R90" s="199">
        <f>R91+R129+R132+R144+R173+R203+R214</f>
        <v>103.17910200000002</v>
      </c>
      <c r="S90" s="198"/>
      <c r="T90" s="200">
        <f>T91+T129+T132+T144+T173+T203+T214</f>
        <v>502.43160000000006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81</v>
      </c>
      <c r="AT90" s="202" t="s">
        <v>72</v>
      </c>
      <c r="AU90" s="202" t="s">
        <v>73</v>
      </c>
      <c r="AY90" s="201" t="s">
        <v>125</v>
      </c>
      <c r="BK90" s="203">
        <f>BK91+BK129+BK132+BK144+BK173+BK203+BK214</f>
        <v>0</v>
      </c>
    </row>
    <row r="91" s="12" customFormat="1" ht="22.8" customHeight="1">
      <c r="A91" s="12"/>
      <c r="B91" s="190"/>
      <c r="C91" s="191"/>
      <c r="D91" s="192" t="s">
        <v>72</v>
      </c>
      <c r="E91" s="204" t="s">
        <v>81</v>
      </c>
      <c r="F91" s="204" t="s">
        <v>126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SUM(P92:P128)</f>
        <v>0</v>
      </c>
      <c r="Q91" s="198"/>
      <c r="R91" s="199">
        <f>SUM(R92:R128)</f>
        <v>0.19215000000000002</v>
      </c>
      <c r="S91" s="198"/>
      <c r="T91" s="200">
        <f>SUM(T92:T128)</f>
        <v>500.32650000000007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81</v>
      </c>
      <c r="AY91" s="201" t="s">
        <v>125</v>
      </c>
      <c r="BK91" s="203">
        <f>SUM(BK92:BK128)</f>
        <v>0</v>
      </c>
    </row>
    <row r="92" s="2" customFormat="1" ht="62.7" customHeight="1">
      <c r="A92" s="39"/>
      <c r="B92" s="40"/>
      <c r="C92" s="206" t="s">
        <v>81</v>
      </c>
      <c r="D92" s="206" t="s">
        <v>127</v>
      </c>
      <c r="E92" s="207" t="s">
        <v>128</v>
      </c>
      <c r="F92" s="208" t="s">
        <v>129</v>
      </c>
      <c r="G92" s="209" t="s">
        <v>130</v>
      </c>
      <c r="H92" s="210">
        <v>3.2000000000000002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44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0.26000000000000001</v>
      </c>
      <c r="T92" s="217">
        <f>S92*H92</f>
        <v>0.83200000000000007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131</v>
      </c>
      <c r="AT92" s="218" t="s">
        <v>127</v>
      </c>
      <c r="AU92" s="218" t="s">
        <v>83</v>
      </c>
      <c r="AY92" s="18" t="s">
        <v>125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81</v>
      </c>
      <c r="BK92" s="219">
        <f>ROUND(I92*H92,2)</f>
        <v>0</v>
      </c>
      <c r="BL92" s="18" t="s">
        <v>131</v>
      </c>
      <c r="BM92" s="218" t="s">
        <v>132</v>
      </c>
    </row>
    <row r="93" s="13" customFormat="1">
      <c r="A93" s="13"/>
      <c r="B93" s="220"/>
      <c r="C93" s="221"/>
      <c r="D93" s="222" t="s">
        <v>133</v>
      </c>
      <c r="E93" s="223" t="s">
        <v>19</v>
      </c>
      <c r="F93" s="224" t="s">
        <v>134</v>
      </c>
      <c r="G93" s="221"/>
      <c r="H93" s="225">
        <v>3.2000000000000002</v>
      </c>
      <c r="I93" s="226"/>
      <c r="J93" s="221"/>
      <c r="K93" s="221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133</v>
      </c>
      <c r="AU93" s="231" t="s">
        <v>83</v>
      </c>
      <c r="AV93" s="13" t="s">
        <v>83</v>
      </c>
      <c r="AW93" s="13" t="s">
        <v>35</v>
      </c>
      <c r="AX93" s="13" t="s">
        <v>81</v>
      </c>
      <c r="AY93" s="231" t="s">
        <v>125</v>
      </c>
    </row>
    <row r="94" s="2" customFormat="1" ht="62.7" customHeight="1">
      <c r="A94" s="39"/>
      <c r="B94" s="40"/>
      <c r="C94" s="206" t="s">
        <v>83</v>
      </c>
      <c r="D94" s="206" t="s">
        <v>127</v>
      </c>
      <c r="E94" s="207" t="s">
        <v>135</v>
      </c>
      <c r="F94" s="208" t="s">
        <v>136</v>
      </c>
      <c r="G94" s="209" t="s">
        <v>130</v>
      </c>
      <c r="H94" s="210">
        <v>826.5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44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0.44</v>
      </c>
      <c r="T94" s="217">
        <f>S94*H94</f>
        <v>363.66000000000002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131</v>
      </c>
      <c r="AT94" s="218" t="s">
        <v>127</v>
      </c>
      <c r="AU94" s="218" t="s">
        <v>83</v>
      </c>
      <c r="AY94" s="18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81</v>
      </c>
      <c r="BK94" s="219">
        <f>ROUND(I94*H94,2)</f>
        <v>0</v>
      </c>
      <c r="BL94" s="18" t="s">
        <v>131</v>
      </c>
      <c r="BM94" s="218" t="s">
        <v>137</v>
      </c>
    </row>
    <row r="95" s="2" customFormat="1" ht="49.05" customHeight="1">
      <c r="A95" s="39"/>
      <c r="B95" s="40"/>
      <c r="C95" s="206" t="s">
        <v>138</v>
      </c>
      <c r="D95" s="206" t="s">
        <v>127</v>
      </c>
      <c r="E95" s="207" t="s">
        <v>139</v>
      </c>
      <c r="F95" s="208" t="s">
        <v>140</v>
      </c>
      <c r="G95" s="209" t="s">
        <v>130</v>
      </c>
      <c r="H95" s="210">
        <v>826.5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44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0.098000000000000004</v>
      </c>
      <c r="T95" s="217">
        <f>S95*H95</f>
        <v>80.997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131</v>
      </c>
      <c r="AT95" s="218" t="s">
        <v>127</v>
      </c>
      <c r="AU95" s="218" t="s">
        <v>83</v>
      </c>
      <c r="AY95" s="18" t="s">
        <v>125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81</v>
      </c>
      <c r="BK95" s="219">
        <f>ROUND(I95*H95,2)</f>
        <v>0</v>
      </c>
      <c r="BL95" s="18" t="s">
        <v>131</v>
      </c>
      <c r="BM95" s="218" t="s">
        <v>141</v>
      </c>
    </row>
    <row r="96" s="13" customFormat="1">
      <c r="A96" s="13"/>
      <c r="B96" s="220"/>
      <c r="C96" s="221"/>
      <c r="D96" s="222" t="s">
        <v>133</v>
      </c>
      <c r="E96" s="223" t="s">
        <v>19</v>
      </c>
      <c r="F96" s="224" t="s">
        <v>142</v>
      </c>
      <c r="G96" s="221"/>
      <c r="H96" s="225">
        <v>826.5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133</v>
      </c>
      <c r="AU96" s="231" t="s">
        <v>83</v>
      </c>
      <c r="AV96" s="13" t="s">
        <v>83</v>
      </c>
      <c r="AW96" s="13" t="s">
        <v>35</v>
      </c>
      <c r="AX96" s="13" t="s">
        <v>81</v>
      </c>
      <c r="AY96" s="231" t="s">
        <v>125</v>
      </c>
    </row>
    <row r="97" s="2" customFormat="1" ht="49.05" customHeight="1">
      <c r="A97" s="39"/>
      <c r="B97" s="40"/>
      <c r="C97" s="206" t="s">
        <v>131</v>
      </c>
      <c r="D97" s="206" t="s">
        <v>127</v>
      </c>
      <c r="E97" s="207" t="s">
        <v>143</v>
      </c>
      <c r="F97" s="208" t="s">
        <v>144</v>
      </c>
      <c r="G97" s="209" t="s">
        <v>145</v>
      </c>
      <c r="H97" s="210">
        <v>267.5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44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0.20499999999999999</v>
      </c>
      <c r="T97" s="217">
        <f>S97*H97</f>
        <v>54.837499999999999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131</v>
      </c>
      <c r="AT97" s="218" t="s">
        <v>127</v>
      </c>
      <c r="AU97" s="218" t="s">
        <v>83</v>
      </c>
      <c r="AY97" s="18" t="s">
        <v>125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81</v>
      </c>
      <c r="BK97" s="219">
        <f>ROUND(I97*H97,2)</f>
        <v>0</v>
      </c>
      <c r="BL97" s="18" t="s">
        <v>131</v>
      </c>
      <c r="BM97" s="218" t="s">
        <v>146</v>
      </c>
    </row>
    <row r="98" s="13" customFormat="1">
      <c r="A98" s="13"/>
      <c r="B98" s="220"/>
      <c r="C98" s="221"/>
      <c r="D98" s="222" t="s">
        <v>133</v>
      </c>
      <c r="E98" s="223" t="s">
        <v>19</v>
      </c>
      <c r="F98" s="224" t="s">
        <v>147</v>
      </c>
      <c r="G98" s="221"/>
      <c r="H98" s="225">
        <v>2.5</v>
      </c>
      <c r="I98" s="226"/>
      <c r="J98" s="221"/>
      <c r="K98" s="221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133</v>
      </c>
      <c r="AU98" s="231" t="s">
        <v>83</v>
      </c>
      <c r="AV98" s="13" t="s">
        <v>83</v>
      </c>
      <c r="AW98" s="13" t="s">
        <v>35</v>
      </c>
      <c r="AX98" s="13" t="s">
        <v>73</v>
      </c>
      <c r="AY98" s="231" t="s">
        <v>125</v>
      </c>
    </row>
    <row r="99" s="13" customFormat="1">
      <c r="A99" s="13"/>
      <c r="B99" s="220"/>
      <c r="C99" s="221"/>
      <c r="D99" s="222" t="s">
        <v>133</v>
      </c>
      <c r="E99" s="223" t="s">
        <v>19</v>
      </c>
      <c r="F99" s="224" t="s">
        <v>148</v>
      </c>
      <c r="G99" s="221"/>
      <c r="H99" s="225">
        <v>265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133</v>
      </c>
      <c r="AU99" s="231" t="s">
        <v>83</v>
      </c>
      <c r="AV99" s="13" t="s">
        <v>83</v>
      </c>
      <c r="AW99" s="13" t="s">
        <v>35</v>
      </c>
      <c r="AX99" s="13" t="s">
        <v>73</v>
      </c>
      <c r="AY99" s="231" t="s">
        <v>125</v>
      </c>
    </row>
    <row r="100" s="14" customFormat="1">
      <c r="A100" s="14"/>
      <c r="B100" s="232"/>
      <c r="C100" s="233"/>
      <c r="D100" s="222" t="s">
        <v>133</v>
      </c>
      <c r="E100" s="234" t="s">
        <v>19</v>
      </c>
      <c r="F100" s="235" t="s">
        <v>149</v>
      </c>
      <c r="G100" s="233"/>
      <c r="H100" s="236">
        <v>267.5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133</v>
      </c>
      <c r="AU100" s="242" t="s">
        <v>83</v>
      </c>
      <c r="AV100" s="14" t="s">
        <v>131</v>
      </c>
      <c r="AW100" s="14" t="s">
        <v>35</v>
      </c>
      <c r="AX100" s="14" t="s">
        <v>81</v>
      </c>
      <c r="AY100" s="242" t="s">
        <v>125</v>
      </c>
    </row>
    <row r="101" s="2" customFormat="1" ht="24.15" customHeight="1">
      <c r="A101" s="39"/>
      <c r="B101" s="40"/>
      <c r="C101" s="206" t="s">
        <v>150</v>
      </c>
      <c r="D101" s="206" t="s">
        <v>127</v>
      </c>
      <c r="E101" s="207" t="s">
        <v>151</v>
      </c>
      <c r="F101" s="208" t="s">
        <v>152</v>
      </c>
      <c r="G101" s="209" t="s">
        <v>130</v>
      </c>
      <c r="H101" s="210">
        <v>410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44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131</v>
      </c>
      <c r="AT101" s="218" t="s">
        <v>127</v>
      </c>
      <c r="AU101" s="218" t="s">
        <v>83</v>
      </c>
      <c r="AY101" s="18" t="s">
        <v>125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81</v>
      </c>
      <c r="BK101" s="219">
        <f>ROUND(I101*H101,2)</f>
        <v>0</v>
      </c>
      <c r="BL101" s="18" t="s">
        <v>131</v>
      </c>
      <c r="BM101" s="218" t="s">
        <v>153</v>
      </c>
    </row>
    <row r="102" s="2" customFormat="1">
      <c r="A102" s="39"/>
      <c r="B102" s="40"/>
      <c r="C102" s="41"/>
      <c r="D102" s="222" t="s">
        <v>154</v>
      </c>
      <c r="E102" s="41"/>
      <c r="F102" s="243" t="s">
        <v>155</v>
      </c>
      <c r="G102" s="41"/>
      <c r="H102" s="41"/>
      <c r="I102" s="244"/>
      <c r="J102" s="41"/>
      <c r="K102" s="41"/>
      <c r="L102" s="45"/>
      <c r="M102" s="245"/>
      <c r="N102" s="24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154</v>
      </c>
      <c r="AU102" s="18" t="s">
        <v>83</v>
      </c>
    </row>
    <row r="103" s="13" customFormat="1">
      <c r="A103" s="13"/>
      <c r="B103" s="220"/>
      <c r="C103" s="221"/>
      <c r="D103" s="222" t="s">
        <v>133</v>
      </c>
      <c r="E103" s="223" t="s">
        <v>19</v>
      </c>
      <c r="F103" s="224" t="s">
        <v>156</v>
      </c>
      <c r="G103" s="221"/>
      <c r="H103" s="225">
        <v>410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133</v>
      </c>
      <c r="AU103" s="231" t="s">
        <v>83</v>
      </c>
      <c r="AV103" s="13" t="s">
        <v>83</v>
      </c>
      <c r="AW103" s="13" t="s">
        <v>35</v>
      </c>
      <c r="AX103" s="13" t="s">
        <v>81</v>
      </c>
      <c r="AY103" s="231" t="s">
        <v>125</v>
      </c>
    </row>
    <row r="104" s="2" customFormat="1" ht="24.15" customHeight="1">
      <c r="A104" s="39"/>
      <c r="B104" s="40"/>
      <c r="C104" s="206" t="s">
        <v>157</v>
      </c>
      <c r="D104" s="206" t="s">
        <v>127</v>
      </c>
      <c r="E104" s="207" t="s">
        <v>158</v>
      </c>
      <c r="F104" s="208" t="s">
        <v>159</v>
      </c>
      <c r="G104" s="209" t="s">
        <v>160</v>
      </c>
      <c r="H104" s="210">
        <v>2.5409999999999999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44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131</v>
      </c>
      <c r="AT104" s="218" t="s">
        <v>127</v>
      </c>
      <c r="AU104" s="218" t="s">
        <v>83</v>
      </c>
      <c r="AY104" s="18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81</v>
      </c>
      <c r="BK104" s="219">
        <f>ROUND(I104*H104,2)</f>
        <v>0</v>
      </c>
      <c r="BL104" s="18" t="s">
        <v>131</v>
      </c>
      <c r="BM104" s="218" t="s">
        <v>161</v>
      </c>
    </row>
    <row r="105" s="13" customFormat="1">
      <c r="A105" s="13"/>
      <c r="B105" s="220"/>
      <c r="C105" s="221"/>
      <c r="D105" s="222" t="s">
        <v>133</v>
      </c>
      <c r="E105" s="223" t="s">
        <v>19</v>
      </c>
      <c r="F105" s="224" t="s">
        <v>162</v>
      </c>
      <c r="G105" s="221"/>
      <c r="H105" s="225">
        <v>2.5409999999999999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133</v>
      </c>
      <c r="AU105" s="231" t="s">
        <v>83</v>
      </c>
      <c r="AV105" s="13" t="s">
        <v>83</v>
      </c>
      <c r="AW105" s="13" t="s">
        <v>35</v>
      </c>
      <c r="AX105" s="13" t="s">
        <v>81</v>
      </c>
      <c r="AY105" s="231" t="s">
        <v>125</v>
      </c>
    </row>
    <row r="106" s="2" customFormat="1" ht="24.15" customHeight="1">
      <c r="A106" s="39"/>
      <c r="B106" s="40"/>
      <c r="C106" s="206" t="s">
        <v>163</v>
      </c>
      <c r="D106" s="206" t="s">
        <v>127</v>
      </c>
      <c r="E106" s="207" t="s">
        <v>164</v>
      </c>
      <c r="F106" s="208" t="s">
        <v>165</v>
      </c>
      <c r="G106" s="209" t="s">
        <v>160</v>
      </c>
      <c r="H106" s="210">
        <v>39.659999999999997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44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131</v>
      </c>
      <c r="AT106" s="218" t="s">
        <v>127</v>
      </c>
      <c r="AU106" s="218" t="s">
        <v>83</v>
      </c>
      <c r="AY106" s="18" t="s">
        <v>125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81</v>
      </c>
      <c r="BK106" s="219">
        <f>ROUND(I106*H106,2)</f>
        <v>0</v>
      </c>
      <c r="BL106" s="18" t="s">
        <v>131</v>
      </c>
      <c r="BM106" s="218" t="s">
        <v>166</v>
      </c>
    </row>
    <row r="107" s="2" customFormat="1">
      <c r="A107" s="39"/>
      <c r="B107" s="40"/>
      <c r="C107" s="41"/>
      <c r="D107" s="222" t="s">
        <v>154</v>
      </c>
      <c r="E107" s="41"/>
      <c r="F107" s="243" t="s">
        <v>167</v>
      </c>
      <c r="G107" s="41"/>
      <c r="H107" s="41"/>
      <c r="I107" s="244"/>
      <c r="J107" s="41"/>
      <c r="K107" s="41"/>
      <c r="L107" s="45"/>
      <c r="M107" s="245"/>
      <c r="N107" s="24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154</v>
      </c>
      <c r="AU107" s="18" t="s">
        <v>83</v>
      </c>
    </row>
    <row r="108" s="15" customFormat="1">
      <c r="A108" s="15"/>
      <c r="B108" s="247"/>
      <c r="C108" s="248"/>
      <c r="D108" s="222" t="s">
        <v>133</v>
      </c>
      <c r="E108" s="249" t="s">
        <v>19</v>
      </c>
      <c r="F108" s="250" t="s">
        <v>168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133</v>
      </c>
      <c r="AU108" s="256" t="s">
        <v>83</v>
      </c>
      <c r="AV108" s="15" t="s">
        <v>81</v>
      </c>
      <c r="AW108" s="15" t="s">
        <v>35</v>
      </c>
      <c r="AX108" s="15" t="s">
        <v>73</v>
      </c>
      <c r="AY108" s="256" t="s">
        <v>125</v>
      </c>
    </row>
    <row r="109" s="13" customFormat="1">
      <c r="A109" s="13"/>
      <c r="B109" s="220"/>
      <c r="C109" s="221"/>
      <c r="D109" s="222" t="s">
        <v>133</v>
      </c>
      <c r="E109" s="223" t="s">
        <v>19</v>
      </c>
      <c r="F109" s="224" t="s">
        <v>169</v>
      </c>
      <c r="G109" s="221"/>
      <c r="H109" s="225">
        <v>39.659999999999997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133</v>
      </c>
      <c r="AU109" s="231" t="s">
        <v>83</v>
      </c>
      <c r="AV109" s="13" t="s">
        <v>83</v>
      </c>
      <c r="AW109" s="13" t="s">
        <v>35</v>
      </c>
      <c r="AX109" s="13" t="s">
        <v>81</v>
      </c>
      <c r="AY109" s="231" t="s">
        <v>125</v>
      </c>
    </row>
    <row r="110" s="2" customFormat="1" ht="49.05" customHeight="1">
      <c r="A110" s="39"/>
      <c r="B110" s="40"/>
      <c r="C110" s="206" t="s">
        <v>170</v>
      </c>
      <c r="D110" s="206" t="s">
        <v>127</v>
      </c>
      <c r="E110" s="207" t="s">
        <v>171</v>
      </c>
      <c r="F110" s="208" t="s">
        <v>172</v>
      </c>
      <c r="G110" s="209" t="s">
        <v>160</v>
      </c>
      <c r="H110" s="210">
        <v>56.549999999999997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44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131</v>
      </c>
      <c r="AT110" s="218" t="s">
        <v>127</v>
      </c>
      <c r="AU110" s="218" t="s">
        <v>83</v>
      </c>
      <c r="AY110" s="18" t="s">
        <v>125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81</v>
      </c>
      <c r="BK110" s="219">
        <f>ROUND(I110*H110,2)</f>
        <v>0</v>
      </c>
      <c r="BL110" s="18" t="s">
        <v>131</v>
      </c>
      <c r="BM110" s="218" t="s">
        <v>173</v>
      </c>
    </row>
    <row r="111" s="13" customFormat="1">
      <c r="A111" s="13"/>
      <c r="B111" s="220"/>
      <c r="C111" s="221"/>
      <c r="D111" s="222" t="s">
        <v>133</v>
      </c>
      <c r="E111" s="223" t="s">
        <v>19</v>
      </c>
      <c r="F111" s="224" t="s">
        <v>174</v>
      </c>
      <c r="G111" s="221"/>
      <c r="H111" s="225">
        <v>39.659999999999997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133</v>
      </c>
      <c r="AU111" s="231" t="s">
        <v>83</v>
      </c>
      <c r="AV111" s="13" t="s">
        <v>83</v>
      </c>
      <c r="AW111" s="13" t="s">
        <v>35</v>
      </c>
      <c r="AX111" s="13" t="s">
        <v>73</v>
      </c>
      <c r="AY111" s="231" t="s">
        <v>125</v>
      </c>
    </row>
    <row r="112" s="13" customFormat="1">
      <c r="A112" s="13"/>
      <c r="B112" s="220"/>
      <c r="C112" s="221"/>
      <c r="D112" s="222" t="s">
        <v>133</v>
      </c>
      <c r="E112" s="223" t="s">
        <v>19</v>
      </c>
      <c r="F112" s="224" t="s">
        <v>175</v>
      </c>
      <c r="G112" s="221"/>
      <c r="H112" s="225">
        <v>1.29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133</v>
      </c>
      <c r="AU112" s="231" t="s">
        <v>83</v>
      </c>
      <c r="AV112" s="13" t="s">
        <v>83</v>
      </c>
      <c r="AW112" s="13" t="s">
        <v>35</v>
      </c>
      <c r="AX112" s="13" t="s">
        <v>73</v>
      </c>
      <c r="AY112" s="231" t="s">
        <v>125</v>
      </c>
    </row>
    <row r="113" s="13" customFormat="1">
      <c r="A113" s="13"/>
      <c r="B113" s="220"/>
      <c r="C113" s="221"/>
      <c r="D113" s="222" t="s">
        <v>133</v>
      </c>
      <c r="E113" s="223" t="s">
        <v>19</v>
      </c>
      <c r="F113" s="224" t="s">
        <v>176</v>
      </c>
      <c r="G113" s="221"/>
      <c r="H113" s="225">
        <v>15.6</v>
      </c>
      <c r="I113" s="226"/>
      <c r="J113" s="221"/>
      <c r="K113" s="221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133</v>
      </c>
      <c r="AU113" s="231" t="s">
        <v>83</v>
      </c>
      <c r="AV113" s="13" t="s">
        <v>83</v>
      </c>
      <c r="AW113" s="13" t="s">
        <v>35</v>
      </c>
      <c r="AX113" s="13" t="s">
        <v>73</v>
      </c>
      <c r="AY113" s="231" t="s">
        <v>125</v>
      </c>
    </row>
    <row r="114" s="14" customFormat="1">
      <c r="A114" s="14"/>
      <c r="B114" s="232"/>
      <c r="C114" s="233"/>
      <c r="D114" s="222" t="s">
        <v>133</v>
      </c>
      <c r="E114" s="234" t="s">
        <v>19</v>
      </c>
      <c r="F114" s="235" t="s">
        <v>149</v>
      </c>
      <c r="G114" s="233"/>
      <c r="H114" s="236">
        <v>56.549999999999997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133</v>
      </c>
      <c r="AU114" s="242" t="s">
        <v>83</v>
      </c>
      <c r="AV114" s="14" t="s">
        <v>131</v>
      </c>
      <c r="AW114" s="14" t="s">
        <v>35</v>
      </c>
      <c r="AX114" s="14" t="s">
        <v>81</v>
      </c>
      <c r="AY114" s="242" t="s">
        <v>125</v>
      </c>
    </row>
    <row r="115" s="2" customFormat="1" ht="37.8" customHeight="1">
      <c r="A115" s="39"/>
      <c r="B115" s="40"/>
      <c r="C115" s="206" t="s">
        <v>177</v>
      </c>
      <c r="D115" s="206" t="s">
        <v>127</v>
      </c>
      <c r="E115" s="207" t="s">
        <v>178</v>
      </c>
      <c r="F115" s="208" t="s">
        <v>179</v>
      </c>
      <c r="G115" s="209" t="s">
        <v>160</v>
      </c>
      <c r="H115" s="210">
        <v>56.549999999999997</v>
      </c>
      <c r="I115" s="211"/>
      <c r="J115" s="212">
        <f>ROUND(I115*H115,2)</f>
        <v>0</v>
      </c>
      <c r="K115" s="213"/>
      <c r="L115" s="45"/>
      <c r="M115" s="214" t="s">
        <v>19</v>
      </c>
      <c r="N115" s="215" t="s">
        <v>44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131</v>
      </c>
      <c r="AT115" s="218" t="s">
        <v>127</v>
      </c>
      <c r="AU115" s="218" t="s">
        <v>83</v>
      </c>
      <c r="AY115" s="18" t="s">
        <v>125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81</v>
      </c>
      <c r="BK115" s="219">
        <f>ROUND(I115*H115,2)</f>
        <v>0</v>
      </c>
      <c r="BL115" s="18" t="s">
        <v>131</v>
      </c>
      <c r="BM115" s="218" t="s">
        <v>180</v>
      </c>
    </row>
    <row r="116" s="2" customFormat="1" ht="37.8" customHeight="1">
      <c r="A116" s="39"/>
      <c r="B116" s="40"/>
      <c r="C116" s="206" t="s">
        <v>181</v>
      </c>
      <c r="D116" s="206" t="s">
        <v>127</v>
      </c>
      <c r="E116" s="207" t="s">
        <v>182</v>
      </c>
      <c r="F116" s="208" t="s">
        <v>183</v>
      </c>
      <c r="G116" s="209" t="s">
        <v>160</v>
      </c>
      <c r="H116" s="210">
        <v>9.1999999999999993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44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131</v>
      </c>
      <c r="AT116" s="218" t="s">
        <v>127</v>
      </c>
      <c r="AU116" s="218" t="s">
        <v>83</v>
      </c>
      <c r="AY116" s="18" t="s">
        <v>125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81</v>
      </c>
      <c r="BK116" s="219">
        <f>ROUND(I116*H116,2)</f>
        <v>0</v>
      </c>
      <c r="BL116" s="18" t="s">
        <v>131</v>
      </c>
      <c r="BM116" s="218" t="s">
        <v>184</v>
      </c>
    </row>
    <row r="117" s="13" customFormat="1">
      <c r="A117" s="13"/>
      <c r="B117" s="220"/>
      <c r="C117" s="221"/>
      <c r="D117" s="222" t="s">
        <v>133</v>
      </c>
      <c r="E117" s="223" t="s">
        <v>19</v>
      </c>
      <c r="F117" s="224" t="s">
        <v>185</v>
      </c>
      <c r="G117" s="221"/>
      <c r="H117" s="225">
        <v>9.1780000000000008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133</v>
      </c>
      <c r="AU117" s="231" t="s">
        <v>83</v>
      </c>
      <c r="AV117" s="13" t="s">
        <v>83</v>
      </c>
      <c r="AW117" s="13" t="s">
        <v>35</v>
      </c>
      <c r="AX117" s="13" t="s">
        <v>73</v>
      </c>
      <c r="AY117" s="231" t="s">
        <v>125</v>
      </c>
    </row>
    <row r="118" s="13" customFormat="1">
      <c r="A118" s="13"/>
      <c r="B118" s="220"/>
      <c r="C118" s="221"/>
      <c r="D118" s="222" t="s">
        <v>133</v>
      </c>
      <c r="E118" s="223" t="s">
        <v>19</v>
      </c>
      <c r="F118" s="224" t="s">
        <v>186</v>
      </c>
      <c r="G118" s="221"/>
      <c r="H118" s="225">
        <v>9.1999999999999993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133</v>
      </c>
      <c r="AU118" s="231" t="s">
        <v>83</v>
      </c>
      <c r="AV118" s="13" t="s">
        <v>83</v>
      </c>
      <c r="AW118" s="13" t="s">
        <v>35</v>
      </c>
      <c r="AX118" s="13" t="s">
        <v>81</v>
      </c>
      <c r="AY118" s="231" t="s">
        <v>125</v>
      </c>
    </row>
    <row r="119" s="2" customFormat="1" ht="62.7" customHeight="1">
      <c r="A119" s="39"/>
      <c r="B119" s="40"/>
      <c r="C119" s="206" t="s">
        <v>187</v>
      </c>
      <c r="D119" s="206" t="s">
        <v>127</v>
      </c>
      <c r="E119" s="207" t="s">
        <v>188</v>
      </c>
      <c r="F119" s="208" t="s">
        <v>189</v>
      </c>
      <c r="G119" s="209" t="s">
        <v>160</v>
      </c>
      <c r="H119" s="210">
        <v>1.032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44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131</v>
      </c>
      <c r="AT119" s="218" t="s">
        <v>127</v>
      </c>
      <c r="AU119" s="218" t="s">
        <v>83</v>
      </c>
      <c r="AY119" s="18" t="s">
        <v>125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81</v>
      </c>
      <c r="BK119" s="219">
        <f>ROUND(I119*H119,2)</f>
        <v>0</v>
      </c>
      <c r="BL119" s="18" t="s">
        <v>131</v>
      </c>
      <c r="BM119" s="218" t="s">
        <v>190</v>
      </c>
    </row>
    <row r="120" s="13" customFormat="1">
      <c r="A120" s="13"/>
      <c r="B120" s="220"/>
      <c r="C120" s="221"/>
      <c r="D120" s="222" t="s">
        <v>133</v>
      </c>
      <c r="E120" s="223" t="s">
        <v>19</v>
      </c>
      <c r="F120" s="224" t="s">
        <v>191</v>
      </c>
      <c r="G120" s="221"/>
      <c r="H120" s="225">
        <v>1.032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133</v>
      </c>
      <c r="AU120" s="231" t="s">
        <v>83</v>
      </c>
      <c r="AV120" s="13" t="s">
        <v>83</v>
      </c>
      <c r="AW120" s="13" t="s">
        <v>35</v>
      </c>
      <c r="AX120" s="13" t="s">
        <v>81</v>
      </c>
      <c r="AY120" s="231" t="s">
        <v>125</v>
      </c>
    </row>
    <row r="121" s="2" customFormat="1" ht="14.4" customHeight="1">
      <c r="A121" s="39"/>
      <c r="B121" s="40"/>
      <c r="C121" s="257" t="s">
        <v>192</v>
      </c>
      <c r="D121" s="257" t="s">
        <v>193</v>
      </c>
      <c r="E121" s="258" t="s">
        <v>194</v>
      </c>
      <c r="F121" s="259" t="s">
        <v>195</v>
      </c>
      <c r="G121" s="260" t="s">
        <v>196</v>
      </c>
      <c r="H121" s="261">
        <v>2.0640000000000001</v>
      </c>
      <c r="I121" s="262"/>
      <c r="J121" s="263">
        <f>ROUND(I121*H121,2)</f>
        <v>0</v>
      </c>
      <c r="K121" s="264"/>
      <c r="L121" s="265"/>
      <c r="M121" s="266" t="s">
        <v>19</v>
      </c>
      <c r="N121" s="267" t="s">
        <v>44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170</v>
      </c>
      <c r="AT121" s="218" t="s">
        <v>193</v>
      </c>
      <c r="AU121" s="218" t="s">
        <v>83</v>
      </c>
      <c r="AY121" s="18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81</v>
      </c>
      <c r="BK121" s="219">
        <f>ROUND(I121*H121,2)</f>
        <v>0</v>
      </c>
      <c r="BL121" s="18" t="s">
        <v>131</v>
      </c>
      <c r="BM121" s="218" t="s">
        <v>197</v>
      </c>
    </row>
    <row r="122" s="13" customFormat="1">
      <c r="A122" s="13"/>
      <c r="B122" s="220"/>
      <c r="C122" s="221"/>
      <c r="D122" s="222" t="s">
        <v>133</v>
      </c>
      <c r="E122" s="221"/>
      <c r="F122" s="224" t="s">
        <v>198</v>
      </c>
      <c r="G122" s="221"/>
      <c r="H122" s="225">
        <v>2.0640000000000001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133</v>
      </c>
      <c r="AU122" s="231" t="s">
        <v>83</v>
      </c>
      <c r="AV122" s="13" t="s">
        <v>83</v>
      </c>
      <c r="AW122" s="13" t="s">
        <v>4</v>
      </c>
      <c r="AX122" s="13" t="s">
        <v>81</v>
      </c>
      <c r="AY122" s="231" t="s">
        <v>125</v>
      </c>
    </row>
    <row r="123" s="2" customFormat="1" ht="49.05" customHeight="1">
      <c r="A123" s="39"/>
      <c r="B123" s="40"/>
      <c r="C123" s="206" t="s">
        <v>199</v>
      </c>
      <c r="D123" s="206" t="s">
        <v>127</v>
      </c>
      <c r="E123" s="207" t="s">
        <v>200</v>
      </c>
      <c r="F123" s="208" t="s">
        <v>201</v>
      </c>
      <c r="G123" s="209" t="s">
        <v>130</v>
      </c>
      <c r="H123" s="210">
        <v>134.40000000000001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44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131</v>
      </c>
      <c r="AT123" s="218" t="s">
        <v>127</v>
      </c>
      <c r="AU123" s="218" t="s">
        <v>83</v>
      </c>
      <c r="AY123" s="18" t="s">
        <v>125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81</v>
      </c>
      <c r="BK123" s="219">
        <f>ROUND(I123*H123,2)</f>
        <v>0</v>
      </c>
      <c r="BL123" s="18" t="s">
        <v>131</v>
      </c>
      <c r="BM123" s="218" t="s">
        <v>202</v>
      </c>
    </row>
    <row r="124" s="13" customFormat="1">
      <c r="A124" s="13"/>
      <c r="B124" s="220"/>
      <c r="C124" s="221"/>
      <c r="D124" s="222" t="s">
        <v>133</v>
      </c>
      <c r="E124" s="223" t="s">
        <v>19</v>
      </c>
      <c r="F124" s="224" t="s">
        <v>203</v>
      </c>
      <c r="G124" s="221"/>
      <c r="H124" s="225">
        <v>99.049999999999997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133</v>
      </c>
      <c r="AU124" s="231" t="s">
        <v>83</v>
      </c>
      <c r="AV124" s="13" t="s">
        <v>83</v>
      </c>
      <c r="AW124" s="13" t="s">
        <v>35</v>
      </c>
      <c r="AX124" s="13" t="s">
        <v>73</v>
      </c>
      <c r="AY124" s="231" t="s">
        <v>125</v>
      </c>
    </row>
    <row r="125" s="13" customFormat="1">
      <c r="A125" s="13"/>
      <c r="B125" s="220"/>
      <c r="C125" s="221"/>
      <c r="D125" s="222" t="s">
        <v>133</v>
      </c>
      <c r="E125" s="223" t="s">
        <v>19</v>
      </c>
      <c r="F125" s="224" t="s">
        <v>204</v>
      </c>
      <c r="G125" s="221"/>
      <c r="H125" s="225">
        <v>35.350000000000001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133</v>
      </c>
      <c r="AU125" s="231" t="s">
        <v>83</v>
      </c>
      <c r="AV125" s="13" t="s">
        <v>83</v>
      </c>
      <c r="AW125" s="13" t="s">
        <v>35</v>
      </c>
      <c r="AX125" s="13" t="s">
        <v>73</v>
      </c>
      <c r="AY125" s="231" t="s">
        <v>125</v>
      </c>
    </row>
    <row r="126" s="14" customFormat="1">
      <c r="A126" s="14"/>
      <c r="B126" s="232"/>
      <c r="C126" s="233"/>
      <c r="D126" s="222" t="s">
        <v>133</v>
      </c>
      <c r="E126" s="234" t="s">
        <v>19</v>
      </c>
      <c r="F126" s="235" t="s">
        <v>149</v>
      </c>
      <c r="G126" s="233"/>
      <c r="H126" s="236">
        <v>134.40000000000001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133</v>
      </c>
      <c r="AU126" s="242" t="s">
        <v>83</v>
      </c>
      <c r="AV126" s="14" t="s">
        <v>131</v>
      </c>
      <c r="AW126" s="14" t="s">
        <v>35</v>
      </c>
      <c r="AX126" s="14" t="s">
        <v>81</v>
      </c>
      <c r="AY126" s="242" t="s">
        <v>125</v>
      </c>
    </row>
    <row r="127" s="2" customFormat="1" ht="37.8" customHeight="1">
      <c r="A127" s="39"/>
      <c r="B127" s="40"/>
      <c r="C127" s="206" t="s">
        <v>205</v>
      </c>
      <c r="D127" s="206" t="s">
        <v>127</v>
      </c>
      <c r="E127" s="207" t="s">
        <v>206</v>
      </c>
      <c r="F127" s="208" t="s">
        <v>207</v>
      </c>
      <c r="G127" s="209" t="s">
        <v>208</v>
      </c>
      <c r="H127" s="210">
        <v>9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44</v>
      </c>
      <c r="O127" s="85"/>
      <c r="P127" s="216">
        <f>O127*H127</f>
        <v>0</v>
      </c>
      <c r="Q127" s="216">
        <v>0.021350000000000001</v>
      </c>
      <c r="R127" s="216">
        <f>Q127*H127</f>
        <v>0.19215000000000002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131</v>
      </c>
      <c r="AT127" s="218" t="s">
        <v>127</v>
      </c>
      <c r="AU127" s="218" t="s">
        <v>83</v>
      </c>
      <c r="AY127" s="18" t="s">
        <v>125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81</v>
      </c>
      <c r="BK127" s="219">
        <f>ROUND(I127*H127,2)</f>
        <v>0</v>
      </c>
      <c r="BL127" s="18" t="s">
        <v>131</v>
      </c>
      <c r="BM127" s="218" t="s">
        <v>209</v>
      </c>
    </row>
    <row r="128" s="13" customFormat="1">
      <c r="A128" s="13"/>
      <c r="B128" s="220"/>
      <c r="C128" s="221"/>
      <c r="D128" s="222" t="s">
        <v>133</v>
      </c>
      <c r="E128" s="223" t="s">
        <v>19</v>
      </c>
      <c r="F128" s="224" t="s">
        <v>210</v>
      </c>
      <c r="G128" s="221"/>
      <c r="H128" s="225">
        <v>9</v>
      </c>
      <c r="I128" s="226"/>
      <c r="J128" s="221"/>
      <c r="K128" s="221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133</v>
      </c>
      <c r="AU128" s="231" t="s">
        <v>83</v>
      </c>
      <c r="AV128" s="13" t="s">
        <v>83</v>
      </c>
      <c r="AW128" s="13" t="s">
        <v>35</v>
      </c>
      <c r="AX128" s="13" t="s">
        <v>81</v>
      </c>
      <c r="AY128" s="231" t="s">
        <v>125</v>
      </c>
    </row>
    <row r="129" s="12" customFormat="1" ht="22.8" customHeight="1">
      <c r="A129" s="12"/>
      <c r="B129" s="190"/>
      <c r="C129" s="191"/>
      <c r="D129" s="192" t="s">
        <v>72</v>
      </c>
      <c r="E129" s="204" t="s">
        <v>131</v>
      </c>
      <c r="F129" s="204" t="s">
        <v>211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81</v>
      </c>
      <c r="AT129" s="202" t="s">
        <v>72</v>
      </c>
      <c r="AU129" s="202" t="s">
        <v>81</v>
      </c>
      <c r="AY129" s="201" t="s">
        <v>125</v>
      </c>
      <c r="BK129" s="203">
        <f>SUM(BK130:BK131)</f>
        <v>0</v>
      </c>
    </row>
    <row r="130" s="2" customFormat="1" ht="24.15" customHeight="1">
      <c r="A130" s="39"/>
      <c r="B130" s="40"/>
      <c r="C130" s="206" t="s">
        <v>8</v>
      </c>
      <c r="D130" s="206" t="s">
        <v>127</v>
      </c>
      <c r="E130" s="207" t="s">
        <v>212</v>
      </c>
      <c r="F130" s="208" t="s">
        <v>213</v>
      </c>
      <c r="G130" s="209" t="s">
        <v>160</v>
      </c>
      <c r="H130" s="210">
        <v>0.25800000000000001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44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131</v>
      </c>
      <c r="AT130" s="218" t="s">
        <v>127</v>
      </c>
      <c r="AU130" s="218" t="s">
        <v>83</v>
      </c>
      <c r="AY130" s="18" t="s">
        <v>125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81</v>
      </c>
      <c r="BK130" s="219">
        <f>ROUND(I130*H130,2)</f>
        <v>0</v>
      </c>
      <c r="BL130" s="18" t="s">
        <v>131</v>
      </c>
      <c r="BM130" s="218" t="s">
        <v>214</v>
      </c>
    </row>
    <row r="131" s="13" customFormat="1">
      <c r="A131" s="13"/>
      <c r="B131" s="220"/>
      <c r="C131" s="221"/>
      <c r="D131" s="222" t="s">
        <v>133</v>
      </c>
      <c r="E131" s="223" t="s">
        <v>19</v>
      </c>
      <c r="F131" s="224" t="s">
        <v>215</v>
      </c>
      <c r="G131" s="221"/>
      <c r="H131" s="225">
        <v>0.25800000000000001</v>
      </c>
      <c r="I131" s="226"/>
      <c r="J131" s="221"/>
      <c r="K131" s="221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133</v>
      </c>
      <c r="AU131" s="231" t="s">
        <v>83</v>
      </c>
      <c r="AV131" s="13" t="s">
        <v>83</v>
      </c>
      <c r="AW131" s="13" t="s">
        <v>35</v>
      </c>
      <c r="AX131" s="13" t="s">
        <v>81</v>
      </c>
      <c r="AY131" s="231" t="s">
        <v>125</v>
      </c>
    </row>
    <row r="132" s="12" customFormat="1" ht="22.8" customHeight="1">
      <c r="A132" s="12"/>
      <c r="B132" s="190"/>
      <c r="C132" s="191"/>
      <c r="D132" s="192" t="s">
        <v>72</v>
      </c>
      <c r="E132" s="204" t="s">
        <v>150</v>
      </c>
      <c r="F132" s="204" t="s">
        <v>216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SUM(P133:P143)</f>
        <v>0</v>
      </c>
      <c r="Q132" s="198"/>
      <c r="R132" s="199">
        <f>SUM(R133:R143)</f>
        <v>0.34187999999999996</v>
      </c>
      <c r="S132" s="198"/>
      <c r="T132" s="200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81</v>
      </c>
      <c r="AT132" s="202" t="s">
        <v>72</v>
      </c>
      <c r="AU132" s="202" t="s">
        <v>81</v>
      </c>
      <c r="AY132" s="201" t="s">
        <v>125</v>
      </c>
      <c r="BK132" s="203">
        <f>SUM(BK133:BK143)</f>
        <v>0</v>
      </c>
    </row>
    <row r="133" s="2" customFormat="1" ht="37.8" customHeight="1">
      <c r="A133" s="39"/>
      <c r="B133" s="40"/>
      <c r="C133" s="206" t="s">
        <v>217</v>
      </c>
      <c r="D133" s="206" t="s">
        <v>127</v>
      </c>
      <c r="E133" s="207" t="s">
        <v>218</v>
      </c>
      <c r="F133" s="208" t="s">
        <v>219</v>
      </c>
      <c r="G133" s="209" t="s">
        <v>130</v>
      </c>
      <c r="H133" s="210">
        <v>616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44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131</v>
      </c>
      <c r="AT133" s="218" t="s">
        <v>127</v>
      </c>
      <c r="AU133" s="218" t="s">
        <v>83</v>
      </c>
      <c r="AY133" s="18" t="s">
        <v>125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81</v>
      </c>
      <c r="BK133" s="219">
        <f>ROUND(I133*H133,2)</f>
        <v>0</v>
      </c>
      <c r="BL133" s="18" t="s">
        <v>131</v>
      </c>
      <c r="BM133" s="218" t="s">
        <v>220</v>
      </c>
    </row>
    <row r="134" s="2" customFormat="1" ht="24.15" customHeight="1">
      <c r="A134" s="39"/>
      <c r="B134" s="40"/>
      <c r="C134" s="206" t="s">
        <v>221</v>
      </c>
      <c r="D134" s="206" t="s">
        <v>127</v>
      </c>
      <c r="E134" s="207" t="s">
        <v>222</v>
      </c>
      <c r="F134" s="208" t="s">
        <v>223</v>
      </c>
      <c r="G134" s="209" t="s">
        <v>130</v>
      </c>
      <c r="H134" s="210">
        <v>616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44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131</v>
      </c>
      <c r="AT134" s="218" t="s">
        <v>127</v>
      </c>
      <c r="AU134" s="218" t="s">
        <v>83</v>
      </c>
      <c r="AY134" s="18" t="s">
        <v>125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81</v>
      </c>
      <c r="BK134" s="219">
        <f>ROUND(I134*H134,2)</f>
        <v>0</v>
      </c>
      <c r="BL134" s="18" t="s">
        <v>131</v>
      </c>
      <c r="BM134" s="218" t="s">
        <v>224</v>
      </c>
    </row>
    <row r="135" s="13" customFormat="1">
      <c r="A135" s="13"/>
      <c r="B135" s="220"/>
      <c r="C135" s="221"/>
      <c r="D135" s="222" t="s">
        <v>133</v>
      </c>
      <c r="E135" s="223" t="s">
        <v>19</v>
      </c>
      <c r="F135" s="224" t="s">
        <v>225</v>
      </c>
      <c r="G135" s="221"/>
      <c r="H135" s="225">
        <v>616.63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133</v>
      </c>
      <c r="AU135" s="231" t="s">
        <v>83</v>
      </c>
      <c r="AV135" s="13" t="s">
        <v>83</v>
      </c>
      <c r="AW135" s="13" t="s">
        <v>35</v>
      </c>
      <c r="AX135" s="13" t="s">
        <v>73</v>
      </c>
      <c r="AY135" s="231" t="s">
        <v>125</v>
      </c>
    </row>
    <row r="136" s="13" customFormat="1">
      <c r="A136" s="13"/>
      <c r="B136" s="220"/>
      <c r="C136" s="221"/>
      <c r="D136" s="222" t="s">
        <v>133</v>
      </c>
      <c r="E136" s="223" t="s">
        <v>19</v>
      </c>
      <c r="F136" s="224" t="s">
        <v>226</v>
      </c>
      <c r="G136" s="221"/>
      <c r="H136" s="225">
        <v>-0.92000000000000004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133</v>
      </c>
      <c r="AU136" s="231" t="s">
        <v>83</v>
      </c>
      <c r="AV136" s="13" t="s">
        <v>83</v>
      </c>
      <c r="AW136" s="13" t="s">
        <v>35</v>
      </c>
      <c r="AX136" s="13" t="s">
        <v>73</v>
      </c>
      <c r="AY136" s="231" t="s">
        <v>125</v>
      </c>
    </row>
    <row r="137" s="14" customFormat="1">
      <c r="A137" s="14"/>
      <c r="B137" s="232"/>
      <c r="C137" s="233"/>
      <c r="D137" s="222" t="s">
        <v>133</v>
      </c>
      <c r="E137" s="234" t="s">
        <v>19</v>
      </c>
      <c r="F137" s="235" t="s">
        <v>149</v>
      </c>
      <c r="G137" s="233"/>
      <c r="H137" s="236">
        <v>615.71000000000004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133</v>
      </c>
      <c r="AU137" s="242" t="s">
        <v>83</v>
      </c>
      <c r="AV137" s="14" t="s">
        <v>131</v>
      </c>
      <c r="AW137" s="14" t="s">
        <v>35</v>
      </c>
      <c r="AX137" s="14" t="s">
        <v>73</v>
      </c>
      <c r="AY137" s="242" t="s">
        <v>125</v>
      </c>
    </row>
    <row r="138" s="13" customFormat="1">
      <c r="A138" s="13"/>
      <c r="B138" s="220"/>
      <c r="C138" s="221"/>
      <c r="D138" s="222" t="s">
        <v>133</v>
      </c>
      <c r="E138" s="223" t="s">
        <v>19</v>
      </c>
      <c r="F138" s="224" t="s">
        <v>227</v>
      </c>
      <c r="G138" s="221"/>
      <c r="H138" s="225">
        <v>616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133</v>
      </c>
      <c r="AU138" s="231" t="s">
        <v>83</v>
      </c>
      <c r="AV138" s="13" t="s">
        <v>83</v>
      </c>
      <c r="AW138" s="13" t="s">
        <v>35</v>
      </c>
      <c r="AX138" s="13" t="s">
        <v>81</v>
      </c>
      <c r="AY138" s="231" t="s">
        <v>125</v>
      </c>
    </row>
    <row r="139" s="2" customFormat="1" ht="37.8" customHeight="1">
      <c r="A139" s="39"/>
      <c r="B139" s="40"/>
      <c r="C139" s="206" t="s">
        <v>228</v>
      </c>
      <c r="D139" s="206" t="s">
        <v>127</v>
      </c>
      <c r="E139" s="207" t="s">
        <v>229</v>
      </c>
      <c r="F139" s="208" t="s">
        <v>230</v>
      </c>
      <c r="G139" s="209" t="s">
        <v>130</v>
      </c>
      <c r="H139" s="210">
        <v>616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44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131</v>
      </c>
      <c r="AT139" s="218" t="s">
        <v>127</v>
      </c>
      <c r="AU139" s="218" t="s">
        <v>83</v>
      </c>
      <c r="AY139" s="18" t="s">
        <v>125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81</v>
      </c>
      <c r="BK139" s="219">
        <f>ROUND(I139*H139,2)</f>
        <v>0</v>
      </c>
      <c r="BL139" s="18" t="s">
        <v>131</v>
      </c>
      <c r="BM139" s="218" t="s">
        <v>231</v>
      </c>
    </row>
    <row r="140" s="2" customFormat="1" ht="76.35" customHeight="1">
      <c r="A140" s="39"/>
      <c r="B140" s="40"/>
      <c r="C140" s="206" t="s">
        <v>232</v>
      </c>
      <c r="D140" s="206" t="s">
        <v>127</v>
      </c>
      <c r="E140" s="207" t="s">
        <v>233</v>
      </c>
      <c r="F140" s="208" t="s">
        <v>234</v>
      </c>
      <c r="G140" s="209" t="s">
        <v>130</v>
      </c>
      <c r="H140" s="210">
        <v>1.2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44</v>
      </c>
      <c r="O140" s="85"/>
      <c r="P140" s="216">
        <f>O140*H140</f>
        <v>0</v>
      </c>
      <c r="Q140" s="216">
        <v>0.10362</v>
      </c>
      <c r="R140" s="216">
        <f>Q140*H140</f>
        <v>0.124344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131</v>
      </c>
      <c r="AT140" s="218" t="s">
        <v>127</v>
      </c>
      <c r="AU140" s="218" t="s">
        <v>83</v>
      </c>
      <c r="AY140" s="18" t="s">
        <v>125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81</v>
      </c>
      <c r="BK140" s="219">
        <f>ROUND(I140*H140,2)</f>
        <v>0</v>
      </c>
      <c r="BL140" s="18" t="s">
        <v>131</v>
      </c>
      <c r="BM140" s="218" t="s">
        <v>235</v>
      </c>
    </row>
    <row r="141" s="13" customFormat="1">
      <c r="A141" s="13"/>
      <c r="B141" s="220"/>
      <c r="C141" s="221"/>
      <c r="D141" s="222" t="s">
        <v>133</v>
      </c>
      <c r="E141" s="223" t="s">
        <v>19</v>
      </c>
      <c r="F141" s="224" t="s">
        <v>236</v>
      </c>
      <c r="G141" s="221"/>
      <c r="H141" s="225">
        <v>1.2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133</v>
      </c>
      <c r="AU141" s="231" t="s">
        <v>83</v>
      </c>
      <c r="AV141" s="13" t="s">
        <v>83</v>
      </c>
      <c r="AW141" s="13" t="s">
        <v>35</v>
      </c>
      <c r="AX141" s="13" t="s">
        <v>81</v>
      </c>
      <c r="AY141" s="231" t="s">
        <v>125</v>
      </c>
    </row>
    <row r="142" s="2" customFormat="1" ht="14.4" customHeight="1">
      <c r="A142" s="39"/>
      <c r="B142" s="40"/>
      <c r="C142" s="257" t="s">
        <v>237</v>
      </c>
      <c r="D142" s="257" t="s">
        <v>193</v>
      </c>
      <c r="E142" s="258" t="s">
        <v>238</v>
      </c>
      <c r="F142" s="259" t="s">
        <v>239</v>
      </c>
      <c r="G142" s="260" t="s">
        <v>130</v>
      </c>
      <c r="H142" s="261">
        <v>1.236</v>
      </c>
      <c r="I142" s="262"/>
      <c r="J142" s="263">
        <f>ROUND(I142*H142,2)</f>
        <v>0</v>
      </c>
      <c r="K142" s="264"/>
      <c r="L142" s="265"/>
      <c r="M142" s="266" t="s">
        <v>19</v>
      </c>
      <c r="N142" s="267" t="s">
        <v>44</v>
      </c>
      <c r="O142" s="85"/>
      <c r="P142" s="216">
        <f>O142*H142</f>
        <v>0</v>
      </c>
      <c r="Q142" s="216">
        <v>0.17599999999999999</v>
      </c>
      <c r="R142" s="216">
        <f>Q142*H142</f>
        <v>0.21753599999999998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170</v>
      </c>
      <c r="AT142" s="218" t="s">
        <v>193</v>
      </c>
      <c r="AU142" s="218" t="s">
        <v>83</v>
      </c>
      <c r="AY142" s="18" t="s">
        <v>125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81</v>
      </c>
      <c r="BK142" s="219">
        <f>ROUND(I142*H142,2)</f>
        <v>0</v>
      </c>
      <c r="BL142" s="18" t="s">
        <v>131</v>
      </c>
      <c r="BM142" s="218" t="s">
        <v>240</v>
      </c>
    </row>
    <row r="143" s="13" customFormat="1">
      <c r="A143" s="13"/>
      <c r="B143" s="220"/>
      <c r="C143" s="221"/>
      <c r="D143" s="222" t="s">
        <v>133</v>
      </c>
      <c r="E143" s="221"/>
      <c r="F143" s="224" t="s">
        <v>241</v>
      </c>
      <c r="G143" s="221"/>
      <c r="H143" s="225">
        <v>1.236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133</v>
      </c>
      <c r="AU143" s="231" t="s">
        <v>83</v>
      </c>
      <c r="AV143" s="13" t="s">
        <v>83</v>
      </c>
      <c r="AW143" s="13" t="s">
        <v>4</v>
      </c>
      <c r="AX143" s="13" t="s">
        <v>81</v>
      </c>
      <c r="AY143" s="231" t="s">
        <v>125</v>
      </c>
    </row>
    <row r="144" s="12" customFormat="1" ht="22.8" customHeight="1">
      <c r="A144" s="12"/>
      <c r="B144" s="190"/>
      <c r="C144" s="191"/>
      <c r="D144" s="192" t="s">
        <v>72</v>
      </c>
      <c r="E144" s="204" t="s">
        <v>170</v>
      </c>
      <c r="F144" s="204" t="s">
        <v>242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SUM(P145:P172)</f>
        <v>0</v>
      </c>
      <c r="Q144" s="198"/>
      <c r="R144" s="199">
        <f>SUM(R145:R172)</f>
        <v>0.77634800000000004</v>
      </c>
      <c r="S144" s="198"/>
      <c r="T144" s="200">
        <f>SUM(T145:T172)</f>
        <v>1.1411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81</v>
      </c>
      <c r="AT144" s="202" t="s">
        <v>72</v>
      </c>
      <c r="AU144" s="202" t="s">
        <v>81</v>
      </c>
      <c r="AY144" s="201" t="s">
        <v>125</v>
      </c>
      <c r="BK144" s="203">
        <f>SUM(BK145:BK172)</f>
        <v>0</v>
      </c>
    </row>
    <row r="145" s="2" customFormat="1" ht="37.8" customHeight="1">
      <c r="A145" s="39"/>
      <c r="B145" s="40"/>
      <c r="C145" s="206" t="s">
        <v>7</v>
      </c>
      <c r="D145" s="206" t="s">
        <v>127</v>
      </c>
      <c r="E145" s="207" t="s">
        <v>243</v>
      </c>
      <c r="F145" s="208" t="s">
        <v>244</v>
      </c>
      <c r="G145" s="209" t="s">
        <v>208</v>
      </c>
      <c r="H145" s="210">
        <v>3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44</v>
      </c>
      <c r="O145" s="85"/>
      <c r="P145" s="216">
        <f>O145*H145</f>
        <v>0</v>
      </c>
      <c r="Q145" s="216">
        <v>0.00297</v>
      </c>
      <c r="R145" s="216">
        <f>Q145*H145</f>
        <v>0.0089099999999999995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131</v>
      </c>
      <c r="AT145" s="218" t="s">
        <v>127</v>
      </c>
      <c r="AU145" s="218" t="s">
        <v>83</v>
      </c>
      <c r="AY145" s="18" t="s">
        <v>125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81</v>
      </c>
      <c r="BK145" s="219">
        <f>ROUND(I145*H145,2)</f>
        <v>0</v>
      </c>
      <c r="BL145" s="18" t="s">
        <v>131</v>
      </c>
      <c r="BM145" s="218" t="s">
        <v>245</v>
      </c>
    </row>
    <row r="146" s="2" customFormat="1" ht="24.15" customHeight="1">
      <c r="A146" s="39"/>
      <c r="B146" s="40"/>
      <c r="C146" s="257" t="s">
        <v>246</v>
      </c>
      <c r="D146" s="257" t="s">
        <v>193</v>
      </c>
      <c r="E146" s="258" t="s">
        <v>247</v>
      </c>
      <c r="F146" s="259" t="s">
        <v>248</v>
      </c>
      <c r="G146" s="260" t="s">
        <v>208</v>
      </c>
      <c r="H146" s="261">
        <v>2</v>
      </c>
      <c r="I146" s="262"/>
      <c r="J146" s="263">
        <f>ROUND(I146*H146,2)</f>
        <v>0</v>
      </c>
      <c r="K146" s="264"/>
      <c r="L146" s="265"/>
      <c r="M146" s="266" t="s">
        <v>19</v>
      </c>
      <c r="N146" s="267" t="s">
        <v>44</v>
      </c>
      <c r="O146" s="85"/>
      <c r="P146" s="216">
        <f>O146*H146</f>
        <v>0</v>
      </c>
      <c r="Q146" s="216">
        <v>0.0137</v>
      </c>
      <c r="R146" s="216">
        <f>Q146*H146</f>
        <v>0.027400000000000001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170</v>
      </c>
      <c r="AT146" s="218" t="s">
        <v>193</v>
      </c>
      <c r="AU146" s="218" t="s">
        <v>83</v>
      </c>
      <c r="AY146" s="18" t="s">
        <v>125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81</v>
      </c>
      <c r="BK146" s="219">
        <f>ROUND(I146*H146,2)</f>
        <v>0</v>
      </c>
      <c r="BL146" s="18" t="s">
        <v>131</v>
      </c>
      <c r="BM146" s="218" t="s">
        <v>249</v>
      </c>
    </row>
    <row r="147" s="2" customFormat="1" ht="24.15" customHeight="1">
      <c r="A147" s="39"/>
      <c r="B147" s="40"/>
      <c r="C147" s="257" t="s">
        <v>250</v>
      </c>
      <c r="D147" s="257" t="s">
        <v>193</v>
      </c>
      <c r="E147" s="258" t="s">
        <v>251</v>
      </c>
      <c r="F147" s="259" t="s">
        <v>252</v>
      </c>
      <c r="G147" s="260" t="s">
        <v>208</v>
      </c>
      <c r="H147" s="261">
        <v>1</v>
      </c>
      <c r="I147" s="262"/>
      <c r="J147" s="263">
        <f>ROUND(I147*H147,2)</f>
        <v>0</v>
      </c>
      <c r="K147" s="264"/>
      <c r="L147" s="265"/>
      <c r="M147" s="266" t="s">
        <v>19</v>
      </c>
      <c r="N147" s="267" t="s">
        <v>44</v>
      </c>
      <c r="O147" s="85"/>
      <c r="P147" s="216">
        <f>O147*H147</f>
        <v>0</v>
      </c>
      <c r="Q147" s="216">
        <v>0.0068999999999999999</v>
      </c>
      <c r="R147" s="216">
        <f>Q147*H147</f>
        <v>0.0068999999999999999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170</v>
      </c>
      <c r="AT147" s="218" t="s">
        <v>193</v>
      </c>
      <c r="AU147" s="218" t="s">
        <v>83</v>
      </c>
      <c r="AY147" s="18" t="s">
        <v>125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81</v>
      </c>
      <c r="BK147" s="219">
        <f>ROUND(I147*H147,2)</f>
        <v>0</v>
      </c>
      <c r="BL147" s="18" t="s">
        <v>131</v>
      </c>
      <c r="BM147" s="218" t="s">
        <v>253</v>
      </c>
    </row>
    <row r="148" s="2" customFormat="1" ht="37.8" customHeight="1">
      <c r="A148" s="39"/>
      <c r="B148" s="40"/>
      <c r="C148" s="206" t="s">
        <v>254</v>
      </c>
      <c r="D148" s="206" t="s">
        <v>127</v>
      </c>
      <c r="E148" s="207" t="s">
        <v>255</v>
      </c>
      <c r="F148" s="208" t="s">
        <v>256</v>
      </c>
      <c r="G148" s="209" t="s">
        <v>208</v>
      </c>
      <c r="H148" s="210">
        <v>1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44</v>
      </c>
      <c r="O148" s="85"/>
      <c r="P148" s="216">
        <f>O148*H148</f>
        <v>0</v>
      </c>
      <c r="Q148" s="216">
        <v>0.0038</v>
      </c>
      <c r="R148" s="216">
        <f>Q148*H148</f>
        <v>0.0038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131</v>
      </c>
      <c r="AT148" s="218" t="s">
        <v>127</v>
      </c>
      <c r="AU148" s="218" t="s">
        <v>83</v>
      </c>
      <c r="AY148" s="18" t="s">
        <v>125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81</v>
      </c>
      <c r="BK148" s="219">
        <f>ROUND(I148*H148,2)</f>
        <v>0</v>
      </c>
      <c r="BL148" s="18" t="s">
        <v>131</v>
      </c>
      <c r="BM148" s="218" t="s">
        <v>257</v>
      </c>
    </row>
    <row r="149" s="2" customFormat="1" ht="14.4" customHeight="1">
      <c r="A149" s="39"/>
      <c r="B149" s="40"/>
      <c r="C149" s="257" t="s">
        <v>258</v>
      </c>
      <c r="D149" s="257" t="s">
        <v>193</v>
      </c>
      <c r="E149" s="258" t="s">
        <v>259</v>
      </c>
      <c r="F149" s="259" t="s">
        <v>260</v>
      </c>
      <c r="G149" s="260" t="s">
        <v>208</v>
      </c>
      <c r="H149" s="261">
        <v>1</v>
      </c>
      <c r="I149" s="262"/>
      <c r="J149" s="263">
        <f>ROUND(I149*H149,2)</f>
        <v>0</v>
      </c>
      <c r="K149" s="264"/>
      <c r="L149" s="265"/>
      <c r="M149" s="266" t="s">
        <v>19</v>
      </c>
      <c r="N149" s="267" t="s">
        <v>44</v>
      </c>
      <c r="O149" s="85"/>
      <c r="P149" s="216">
        <f>O149*H149</f>
        <v>0</v>
      </c>
      <c r="Q149" s="216">
        <v>0.041500000000000002</v>
      </c>
      <c r="R149" s="216">
        <f>Q149*H149</f>
        <v>0.041500000000000002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170</v>
      </c>
      <c r="AT149" s="218" t="s">
        <v>193</v>
      </c>
      <c r="AU149" s="218" t="s">
        <v>83</v>
      </c>
      <c r="AY149" s="18" t="s">
        <v>125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81</v>
      </c>
      <c r="BK149" s="219">
        <f>ROUND(I149*H149,2)</f>
        <v>0</v>
      </c>
      <c r="BL149" s="18" t="s">
        <v>131</v>
      </c>
      <c r="BM149" s="218" t="s">
        <v>261</v>
      </c>
    </row>
    <row r="150" s="2" customFormat="1" ht="24.15" customHeight="1">
      <c r="A150" s="39"/>
      <c r="B150" s="40"/>
      <c r="C150" s="206" t="s">
        <v>262</v>
      </c>
      <c r="D150" s="206" t="s">
        <v>127</v>
      </c>
      <c r="E150" s="207" t="s">
        <v>263</v>
      </c>
      <c r="F150" s="208" t="s">
        <v>264</v>
      </c>
      <c r="G150" s="209" t="s">
        <v>160</v>
      </c>
      <c r="H150" s="210">
        <v>1.6180000000000001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44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0.59999999999999998</v>
      </c>
      <c r="T150" s="217">
        <f>S150*H150</f>
        <v>0.9708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131</v>
      </c>
      <c r="AT150" s="218" t="s">
        <v>127</v>
      </c>
      <c r="AU150" s="218" t="s">
        <v>83</v>
      </c>
      <c r="AY150" s="18" t="s">
        <v>125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81</v>
      </c>
      <c r="BK150" s="219">
        <f>ROUND(I150*H150,2)</f>
        <v>0</v>
      </c>
      <c r="BL150" s="18" t="s">
        <v>131</v>
      </c>
      <c r="BM150" s="218" t="s">
        <v>265</v>
      </c>
    </row>
    <row r="151" s="2" customFormat="1">
      <c r="A151" s="39"/>
      <c r="B151" s="40"/>
      <c r="C151" s="41"/>
      <c r="D151" s="222" t="s">
        <v>154</v>
      </c>
      <c r="E151" s="41"/>
      <c r="F151" s="243" t="s">
        <v>266</v>
      </c>
      <c r="G151" s="41"/>
      <c r="H151" s="41"/>
      <c r="I151" s="244"/>
      <c r="J151" s="41"/>
      <c r="K151" s="41"/>
      <c r="L151" s="45"/>
      <c r="M151" s="245"/>
      <c r="N151" s="246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83</v>
      </c>
    </row>
    <row r="152" s="13" customFormat="1">
      <c r="A152" s="13"/>
      <c r="B152" s="220"/>
      <c r="C152" s="221"/>
      <c r="D152" s="222" t="s">
        <v>133</v>
      </c>
      <c r="E152" s="223" t="s">
        <v>19</v>
      </c>
      <c r="F152" s="224" t="s">
        <v>267</v>
      </c>
      <c r="G152" s="221"/>
      <c r="H152" s="225">
        <v>0.67000000000000004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133</v>
      </c>
      <c r="AU152" s="231" t="s">
        <v>83</v>
      </c>
      <c r="AV152" s="13" t="s">
        <v>83</v>
      </c>
      <c r="AW152" s="13" t="s">
        <v>35</v>
      </c>
      <c r="AX152" s="13" t="s">
        <v>73</v>
      </c>
      <c r="AY152" s="231" t="s">
        <v>125</v>
      </c>
    </row>
    <row r="153" s="13" customFormat="1">
      <c r="A153" s="13"/>
      <c r="B153" s="220"/>
      <c r="C153" s="221"/>
      <c r="D153" s="222" t="s">
        <v>133</v>
      </c>
      <c r="E153" s="223" t="s">
        <v>19</v>
      </c>
      <c r="F153" s="224" t="s">
        <v>268</v>
      </c>
      <c r="G153" s="221"/>
      <c r="H153" s="225">
        <v>0.94799999999999995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133</v>
      </c>
      <c r="AU153" s="231" t="s">
        <v>83</v>
      </c>
      <c r="AV153" s="13" t="s">
        <v>83</v>
      </c>
      <c r="AW153" s="13" t="s">
        <v>35</v>
      </c>
      <c r="AX153" s="13" t="s">
        <v>73</v>
      </c>
      <c r="AY153" s="231" t="s">
        <v>125</v>
      </c>
    </row>
    <row r="154" s="14" customFormat="1">
      <c r="A154" s="14"/>
      <c r="B154" s="232"/>
      <c r="C154" s="233"/>
      <c r="D154" s="222" t="s">
        <v>133</v>
      </c>
      <c r="E154" s="234" t="s">
        <v>19</v>
      </c>
      <c r="F154" s="235" t="s">
        <v>149</v>
      </c>
      <c r="G154" s="233"/>
      <c r="H154" s="236">
        <v>1.6179999999999999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133</v>
      </c>
      <c r="AU154" s="242" t="s">
        <v>83</v>
      </c>
      <c r="AV154" s="14" t="s">
        <v>131</v>
      </c>
      <c r="AW154" s="14" t="s">
        <v>35</v>
      </c>
      <c r="AX154" s="14" t="s">
        <v>81</v>
      </c>
      <c r="AY154" s="242" t="s">
        <v>125</v>
      </c>
    </row>
    <row r="155" s="2" customFormat="1" ht="49.05" customHeight="1">
      <c r="A155" s="39"/>
      <c r="B155" s="40"/>
      <c r="C155" s="206" t="s">
        <v>269</v>
      </c>
      <c r="D155" s="206" t="s">
        <v>127</v>
      </c>
      <c r="E155" s="207" t="s">
        <v>270</v>
      </c>
      <c r="F155" s="208" t="s">
        <v>271</v>
      </c>
      <c r="G155" s="209" t="s">
        <v>208</v>
      </c>
      <c r="H155" s="210">
        <v>2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44</v>
      </c>
      <c r="O155" s="85"/>
      <c r="P155" s="216">
        <f>O155*H155</f>
        <v>0</v>
      </c>
      <c r="Q155" s="216">
        <v>0.0016199999999999999</v>
      </c>
      <c r="R155" s="216">
        <f>Q155*H155</f>
        <v>0.0032399999999999998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131</v>
      </c>
      <c r="AT155" s="218" t="s">
        <v>127</v>
      </c>
      <c r="AU155" s="218" t="s">
        <v>83</v>
      </c>
      <c r="AY155" s="18" t="s">
        <v>125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81</v>
      </c>
      <c r="BK155" s="219">
        <f>ROUND(I155*H155,2)</f>
        <v>0</v>
      </c>
      <c r="BL155" s="18" t="s">
        <v>131</v>
      </c>
      <c r="BM155" s="218" t="s">
        <v>272</v>
      </c>
    </row>
    <row r="156" s="2" customFormat="1" ht="14.4" customHeight="1">
      <c r="A156" s="39"/>
      <c r="B156" s="40"/>
      <c r="C156" s="257" t="s">
        <v>273</v>
      </c>
      <c r="D156" s="257" t="s">
        <v>193</v>
      </c>
      <c r="E156" s="258" t="s">
        <v>274</v>
      </c>
      <c r="F156" s="259" t="s">
        <v>275</v>
      </c>
      <c r="G156" s="260" t="s">
        <v>208</v>
      </c>
      <c r="H156" s="261">
        <v>2</v>
      </c>
      <c r="I156" s="262"/>
      <c r="J156" s="263">
        <f>ROUND(I156*H156,2)</f>
        <v>0</v>
      </c>
      <c r="K156" s="264"/>
      <c r="L156" s="265"/>
      <c r="M156" s="266" t="s">
        <v>19</v>
      </c>
      <c r="N156" s="267" t="s">
        <v>44</v>
      </c>
      <c r="O156" s="85"/>
      <c r="P156" s="216">
        <f>O156*H156</f>
        <v>0</v>
      </c>
      <c r="Q156" s="216">
        <v>0.01847</v>
      </c>
      <c r="R156" s="216">
        <f>Q156*H156</f>
        <v>0.036940000000000001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170</v>
      </c>
      <c r="AT156" s="218" t="s">
        <v>193</v>
      </c>
      <c r="AU156" s="218" t="s">
        <v>83</v>
      </c>
      <c r="AY156" s="18" t="s">
        <v>125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81</v>
      </c>
      <c r="BK156" s="219">
        <f>ROUND(I156*H156,2)</f>
        <v>0</v>
      </c>
      <c r="BL156" s="18" t="s">
        <v>131</v>
      </c>
      <c r="BM156" s="218" t="s">
        <v>276</v>
      </c>
    </row>
    <row r="157" s="2" customFormat="1" ht="14.4" customHeight="1">
      <c r="A157" s="39"/>
      <c r="B157" s="40"/>
      <c r="C157" s="257" t="s">
        <v>277</v>
      </c>
      <c r="D157" s="257" t="s">
        <v>193</v>
      </c>
      <c r="E157" s="258" t="s">
        <v>278</v>
      </c>
      <c r="F157" s="259" t="s">
        <v>279</v>
      </c>
      <c r="G157" s="260" t="s">
        <v>208</v>
      </c>
      <c r="H157" s="261">
        <v>2</v>
      </c>
      <c r="I157" s="262"/>
      <c r="J157" s="263">
        <f>ROUND(I157*H157,2)</f>
        <v>0</v>
      </c>
      <c r="K157" s="264"/>
      <c r="L157" s="265"/>
      <c r="M157" s="266" t="s">
        <v>19</v>
      </c>
      <c r="N157" s="267" t="s">
        <v>44</v>
      </c>
      <c r="O157" s="85"/>
      <c r="P157" s="216">
        <f>O157*H157</f>
        <v>0</v>
      </c>
      <c r="Q157" s="216">
        <v>0.0035000000000000001</v>
      </c>
      <c r="R157" s="216">
        <f>Q157*H157</f>
        <v>0.0070000000000000001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170</v>
      </c>
      <c r="AT157" s="218" t="s">
        <v>193</v>
      </c>
      <c r="AU157" s="218" t="s">
        <v>83</v>
      </c>
      <c r="AY157" s="18" t="s">
        <v>125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81</v>
      </c>
      <c r="BK157" s="219">
        <f>ROUND(I157*H157,2)</f>
        <v>0</v>
      </c>
      <c r="BL157" s="18" t="s">
        <v>131</v>
      </c>
      <c r="BM157" s="218" t="s">
        <v>280</v>
      </c>
    </row>
    <row r="158" s="2" customFormat="1" ht="37.8" customHeight="1">
      <c r="A158" s="39"/>
      <c r="B158" s="40"/>
      <c r="C158" s="206" t="s">
        <v>281</v>
      </c>
      <c r="D158" s="206" t="s">
        <v>127</v>
      </c>
      <c r="E158" s="207" t="s">
        <v>282</v>
      </c>
      <c r="F158" s="208" t="s">
        <v>283</v>
      </c>
      <c r="G158" s="209" t="s">
        <v>208</v>
      </c>
      <c r="H158" s="210">
        <v>2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44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0.0183</v>
      </c>
      <c r="T158" s="217">
        <f>S158*H158</f>
        <v>0.036600000000000001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131</v>
      </c>
      <c r="AT158" s="218" t="s">
        <v>127</v>
      </c>
      <c r="AU158" s="218" t="s">
        <v>83</v>
      </c>
      <c r="AY158" s="18" t="s">
        <v>125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81</v>
      </c>
      <c r="BK158" s="219">
        <f>ROUND(I158*H158,2)</f>
        <v>0</v>
      </c>
      <c r="BL158" s="18" t="s">
        <v>131</v>
      </c>
      <c r="BM158" s="218" t="s">
        <v>284</v>
      </c>
    </row>
    <row r="159" s="2" customFormat="1" ht="49.05" customHeight="1">
      <c r="A159" s="39"/>
      <c r="B159" s="40"/>
      <c r="C159" s="206" t="s">
        <v>285</v>
      </c>
      <c r="D159" s="206" t="s">
        <v>127</v>
      </c>
      <c r="E159" s="207" t="s">
        <v>286</v>
      </c>
      <c r="F159" s="208" t="s">
        <v>287</v>
      </c>
      <c r="G159" s="209" t="s">
        <v>208</v>
      </c>
      <c r="H159" s="210">
        <v>2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44</v>
      </c>
      <c r="O159" s="85"/>
      <c r="P159" s="216">
        <f>O159*H159</f>
        <v>0</v>
      </c>
      <c r="Q159" s="216">
        <v>0.00296</v>
      </c>
      <c r="R159" s="216">
        <f>Q159*H159</f>
        <v>0.0059199999999999999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131</v>
      </c>
      <c r="AT159" s="218" t="s">
        <v>127</v>
      </c>
      <c r="AU159" s="218" t="s">
        <v>83</v>
      </c>
      <c r="AY159" s="18" t="s">
        <v>125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81</v>
      </c>
      <c r="BK159" s="219">
        <f>ROUND(I159*H159,2)</f>
        <v>0</v>
      </c>
      <c r="BL159" s="18" t="s">
        <v>131</v>
      </c>
      <c r="BM159" s="218" t="s">
        <v>288</v>
      </c>
    </row>
    <row r="160" s="2" customFormat="1" ht="14.4" customHeight="1">
      <c r="A160" s="39"/>
      <c r="B160" s="40"/>
      <c r="C160" s="257" t="s">
        <v>289</v>
      </c>
      <c r="D160" s="257" t="s">
        <v>193</v>
      </c>
      <c r="E160" s="258" t="s">
        <v>290</v>
      </c>
      <c r="F160" s="259" t="s">
        <v>291</v>
      </c>
      <c r="G160" s="260" t="s">
        <v>208</v>
      </c>
      <c r="H160" s="261">
        <v>2</v>
      </c>
      <c r="I160" s="262"/>
      <c r="J160" s="263">
        <f>ROUND(I160*H160,2)</f>
        <v>0</v>
      </c>
      <c r="K160" s="264"/>
      <c r="L160" s="265"/>
      <c r="M160" s="266" t="s">
        <v>19</v>
      </c>
      <c r="N160" s="267" t="s">
        <v>44</v>
      </c>
      <c r="O160" s="85"/>
      <c r="P160" s="216">
        <f>O160*H160</f>
        <v>0</v>
      </c>
      <c r="Q160" s="216">
        <v>0.040500000000000001</v>
      </c>
      <c r="R160" s="216">
        <f>Q160*H160</f>
        <v>0.081000000000000003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170</v>
      </c>
      <c r="AT160" s="218" t="s">
        <v>193</v>
      </c>
      <c r="AU160" s="218" t="s">
        <v>83</v>
      </c>
      <c r="AY160" s="18" t="s">
        <v>125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81</v>
      </c>
      <c r="BK160" s="219">
        <f>ROUND(I160*H160,2)</f>
        <v>0</v>
      </c>
      <c r="BL160" s="18" t="s">
        <v>131</v>
      </c>
      <c r="BM160" s="218" t="s">
        <v>292</v>
      </c>
    </row>
    <row r="161" s="2" customFormat="1" ht="14.4" customHeight="1">
      <c r="A161" s="39"/>
      <c r="B161" s="40"/>
      <c r="C161" s="257" t="s">
        <v>293</v>
      </c>
      <c r="D161" s="257" t="s">
        <v>193</v>
      </c>
      <c r="E161" s="258" t="s">
        <v>294</v>
      </c>
      <c r="F161" s="259" t="s">
        <v>295</v>
      </c>
      <c r="G161" s="260" t="s">
        <v>208</v>
      </c>
      <c r="H161" s="261">
        <v>2</v>
      </c>
      <c r="I161" s="262"/>
      <c r="J161" s="263">
        <f>ROUND(I161*H161,2)</f>
        <v>0</v>
      </c>
      <c r="K161" s="264"/>
      <c r="L161" s="265"/>
      <c r="M161" s="266" t="s">
        <v>19</v>
      </c>
      <c r="N161" s="267" t="s">
        <v>44</v>
      </c>
      <c r="O161" s="85"/>
      <c r="P161" s="216">
        <f>O161*H161</f>
        <v>0</v>
      </c>
      <c r="Q161" s="216">
        <v>0.0040000000000000001</v>
      </c>
      <c r="R161" s="216">
        <f>Q161*H161</f>
        <v>0.0080000000000000002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170</v>
      </c>
      <c r="AT161" s="218" t="s">
        <v>193</v>
      </c>
      <c r="AU161" s="218" t="s">
        <v>83</v>
      </c>
      <c r="AY161" s="18" t="s">
        <v>125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81</v>
      </c>
      <c r="BK161" s="219">
        <f>ROUND(I161*H161,2)</f>
        <v>0</v>
      </c>
      <c r="BL161" s="18" t="s">
        <v>131</v>
      </c>
      <c r="BM161" s="218" t="s">
        <v>296</v>
      </c>
    </row>
    <row r="162" s="2" customFormat="1" ht="37.8" customHeight="1">
      <c r="A162" s="39"/>
      <c r="B162" s="40"/>
      <c r="C162" s="206" t="s">
        <v>297</v>
      </c>
      <c r="D162" s="206" t="s">
        <v>127</v>
      </c>
      <c r="E162" s="207" t="s">
        <v>298</v>
      </c>
      <c r="F162" s="208" t="s">
        <v>299</v>
      </c>
      <c r="G162" s="209" t="s">
        <v>208</v>
      </c>
      <c r="H162" s="210">
        <v>2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44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0.041849999999999998</v>
      </c>
      <c r="T162" s="217">
        <f>S162*H162</f>
        <v>0.083699999999999997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131</v>
      </c>
      <c r="AT162" s="218" t="s">
        <v>127</v>
      </c>
      <c r="AU162" s="218" t="s">
        <v>83</v>
      </c>
      <c r="AY162" s="18" t="s">
        <v>125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81</v>
      </c>
      <c r="BK162" s="219">
        <f>ROUND(I162*H162,2)</f>
        <v>0</v>
      </c>
      <c r="BL162" s="18" t="s">
        <v>131</v>
      </c>
      <c r="BM162" s="218" t="s">
        <v>300</v>
      </c>
    </row>
    <row r="163" s="2" customFormat="1" ht="24.15" customHeight="1">
      <c r="A163" s="39"/>
      <c r="B163" s="40"/>
      <c r="C163" s="206" t="s">
        <v>301</v>
      </c>
      <c r="D163" s="206" t="s">
        <v>127</v>
      </c>
      <c r="E163" s="207" t="s">
        <v>302</v>
      </c>
      <c r="F163" s="208" t="s">
        <v>303</v>
      </c>
      <c r="G163" s="209" t="s">
        <v>208</v>
      </c>
      <c r="H163" s="210">
        <v>1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44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0.050000000000000003</v>
      </c>
      <c r="T163" s="217">
        <f>S163*H163</f>
        <v>0.050000000000000003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131</v>
      </c>
      <c r="AT163" s="218" t="s">
        <v>127</v>
      </c>
      <c r="AU163" s="218" t="s">
        <v>83</v>
      </c>
      <c r="AY163" s="18" t="s">
        <v>125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81</v>
      </c>
      <c r="BK163" s="219">
        <f>ROUND(I163*H163,2)</f>
        <v>0</v>
      </c>
      <c r="BL163" s="18" t="s">
        <v>131</v>
      </c>
      <c r="BM163" s="218" t="s">
        <v>304</v>
      </c>
    </row>
    <row r="164" s="2" customFormat="1" ht="14.4" customHeight="1">
      <c r="A164" s="39"/>
      <c r="B164" s="40"/>
      <c r="C164" s="206" t="s">
        <v>305</v>
      </c>
      <c r="D164" s="206" t="s">
        <v>127</v>
      </c>
      <c r="E164" s="207" t="s">
        <v>306</v>
      </c>
      <c r="F164" s="208" t="s">
        <v>307</v>
      </c>
      <c r="G164" s="209" t="s">
        <v>208</v>
      </c>
      <c r="H164" s="210">
        <v>4</v>
      </c>
      <c r="I164" s="211"/>
      <c r="J164" s="212">
        <f>ROUND(I164*H164,2)</f>
        <v>0</v>
      </c>
      <c r="K164" s="213"/>
      <c r="L164" s="45"/>
      <c r="M164" s="214" t="s">
        <v>19</v>
      </c>
      <c r="N164" s="215" t="s">
        <v>44</v>
      </c>
      <c r="O164" s="85"/>
      <c r="P164" s="216">
        <f>O164*H164</f>
        <v>0</v>
      </c>
      <c r="Q164" s="216">
        <v>0.12303</v>
      </c>
      <c r="R164" s="216">
        <f>Q164*H164</f>
        <v>0.49212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131</v>
      </c>
      <c r="AT164" s="218" t="s">
        <v>127</v>
      </c>
      <c r="AU164" s="218" t="s">
        <v>83</v>
      </c>
      <c r="AY164" s="18" t="s">
        <v>125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81</v>
      </c>
      <c r="BK164" s="219">
        <f>ROUND(I164*H164,2)</f>
        <v>0</v>
      </c>
      <c r="BL164" s="18" t="s">
        <v>131</v>
      </c>
      <c r="BM164" s="218" t="s">
        <v>308</v>
      </c>
    </row>
    <row r="165" s="2" customFormat="1" ht="24.15" customHeight="1">
      <c r="A165" s="39"/>
      <c r="B165" s="40"/>
      <c r="C165" s="257" t="s">
        <v>309</v>
      </c>
      <c r="D165" s="257" t="s">
        <v>193</v>
      </c>
      <c r="E165" s="258" t="s">
        <v>310</v>
      </c>
      <c r="F165" s="259" t="s">
        <v>311</v>
      </c>
      <c r="G165" s="260" t="s">
        <v>208</v>
      </c>
      <c r="H165" s="261">
        <v>4</v>
      </c>
      <c r="I165" s="262"/>
      <c r="J165" s="263">
        <f>ROUND(I165*H165,2)</f>
        <v>0</v>
      </c>
      <c r="K165" s="264"/>
      <c r="L165" s="265"/>
      <c r="M165" s="266" t="s">
        <v>19</v>
      </c>
      <c r="N165" s="267" t="s">
        <v>44</v>
      </c>
      <c r="O165" s="85"/>
      <c r="P165" s="216">
        <f>O165*H165</f>
        <v>0</v>
      </c>
      <c r="Q165" s="216">
        <v>0.013299999999999999</v>
      </c>
      <c r="R165" s="216">
        <f>Q165*H165</f>
        <v>0.053199999999999997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170</v>
      </c>
      <c r="AT165" s="218" t="s">
        <v>193</v>
      </c>
      <c r="AU165" s="218" t="s">
        <v>83</v>
      </c>
      <c r="AY165" s="18" t="s">
        <v>125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81</v>
      </c>
      <c r="BK165" s="219">
        <f>ROUND(I165*H165,2)</f>
        <v>0</v>
      </c>
      <c r="BL165" s="18" t="s">
        <v>131</v>
      </c>
      <c r="BM165" s="218" t="s">
        <v>312</v>
      </c>
    </row>
    <row r="166" s="2" customFormat="1" ht="14.4" customHeight="1">
      <c r="A166" s="39"/>
      <c r="B166" s="40"/>
      <c r="C166" s="206" t="s">
        <v>313</v>
      </c>
      <c r="D166" s="206" t="s">
        <v>127</v>
      </c>
      <c r="E166" s="207" t="s">
        <v>314</v>
      </c>
      <c r="F166" s="208" t="s">
        <v>315</v>
      </c>
      <c r="G166" s="209" t="s">
        <v>145</v>
      </c>
      <c r="H166" s="210">
        <v>4.2999999999999998</v>
      </c>
      <c r="I166" s="211"/>
      <c r="J166" s="212">
        <f>ROUND(I166*H166,2)</f>
        <v>0</v>
      </c>
      <c r="K166" s="213"/>
      <c r="L166" s="45"/>
      <c r="M166" s="214" t="s">
        <v>19</v>
      </c>
      <c r="N166" s="215" t="s">
        <v>44</v>
      </c>
      <c r="O166" s="85"/>
      <c r="P166" s="216">
        <f>O166*H166</f>
        <v>0</v>
      </c>
      <c r="Q166" s="216">
        <v>6.0000000000000002E-05</v>
      </c>
      <c r="R166" s="216">
        <f>Q166*H166</f>
        <v>0.00025799999999999998</v>
      </c>
      <c r="S166" s="216">
        <v>0</v>
      </c>
      <c r="T166" s="21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8" t="s">
        <v>131</v>
      </c>
      <c r="AT166" s="218" t="s">
        <v>127</v>
      </c>
      <c r="AU166" s="218" t="s">
        <v>83</v>
      </c>
      <c r="AY166" s="18" t="s">
        <v>125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81</v>
      </c>
      <c r="BK166" s="219">
        <f>ROUND(I166*H166,2)</f>
        <v>0</v>
      </c>
      <c r="BL166" s="18" t="s">
        <v>131</v>
      </c>
      <c r="BM166" s="218" t="s">
        <v>316</v>
      </c>
    </row>
    <row r="167" s="13" customFormat="1">
      <c r="A167" s="13"/>
      <c r="B167" s="220"/>
      <c r="C167" s="221"/>
      <c r="D167" s="222" t="s">
        <v>133</v>
      </c>
      <c r="E167" s="223" t="s">
        <v>19</v>
      </c>
      <c r="F167" s="224" t="s">
        <v>317</v>
      </c>
      <c r="G167" s="221"/>
      <c r="H167" s="225">
        <v>4.2999999999999998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133</v>
      </c>
      <c r="AU167" s="231" t="s">
        <v>83</v>
      </c>
      <c r="AV167" s="13" t="s">
        <v>83</v>
      </c>
      <c r="AW167" s="13" t="s">
        <v>35</v>
      </c>
      <c r="AX167" s="13" t="s">
        <v>81</v>
      </c>
      <c r="AY167" s="231" t="s">
        <v>125</v>
      </c>
    </row>
    <row r="168" s="2" customFormat="1" ht="24.15" customHeight="1">
      <c r="A168" s="39"/>
      <c r="B168" s="40"/>
      <c r="C168" s="206" t="s">
        <v>318</v>
      </c>
      <c r="D168" s="206" t="s">
        <v>127</v>
      </c>
      <c r="E168" s="207" t="s">
        <v>319</v>
      </c>
      <c r="F168" s="208" t="s">
        <v>320</v>
      </c>
      <c r="G168" s="209" t="s">
        <v>208</v>
      </c>
      <c r="H168" s="210">
        <v>1</v>
      </c>
      <c r="I168" s="211"/>
      <c r="J168" s="212">
        <f>ROUND(I168*H168,2)</f>
        <v>0</v>
      </c>
      <c r="K168" s="213"/>
      <c r="L168" s="45"/>
      <c r="M168" s="214" t="s">
        <v>19</v>
      </c>
      <c r="N168" s="215" t="s">
        <v>44</v>
      </c>
      <c r="O168" s="85"/>
      <c r="P168" s="216">
        <f>O168*H168</f>
        <v>0</v>
      </c>
      <c r="Q168" s="216">
        <v>0.00016000000000000001</v>
      </c>
      <c r="R168" s="216">
        <f>Q168*H168</f>
        <v>0.00016000000000000001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131</v>
      </c>
      <c r="AT168" s="218" t="s">
        <v>127</v>
      </c>
      <c r="AU168" s="218" t="s">
        <v>83</v>
      </c>
      <c r="AY168" s="18" t="s">
        <v>125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8" t="s">
        <v>81</v>
      </c>
      <c r="BK168" s="219">
        <f>ROUND(I168*H168,2)</f>
        <v>0</v>
      </c>
      <c r="BL168" s="18" t="s">
        <v>131</v>
      </c>
      <c r="BM168" s="218" t="s">
        <v>321</v>
      </c>
    </row>
    <row r="169" s="2" customFormat="1">
      <c r="A169" s="39"/>
      <c r="B169" s="40"/>
      <c r="C169" s="41"/>
      <c r="D169" s="222" t="s">
        <v>154</v>
      </c>
      <c r="E169" s="41"/>
      <c r="F169" s="243" t="s">
        <v>322</v>
      </c>
      <c r="G169" s="41"/>
      <c r="H169" s="41"/>
      <c r="I169" s="244"/>
      <c r="J169" s="41"/>
      <c r="K169" s="41"/>
      <c r="L169" s="45"/>
      <c r="M169" s="245"/>
      <c r="N169" s="246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83</v>
      </c>
    </row>
    <row r="170" s="2" customFormat="1" ht="24.15" customHeight="1">
      <c r="A170" s="39"/>
      <c r="B170" s="40"/>
      <c r="C170" s="257" t="s">
        <v>323</v>
      </c>
      <c r="D170" s="257" t="s">
        <v>193</v>
      </c>
      <c r="E170" s="258" t="s">
        <v>324</v>
      </c>
      <c r="F170" s="259" t="s">
        <v>325</v>
      </c>
      <c r="G170" s="260" t="s">
        <v>208</v>
      </c>
      <c r="H170" s="261">
        <v>1</v>
      </c>
      <c r="I170" s="262"/>
      <c r="J170" s="263">
        <f>ROUND(I170*H170,2)</f>
        <v>0</v>
      </c>
      <c r="K170" s="264"/>
      <c r="L170" s="265"/>
      <c r="M170" s="266" t="s">
        <v>19</v>
      </c>
      <c r="N170" s="267" t="s">
        <v>44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170</v>
      </c>
      <c r="AT170" s="218" t="s">
        <v>193</v>
      </c>
      <c r="AU170" s="218" t="s">
        <v>83</v>
      </c>
      <c r="AY170" s="18" t="s">
        <v>125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81</v>
      </c>
      <c r="BK170" s="219">
        <f>ROUND(I170*H170,2)</f>
        <v>0</v>
      </c>
      <c r="BL170" s="18" t="s">
        <v>131</v>
      </c>
      <c r="BM170" s="218" t="s">
        <v>326</v>
      </c>
    </row>
    <row r="171" s="2" customFormat="1" ht="14.4" customHeight="1">
      <c r="A171" s="39"/>
      <c r="B171" s="40"/>
      <c r="C171" s="257" t="s">
        <v>327</v>
      </c>
      <c r="D171" s="257" t="s">
        <v>193</v>
      </c>
      <c r="E171" s="258" t="s">
        <v>328</v>
      </c>
      <c r="F171" s="259" t="s">
        <v>329</v>
      </c>
      <c r="G171" s="260" t="s">
        <v>208</v>
      </c>
      <c r="H171" s="261">
        <v>3</v>
      </c>
      <c r="I171" s="262"/>
      <c r="J171" s="263">
        <f>ROUND(I171*H171,2)</f>
        <v>0</v>
      </c>
      <c r="K171" s="264"/>
      <c r="L171" s="265"/>
      <c r="M171" s="266" t="s">
        <v>19</v>
      </c>
      <c r="N171" s="267" t="s">
        <v>44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170</v>
      </c>
      <c r="AT171" s="218" t="s">
        <v>193</v>
      </c>
      <c r="AU171" s="218" t="s">
        <v>83</v>
      </c>
      <c r="AY171" s="18" t="s">
        <v>125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8" t="s">
        <v>81</v>
      </c>
      <c r="BK171" s="219">
        <f>ROUND(I171*H171,2)</f>
        <v>0</v>
      </c>
      <c r="BL171" s="18" t="s">
        <v>131</v>
      </c>
      <c r="BM171" s="218" t="s">
        <v>330</v>
      </c>
    </row>
    <row r="172" s="2" customFormat="1" ht="24.15" customHeight="1">
      <c r="A172" s="39"/>
      <c r="B172" s="40"/>
      <c r="C172" s="206" t="s">
        <v>331</v>
      </c>
      <c r="D172" s="206" t="s">
        <v>127</v>
      </c>
      <c r="E172" s="207" t="s">
        <v>332</v>
      </c>
      <c r="F172" s="208" t="s">
        <v>333</v>
      </c>
      <c r="G172" s="209" t="s">
        <v>208</v>
      </c>
      <c r="H172" s="210">
        <v>1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44</v>
      </c>
      <c r="O172" s="85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131</v>
      </c>
      <c r="AT172" s="218" t="s">
        <v>127</v>
      </c>
      <c r="AU172" s="218" t="s">
        <v>83</v>
      </c>
      <c r="AY172" s="18" t="s">
        <v>125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81</v>
      </c>
      <c r="BK172" s="219">
        <f>ROUND(I172*H172,2)</f>
        <v>0</v>
      </c>
      <c r="BL172" s="18" t="s">
        <v>131</v>
      </c>
      <c r="BM172" s="218" t="s">
        <v>334</v>
      </c>
    </row>
    <row r="173" s="12" customFormat="1" ht="22.8" customHeight="1">
      <c r="A173" s="12"/>
      <c r="B173" s="190"/>
      <c r="C173" s="191"/>
      <c r="D173" s="192" t="s">
        <v>72</v>
      </c>
      <c r="E173" s="204" t="s">
        <v>177</v>
      </c>
      <c r="F173" s="204" t="s">
        <v>335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SUM(P174:P202)</f>
        <v>0</v>
      </c>
      <c r="Q173" s="198"/>
      <c r="R173" s="199">
        <f>SUM(R174:R202)</f>
        <v>101.86872400000001</v>
      </c>
      <c r="S173" s="198"/>
      <c r="T173" s="200">
        <f>SUM(T174:T202)</f>
        <v>0.96399999999999997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81</v>
      </c>
      <c r="AT173" s="202" t="s">
        <v>72</v>
      </c>
      <c r="AU173" s="202" t="s">
        <v>81</v>
      </c>
      <c r="AY173" s="201" t="s">
        <v>125</v>
      </c>
      <c r="BK173" s="203">
        <f>SUM(BK174:BK202)</f>
        <v>0</v>
      </c>
    </row>
    <row r="174" s="2" customFormat="1" ht="24.15" customHeight="1">
      <c r="A174" s="39"/>
      <c r="B174" s="40"/>
      <c r="C174" s="206" t="s">
        <v>336</v>
      </c>
      <c r="D174" s="206" t="s">
        <v>127</v>
      </c>
      <c r="E174" s="207" t="s">
        <v>337</v>
      </c>
      <c r="F174" s="208" t="s">
        <v>338</v>
      </c>
      <c r="G174" s="209" t="s">
        <v>208</v>
      </c>
      <c r="H174" s="210">
        <v>6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44</v>
      </c>
      <c r="O174" s="85"/>
      <c r="P174" s="216">
        <f>O174*H174</f>
        <v>0</v>
      </c>
      <c r="Q174" s="216">
        <v>0.00069999999999999999</v>
      </c>
      <c r="R174" s="216">
        <f>Q174*H174</f>
        <v>0.0041999999999999997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131</v>
      </c>
      <c r="AT174" s="218" t="s">
        <v>127</v>
      </c>
      <c r="AU174" s="218" t="s">
        <v>83</v>
      </c>
      <c r="AY174" s="18" t="s">
        <v>125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81</v>
      </c>
      <c r="BK174" s="219">
        <f>ROUND(I174*H174,2)</f>
        <v>0</v>
      </c>
      <c r="BL174" s="18" t="s">
        <v>131</v>
      </c>
      <c r="BM174" s="218" t="s">
        <v>339</v>
      </c>
    </row>
    <row r="175" s="2" customFormat="1">
      <c r="A175" s="39"/>
      <c r="B175" s="40"/>
      <c r="C175" s="41"/>
      <c r="D175" s="222" t="s">
        <v>154</v>
      </c>
      <c r="E175" s="41"/>
      <c r="F175" s="243" t="s">
        <v>340</v>
      </c>
      <c r="G175" s="41"/>
      <c r="H175" s="41"/>
      <c r="I175" s="244"/>
      <c r="J175" s="41"/>
      <c r="K175" s="41"/>
      <c r="L175" s="45"/>
      <c r="M175" s="245"/>
      <c r="N175" s="24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83</v>
      </c>
    </row>
    <row r="176" s="2" customFormat="1" ht="24.15" customHeight="1">
      <c r="A176" s="39"/>
      <c r="B176" s="40"/>
      <c r="C176" s="257" t="s">
        <v>341</v>
      </c>
      <c r="D176" s="257" t="s">
        <v>193</v>
      </c>
      <c r="E176" s="258" t="s">
        <v>342</v>
      </c>
      <c r="F176" s="259" t="s">
        <v>343</v>
      </c>
      <c r="G176" s="260" t="s">
        <v>208</v>
      </c>
      <c r="H176" s="261">
        <v>5</v>
      </c>
      <c r="I176" s="262"/>
      <c r="J176" s="263">
        <f>ROUND(I176*H176,2)</f>
        <v>0</v>
      </c>
      <c r="K176" s="264"/>
      <c r="L176" s="265"/>
      <c r="M176" s="266" t="s">
        <v>19</v>
      </c>
      <c r="N176" s="267" t="s">
        <v>44</v>
      </c>
      <c r="O176" s="85"/>
      <c r="P176" s="216">
        <f>O176*H176</f>
        <v>0</v>
      </c>
      <c r="Q176" s="216">
        <v>0.0025000000000000001</v>
      </c>
      <c r="R176" s="216">
        <f>Q176*H176</f>
        <v>0.012500000000000001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170</v>
      </c>
      <c r="AT176" s="218" t="s">
        <v>193</v>
      </c>
      <c r="AU176" s="218" t="s">
        <v>83</v>
      </c>
      <c r="AY176" s="18" t="s">
        <v>125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81</v>
      </c>
      <c r="BK176" s="219">
        <f>ROUND(I176*H176,2)</f>
        <v>0</v>
      </c>
      <c r="BL176" s="18" t="s">
        <v>131</v>
      </c>
      <c r="BM176" s="218" t="s">
        <v>344</v>
      </c>
    </row>
    <row r="177" s="2" customFormat="1" ht="14.4" customHeight="1">
      <c r="A177" s="39"/>
      <c r="B177" s="40"/>
      <c r="C177" s="257" t="s">
        <v>345</v>
      </c>
      <c r="D177" s="257" t="s">
        <v>193</v>
      </c>
      <c r="E177" s="258" t="s">
        <v>346</v>
      </c>
      <c r="F177" s="259" t="s">
        <v>347</v>
      </c>
      <c r="G177" s="260" t="s">
        <v>208</v>
      </c>
      <c r="H177" s="261">
        <v>1</v>
      </c>
      <c r="I177" s="262"/>
      <c r="J177" s="263">
        <f>ROUND(I177*H177,2)</f>
        <v>0</v>
      </c>
      <c r="K177" s="264"/>
      <c r="L177" s="265"/>
      <c r="M177" s="266" t="s">
        <v>19</v>
      </c>
      <c r="N177" s="267" t="s">
        <v>44</v>
      </c>
      <c r="O177" s="85"/>
      <c r="P177" s="216">
        <f>O177*H177</f>
        <v>0</v>
      </c>
      <c r="Q177" s="216">
        <v>0.0016999999999999999</v>
      </c>
      <c r="R177" s="216">
        <f>Q177*H177</f>
        <v>0.0016999999999999999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170</v>
      </c>
      <c r="AT177" s="218" t="s">
        <v>193</v>
      </c>
      <c r="AU177" s="218" t="s">
        <v>83</v>
      </c>
      <c r="AY177" s="18" t="s">
        <v>125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81</v>
      </c>
      <c r="BK177" s="219">
        <f>ROUND(I177*H177,2)</f>
        <v>0</v>
      </c>
      <c r="BL177" s="18" t="s">
        <v>131</v>
      </c>
      <c r="BM177" s="218" t="s">
        <v>348</v>
      </c>
    </row>
    <row r="178" s="2" customFormat="1" ht="24.15" customHeight="1">
      <c r="A178" s="39"/>
      <c r="B178" s="40"/>
      <c r="C178" s="206" t="s">
        <v>349</v>
      </c>
      <c r="D178" s="206" t="s">
        <v>127</v>
      </c>
      <c r="E178" s="207" t="s">
        <v>350</v>
      </c>
      <c r="F178" s="208" t="s">
        <v>351</v>
      </c>
      <c r="G178" s="209" t="s">
        <v>208</v>
      </c>
      <c r="H178" s="210">
        <v>3</v>
      </c>
      <c r="I178" s="211"/>
      <c r="J178" s="212">
        <f>ROUND(I178*H178,2)</f>
        <v>0</v>
      </c>
      <c r="K178" s="213"/>
      <c r="L178" s="45"/>
      <c r="M178" s="214" t="s">
        <v>19</v>
      </c>
      <c r="N178" s="215" t="s">
        <v>44</v>
      </c>
      <c r="O178" s="85"/>
      <c r="P178" s="216">
        <f>O178*H178</f>
        <v>0</v>
      </c>
      <c r="Q178" s="216">
        <v>0.10940999999999999</v>
      </c>
      <c r="R178" s="216">
        <f>Q178*H178</f>
        <v>0.32822999999999997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131</v>
      </c>
      <c r="AT178" s="218" t="s">
        <v>127</v>
      </c>
      <c r="AU178" s="218" t="s">
        <v>83</v>
      </c>
      <c r="AY178" s="18" t="s">
        <v>125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81</v>
      </c>
      <c r="BK178" s="219">
        <f>ROUND(I178*H178,2)</f>
        <v>0</v>
      </c>
      <c r="BL178" s="18" t="s">
        <v>131</v>
      </c>
      <c r="BM178" s="218" t="s">
        <v>352</v>
      </c>
    </row>
    <row r="179" s="2" customFormat="1">
      <c r="A179" s="39"/>
      <c r="B179" s="40"/>
      <c r="C179" s="41"/>
      <c r="D179" s="222" t="s">
        <v>154</v>
      </c>
      <c r="E179" s="41"/>
      <c r="F179" s="243" t="s">
        <v>353</v>
      </c>
      <c r="G179" s="41"/>
      <c r="H179" s="41"/>
      <c r="I179" s="244"/>
      <c r="J179" s="41"/>
      <c r="K179" s="41"/>
      <c r="L179" s="45"/>
      <c r="M179" s="245"/>
      <c r="N179" s="24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154</v>
      </c>
      <c r="AU179" s="18" t="s">
        <v>83</v>
      </c>
    </row>
    <row r="180" s="2" customFormat="1" ht="14.4" customHeight="1">
      <c r="A180" s="39"/>
      <c r="B180" s="40"/>
      <c r="C180" s="257" t="s">
        <v>354</v>
      </c>
      <c r="D180" s="257" t="s">
        <v>193</v>
      </c>
      <c r="E180" s="258" t="s">
        <v>355</v>
      </c>
      <c r="F180" s="259" t="s">
        <v>356</v>
      </c>
      <c r="G180" s="260" t="s">
        <v>208</v>
      </c>
      <c r="H180" s="261">
        <v>3</v>
      </c>
      <c r="I180" s="262"/>
      <c r="J180" s="263">
        <f>ROUND(I180*H180,2)</f>
        <v>0</v>
      </c>
      <c r="K180" s="264"/>
      <c r="L180" s="265"/>
      <c r="M180" s="266" t="s">
        <v>19</v>
      </c>
      <c r="N180" s="267" t="s">
        <v>44</v>
      </c>
      <c r="O180" s="85"/>
      <c r="P180" s="216">
        <f>O180*H180</f>
        <v>0</v>
      </c>
      <c r="Q180" s="216">
        <v>0.0064999999999999997</v>
      </c>
      <c r="R180" s="216">
        <f>Q180*H180</f>
        <v>0.0195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170</v>
      </c>
      <c r="AT180" s="218" t="s">
        <v>193</v>
      </c>
      <c r="AU180" s="218" t="s">
        <v>83</v>
      </c>
      <c r="AY180" s="18" t="s">
        <v>125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81</v>
      </c>
      <c r="BK180" s="219">
        <f>ROUND(I180*H180,2)</f>
        <v>0</v>
      </c>
      <c r="BL180" s="18" t="s">
        <v>131</v>
      </c>
      <c r="BM180" s="218" t="s">
        <v>357</v>
      </c>
    </row>
    <row r="181" s="2" customFormat="1" ht="37.8" customHeight="1">
      <c r="A181" s="39"/>
      <c r="B181" s="40"/>
      <c r="C181" s="206" t="s">
        <v>358</v>
      </c>
      <c r="D181" s="206" t="s">
        <v>127</v>
      </c>
      <c r="E181" s="207" t="s">
        <v>359</v>
      </c>
      <c r="F181" s="208" t="s">
        <v>360</v>
      </c>
      <c r="G181" s="209" t="s">
        <v>130</v>
      </c>
      <c r="H181" s="210">
        <v>11.720000000000001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44</v>
      </c>
      <c r="O181" s="85"/>
      <c r="P181" s="216">
        <f>O181*H181</f>
        <v>0</v>
      </c>
      <c r="Q181" s="216">
        <v>1.0000000000000001E-05</v>
      </c>
      <c r="R181" s="216">
        <f>Q181*H181</f>
        <v>0.00011720000000000002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131</v>
      </c>
      <c r="AT181" s="218" t="s">
        <v>127</v>
      </c>
      <c r="AU181" s="218" t="s">
        <v>83</v>
      </c>
      <c r="AY181" s="18" t="s">
        <v>125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81</v>
      </c>
      <c r="BK181" s="219">
        <f>ROUND(I181*H181,2)</f>
        <v>0</v>
      </c>
      <c r="BL181" s="18" t="s">
        <v>131</v>
      </c>
      <c r="BM181" s="218" t="s">
        <v>361</v>
      </c>
    </row>
    <row r="182" s="15" customFormat="1">
      <c r="A182" s="15"/>
      <c r="B182" s="247"/>
      <c r="C182" s="248"/>
      <c r="D182" s="222" t="s">
        <v>133</v>
      </c>
      <c r="E182" s="249" t="s">
        <v>19</v>
      </c>
      <c r="F182" s="250" t="s">
        <v>362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133</v>
      </c>
      <c r="AU182" s="256" t="s">
        <v>83</v>
      </c>
      <c r="AV182" s="15" t="s">
        <v>81</v>
      </c>
      <c r="AW182" s="15" t="s">
        <v>35</v>
      </c>
      <c r="AX182" s="15" t="s">
        <v>73</v>
      </c>
      <c r="AY182" s="256" t="s">
        <v>125</v>
      </c>
    </row>
    <row r="183" s="13" customFormat="1">
      <c r="A183" s="13"/>
      <c r="B183" s="220"/>
      <c r="C183" s="221"/>
      <c r="D183" s="222" t="s">
        <v>133</v>
      </c>
      <c r="E183" s="223" t="s">
        <v>19</v>
      </c>
      <c r="F183" s="224" t="s">
        <v>363</v>
      </c>
      <c r="G183" s="221"/>
      <c r="H183" s="225">
        <v>6.5999999999999996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133</v>
      </c>
      <c r="AU183" s="231" t="s">
        <v>83</v>
      </c>
      <c r="AV183" s="13" t="s">
        <v>83</v>
      </c>
      <c r="AW183" s="13" t="s">
        <v>35</v>
      </c>
      <c r="AX183" s="13" t="s">
        <v>73</v>
      </c>
      <c r="AY183" s="231" t="s">
        <v>125</v>
      </c>
    </row>
    <row r="184" s="13" customFormat="1">
      <c r="A184" s="13"/>
      <c r="B184" s="220"/>
      <c r="C184" s="221"/>
      <c r="D184" s="222" t="s">
        <v>133</v>
      </c>
      <c r="E184" s="223" t="s">
        <v>19</v>
      </c>
      <c r="F184" s="224" t="s">
        <v>364</v>
      </c>
      <c r="G184" s="221"/>
      <c r="H184" s="225">
        <v>3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133</v>
      </c>
      <c r="AU184" s="231" t="s">
        <v>83</v>
      </c>
      <c r="AV184" s="13" t="s">
        <v>83</v>
      </c>
      <c r="AW184" s="13" t="s">
        <v>35</v>
      </c>
      <c r="AX184" s="13" t="s">
        <v>73</v>
      </c>
      <c r="AY184" s="231" t="s">
        <v>125</v>
      </c>
    </row>
    <row r="185" s="13" customFormat="1">
      <c r="A185" s="13"/>
      <c r="B185" s="220"/>
      <c r="C185" s="221"/>
      <c r="D185" s="222" t="s">
        <v>133</v>
      </c>
      <c r="E185" s="223" t="s">
        <v>19</v>
      </c>
      <c r="F185" s="224" t="s">
        <v>365</v>
      </c>
      <c r="G185" s="221"/>
      <c r="H185" s="225">
        <v>2.1200000000000001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133</v>
      </c>
      <c r="AU185" s="231" t="s">
        <v>83</v>
      </c>
      <c r="AV185" s="13" t="s">
        <v>83</v>
      </c>
      <c r="AW185" s="13" t="s">
        <v>35</v>
      </c>
      <c r="AX185" s="13" t="s">
        <v>73</v>
      </c>
      <c r="AY185" s="231" t="s">
        <v>125</v>
      </c>
    </row>
    <row r="186" s="14" customFormat="1">
      <c r="A186" s="14"/>
      <c r="B186" s="232"/>
      <c r="C186" s="233"/>
      <c r="D186" s="222" t="s">
        <v>133</v>
      </c>
      <c r="E186" s="234" t="s">
        <v>19</v>
      </c>
      <c r="F186" s="235" t="s">
        <v>149</v>
      </c>
      <c r="G186" s="233"/>
      <c r="H186" s="236">
        <v>11.719999999999999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133</v>
      </c>
      <c r="AU186" s="242" t="s">
        <v>83</v>
      </c>
      <c r="AV186" s="14" t="s">
        <v>131</v>
      </c>
      <c r="AW186" s="14" t="s">
        <v>35</v>
      </c>
      <c r="AX186" s="14" t="s">
        <v>81</v>
      </c>
      <c r="AY186" s="242" t="s">
        <v>125</v>
      </c>
    </row>
    <row r="187" s="2" customFormat="1" ht="37.8" customHeight="1">
      <c r="A187" s="39"/>
      <c r="B187" s="40"/>
      <c r="C187" s="206" t="s">
        <v>366</v>
      </c>
      <c r="D187" s="206" t="s">
        <v>127</v>
      </c>
      <c r="E187" s="207" t="s">
        <v>367</v>
      </c>
      <c r="F187" s="208" t="s">
        <v>368</v>
      </c>
      <c r="G187" s="209" t="s">
        <v>130</v>
      </c>
      <c r="H187" s="210">
        <v>11.720000000000001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44</v>
      </c>
      <c r="O187" s="85"/>
      <c r="P187" s="216">
        <f>O187*H187</f>
        <v>0</v>
      </c>
      <c r="Q187" s="216">
        <v>0.0025999999999999999</v>
      </c>
      <c r="R187" s="216">
        <f>Q187*H187</f>
        <v>0.030471999999999999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131</v>
      </c>
      <c r="AT187" s="218" t="s">
        <v>127</v>
      </c>
      <c r="AU187" s="218" t="s">
        <v>83</v>
      </c>
      <c r="AY187" s="18" t="s">
        <v>125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81</v>
      </c>
      <c r="BK187" s="219">
        <f>ROUND(I187*H187,2)</f>
        <v>0</v>
      </c>
      <c r="BL187" s="18" t="s">
        <v>131</v>
      </c>
      <c r="BM187" s="218" t="s">
        <v>369</v>
      </c>
    </row>
    <row r="188" s="2" customFormat="1" ht="49.05" customHeight="1">
      <c r="A188" s="39"/>
      <c r="B188" s="40"/>
      <c r="C188" s="206" t="s">
        <v>370</v>
      </c>
      <c r="D188" s="206" t="s">
        <v>127</v>
      </c>
      <c r="E188" s="207" t="s">
        <v>371</v>
      </c>
      <c r="F188" s="208" t="s">
        <v>372</v>
      </c>
      <c r="G188" s="209" t="s">
        <v>145</v>
      </c>
      <c r="H188" s="210">
        <v>539.5</v>
      </c>
      <c r="I188" s="211"/>
      <c r="J188" s="212">
        <f>ROUND(I188*H188,2)</f>
        <v>0</v>
      </c>
      <c r="K188" s="213"/>
      <c r="L188" s="45"/>
      <c r="M188" s="214" t="s">
        <v>19</v>
      </c>
      <c r="N188" s="215" t="s">
        <v>44</v>
      </c>
      <c r="O188" s="85"/>
      <c r="P188" s="216">
        <f>O188*H188</f>
        <v>0</v>
      </c>
      <c r="Q188" s="216">
        <v>0.1295</v>
      </c>
      <c r="R188" s="216">
        <f>Q188*H188</f>
        <v>69.865250000000003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131</v>
      </c>
      <c r="AT188" s="218" t="s">
        <v>127</v>
      </c>
      <c r="AU188" s="218" t="s">
        <v>83</v>
      </c>
      <c r="AY188" s="18" t="s">
        <v>125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8" t="s">
        <v>81</v>
      </c>
      <c r="BK188" s="219">
        <f>ROUND(I188*H188,2)</f>
        <v>0</v>
      </c>
      <c r="BL188" s="18" t="s">
        <v>131</v>
      </c>
      <c r="BM188" s="218" t="s">
        <v>373</v>
      </c>
    </row>
    <row r="189" s="2" customFormat="1">
      <c r="A189" s="39"/>
      <c r="B189" s="40"/>
      <c r="C189" s="41"/>
      <c r="D189" s="222" t="s">
        <v>154</v>
      </c>
      <c r="E189" s="41"/>
      <c r="F189" s="243" t="s">
        <v>374</v>
      </c>
      <c r="G189" s="41"/>
      <c r="H189" s="41"/>
      <c r="I189" s="244"/>
      <c r="J189" s="41"/>
      <c r="K189" s="41"/>
      <c r="L189" s="45"/>
      <c r="M189" s="245"/>
      <c r="N189" s="24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154</v>
      </c>
      <c r="AU189" s="18" t="s">
        <v>83</v>
      </c>
    </row>
    <row r="190" s="13" customFormat="1">
      <c r="A190" s="13"/>
      <c r="B190" s="220"/>
      <c r="C190" s="221"/>
      <c r="D190" s="222" t="s">
        <v>133</v>
      </c>
      <c r="E190" s="223" t="s">
        <v>19</v>
      </c>
      <c r="F190" s="224" t="s">
        <v>375</v>
      </c>
      <c r="G190" s="221"/>
      <c r="H190" s="225">
        <v>268.5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133</v>
      </c>
      <c r="AU190" s="231" t="s">
        <v>83</v>
      </c>
      <c r="AV190" s="13" t="s">
        <v>83</v>
      </c>
      <c r="AW190" s="13" t="s">
        <v>35</v>
      </c>
      <c r="AX190" s="13" t="s">
        <v>73</v>
      </c>
      <c r="AY190" s="231" t="s">
        <v>125</v>
      </c>
    </row>
    <row r="191" s="13" customFormat="1">
      <c r="A191" s="13"/>
      <c r="B191" s="220"/>
      <c r="C191" s="221"/>
      <c r="D191" s="222" t="s">
        <v>133</v>
      </c>
      <c r="E191" s="223" t="s">
        <v>19</v>
      </c>
      <c r="F191" s="224" t="s">
        <v>376</v>
      </c>
      <c r="G191" s="221"/>
      <c r="H191" s="225">
        <v>271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133</v>
      </c>
      <c r="AU191" s="231" t="s">
        <v>83</v>
      </c>
      <c r="AV191" s="13" t="s">
        <v>83</v>
      </c>
      <c r="AW191" s="13" t="s">
        <v>35</v>
      </c>
      <c r="AX191" s="13" t="s">
        <v>73</v>
      </c>
      <c r="AY191" s="231" t="s">
        <v>125</v>
      </c>
    </row>
    <row r="192" s="14" customFormat="1">
      <c r="A192" s="14"/>
      <c r="B192" s="232"/>
      <c r="C192" s="233"/>
      <c r="D192" s="222" t="s">
        <v>133</v>
      </c>
      <c r="E192" s="234" t="s">
        <v>19</v>
      </c>
      <c r="F192" s="235" t="s">
        <v>149</v>
      </c>
      <c r="G192" s="233"/>
      <c r="H192" s="236">
        <v>539.5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133</v>
      </c>
      <c r="AU192" s="242" t="s">
        <v>83</v>
      </c>
      <c r="AV192" s="14" t="s">
        <v>131</v>
      </c>
      <c r="AW192" s="14" t="s">
        <v>35</v>
      </c>
      <c r="AX192" s="14" t="s">
        <v>81</v>
      </c>
      <c r="AY192" s="242" t="s">
        <v>125</v>
      </c>
    </row>
    <row r="193" s="2" customFormat="1" ht="14.4" customHeight="1">
      <c r="A193" s="39"/>
      <c r="B193" s="40"/>
      <c r="C193" s="257" t="s">
        <v>377</v>
      </c>
      <c r="D193" s="257" t="s">
        <v>193</v>
      </c>
      <c r="E193" s="258" t="s">
        <v>378</v>
      </c>
      <c r="F193" s="259" t="s">
        <v>379</v>
      </c>
      <c r="G193" s="260" t="s">
        <v>145</v>
      </c>
      <c r="H193" s="261">
        <v>550.28999999999996</v>
      </c>
      <c r="I193" s="262"/>
      <c r="J193" s="263">
        <f>ROUND(I193*H193,2)</f>
        <v>0</v>
      </c>
      <c r="K193" s="264"/>
      <c r="L193" s="265"/>
      <c r="M193" s="266" t="s">
        <v>19</v>
      </c>
      <c r="N193" s="267" t="s">
        <v>44</v>
      </c>
      <c r="O193" s="85"/>
      <c r="P193" s="216">
        <f>O193*H193</f>
        <v>0</v>
      </c>
      <c r="Q193" s="216">
        <v>0.056120000000000003</v>
      </c>
      <c r="R193" s="216">
        <f>Q193*H193</f>
        <v>30.882274800000001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170</v>
      </c>
      <c r="AT193" s="218" t="s">
        <v>193</v>
      </c>
      <c r="AU193" s="218" t="s">
        <v>83</v>
      </c>
      <c r="AY193" s="18" t="s">
        <v>125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81</v>
      </c>
      <c r="BK193" s="219">
        <f>ROUND(I193*H193,2)</f>
        <v>0</v>
      </c>
      <c r="BL193" s="18" t="s">
        <v>131</v>
      </c>
      <c r="BM193" s="218" t="s">
        <v>380</v>
      </c>
    </row>
    <row r="194" s="13" customFormat="1">
      <c r="A194" s="13"/>
      <c r="B194" s="220"/>
      <c r="C194" s="221"/>
      <c r="D194" s="222" t="s">
        <v>133</v>
      </c>
      <c r="E194" s="221"/>
      <c r="F194" s="224" t="s">
        <v>381</v>
      </c>
      <c r="G194" s="221"/>
      <c r="H194" s="225">
        <v>550.28999999999996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133</v>
      </c>
      <c r="AU194" s="231" t="s">
        <v>83</v>
      </c>
      <c r="AV194" s="13" t="s">
        <v>83</v>
      </c>
      <c r="AW194" s="13" t="s">
        <v>4</v>
      </c>
      <c r="AX194" s="13" t="s">
        <v>81</v>
      </c>
      <c r="AY194" s="231" t="s">
        <v>125</v>
      </c>
    </row>
    <row r="195" s="2" customFormat="1" ht="14.4" customHeight="1">
      <c r="A195" s="39"/>
      <c r="B195" s="40"/>
      <c r="C195" s="206" t="s">
        <v>382</v>
      </c>
      <c r="D195" s="206" t="s">
        <v>127</v>
      </c>
      <c r="E195" s="207" t="s">
        <v>383</v>
      </c>
      <c r="F195" s="208" t="s">
        <v>384</v>
      </c>
      <c r="G195" s="209" t="s">
        <v>208</v>
      </c>
      <c r="H195" s="210">
        <v>2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44</v>
      </c>
      <c r="O195" s="85"/>
      <c r="P195" s="216">
        <f>O195*H195</f>
        <v>0</v>
      </c>
      <c r="Q195" s="216">
        <v>0.00080000000000000004</v>
      </c>
      <c r="R195" s="216">
        <f>Q195*H195</f>
        <v>0.0016000000000000001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131</v>
      </c>
      <c r="AT195" s="218" t="s">
        <v>127</v>
      </c>
      <c r="AU195" s="218" t="s">
        <v>83</v>
      </c>
      <c r="AY195" s="18" t="s">
        <v>125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81</v>
      </c>
      <c r="BK195" s="219">
        <f>ROUND(I195*H195,2)</f>
        <v>0</v>
      </c>
      <c r="BL195" s="18" t="s">
        <v>131</v>
      </c>
      <c r="BM195" s="218" t="s">
        <v>385</v>
      </c>
    </row>
    <row r="196" s="2" customFormat="1" ht="14.4" customHeight="1">
      <c r="A196" s="39"/>
      <c r="B196" s="40"/>
      <c r="C196" s="257" t="s">
        <v>386</v>
      </c>
      <c r="D196" s="257" t="s">
        <v>193</v>
      </c>
      <c r="E196" s="258" t="s">
        <v>387</v>
      </c>
      <c r="F196" s="259" t="s">
        <v>388</v>
      </c>
      <c r="G196" s="260" t="s">
        <v>208</v>
      </c>
      <c r="H196" s="261">
        <v>2</v>
      </c>
      <c r="I196" s="262"/>
      <c r="J196" s="263">
        <f>ROUND(I196*H196,2)</f>
        <v>0</v>
      </c>
      <c r="K196" s="264"/>
      <c r="L196" s="265"/>
      <c r="M196" s="266" t="s">
        <v>19</v>
      </c>
      <c r="N196" s="267" t="s">
        <v>44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170</v>
      </c>
      <c r="AT196" s="218" t="s">
        <v>193</v>
      </c>
      <c r="AU196" s="218" t="s">
        <v>83</v>
      </c>
      <c r="AY196" s="18" t="s">
        <v>125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81</v>
      </c>
      <c r="BK196" s="219">
        <f>ROUND(I196*H196,2)</f>
        <v>0</v>
      </c>
      <c r="BL196" s="18" t="s">
        <v>131</v>
      </c>
      <c r="BM196" s="218" t="s">
        <v>389</v>
      </c>
    </row>
    <row r="197" s="2" customFormat="1">
      <c r="A197" s="39"/>
      <c r="B197" s="40"/>
      <c r="C197" s="41"/>
      <c r="D197" s="222" t="s">
        <v>154</v>
      </c>
      <c r="E197" s="41"/>
      <c r="F197" s="243" t="s">
        <v>390</v>
      </c>
      <c r="G197" s="41"/>
      <c r="H197" s="41"/>
      <c r="I197" s="244"/>
      <c r="J197" s="41"/>
      <c r="K197" s="41"/>
      <c r="L197" s="45"/>
      <c r="M197" s="245"/>
      <c r="N197" s="24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154</v>
      </c>
      <c r="AU197" s="18" t="s">
        <v>83</v>
      </c>
    </row>
    <row r="198" s="2" customFormat="1" ht="14.4" customHeight="1">
      <c r="A198" s="39"/>
      <c r="B198" s="40"/>
      <c r="C198" s="257" t="s">
        <v>391</v>
      </c>
      <c r="D198" s="257" t="s">
        <v>193</v>
      </c>
      <c r="E198" s="258" t="s">
        <v>392</v>
      </c>
      <c r="F198" s="259" t="s">
        <v>393</v>
      </c>
      <c r="G198" s="260" t="s">
        <v>208</v>
      </c>
      <c r="H198" s="261">
        <v>2</v>
      </c>
      <c r="I198" s="262"/>
      <c r="J198" s="263">
        <f>ROUND(I198*H198,2)</f>
        <v>0</v>
      </c>
      <c r="K198" s="264"/>
      <c r="L198" s="265"/>
      <c r="M198" s="266" t="s">
        <v>19</v>
      </c>
      <c r="N198" s="267" t="s">
        <v>44</v>
      </c>
      <c r="O198" s="85"/>
      <c r="P198" s="216">
        <f>O198*H198</f>
        <v>0</v>
      </c>
      <c r="Q198" s="216">
        <v>0.0040000000000000001</v>
      </c>
      <c r="R198" s="216">
        <f>Q198*H198</f>
        <v>0.0080000000000000002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170</v>
      </c>
      <c r="AT198" s="218" t="s">
        <v>193</v>
      </c>
      <c r="AU198" s="218" t="s">
        <v>83</v>
      </c>
      <c r="AY198" s="18" t="s">
        <v>125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81</v>
      </c>
      <c r="BK198" s="219">
        <f>ROUND(I198*H198,2)</f>
        <v>0</v>
      </c>
      <c r="BL198" s="18" t="s">
        <v>131</v>
      </c>
      <c r="BM198" s="218" t="s">
        <v>394</v>
      </c>
    </row>
    <row r="199" s="2" customFormat="1" ht="14.4" customHeight="1">
      <c r="A199" s="39"/>
      <c r="B199" s="40"/>
      <c r="C199" s="206" t="s">
        <v>395</v>
      </c>
      <c r="D199" s="206" t="s">
        <v>127</v>
      </c>
      <c r="E199" s="207" t="s">
        <v>396</v>
      </c>
      <c r="F199" s="208" t="s">
        <v>397</v>
      </c>
      <c r="G199" s="209" t="s">
        <v>208</v>
      </c>
      <c r="H199" s="210">
        <v>2</v>
      </c>
      <c r="I199" s="211"/>
      <c r="J199" s="212">
        <f>ROUND(I199*H199,2)</f>
        <v>0</v>
      </c>
      <c r="K199" s="213"/>
      <c r="L199" s="45"/>
      <c r="M199" s="214" t="s">
        <v>19</v>
      </c>
      <c r="N199" s="215" t="s">
        <v>44</v>
      </c>
      <c r="O199" s="85"/>
      <c r="P199" s="216">
        <f>O199*H199</f>
        <v>0</v>
      </c>
      <c r="Q199" s="216">
        <v>0.35743999999999998</v>
      </c>
      <c r="R199" s="216">
        <f>Q199*H199</f>
        <v>0.71487999999999996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131</v>
      </c>
      <c r="AT199" s="218" t="s">
        <v>127</v>
      </c>
      <c r="AU199" s="218" t="s">
        <v>83</v>
      </c>
      <c r="AY199" s="18" t="s">
        <v>125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81</v>
      </c>
      <c r="BK199" s="219">
        <f>ROUND(I199*H199,2)</f>
        <v>0</v>
      </c>
      <c r="BL199" s="18" t="s">
        <v>131</v>
      </c>
      <c r="BM199" s="218" t="s">
        <v>398</v>
      </c>
    </row>
    <row r="200" s="2" customFormat="1">
      <c r="A200" s="39"/>
      <c r="B200" s="40"/>
      <c r="C200" s="41"/>
      <c r="D200" s="222" t="s">
        <v>154</v>
      </c>
      <c r="E200" s="41"/>
      <c r="F200" s="243" t="s">
        <v>399</v>
      </c>
      <c r="G200" s="41"/>
      <c r="H200" s="41"/>
      <c r="I200" s="244"/>
      <c r="J200" s="41"/>
      <c r="K200" s="41"/>
      <c r="L200" s="45"/>
      <c r="M200" s="245"/>
      <c r="N200" s="24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154</v>
      </c>
      <c r="AU200" s="18" t="s">
        <v>83</v>
      </c>
    </row>
    <row r="201" s="2" customFormat="1" ht="14.4" customHeight="1">
      <c r="A201" s="39"/>
      <c r="B201" s="40"/>
      <c r="C201" s="206" t="s">
        <v>400</v>
      </c>
      <c r="D201" s="206" t="s">
        <v>127</v>
      </c>
      <c r="E201" s="207" t="s">
        <v>401</v>
      </c>
      <c r="F201" s="208" t="s">
        <v>402</v>
      </c>
      <c r="G201" s="209" t="s">
        <v>208</v>
      </c>
      <c r="H201" s="210">
        <v>2</v>
      </c>
      <c r="I201" s="211"/>
      <c r="J201" s="212">
        <f>ROUND(I201*H201,2)</f>
        <v>0</v>
      </c>
      <c r="K201" s="213"/>
      <c r="L201" s="45"/>
      <c r="M201" s="214" t="s">
        <v>19</v>
      </c>
      <c r="N201" s="215" t="s">
        <v>44</v>
      </c>
      <c r="O201" s="85"/>
      <c r="P201" s="216">
        <f>O201*H201</f>
        <v>0</v>
      </c>
      <c r="Q201" s="216">
        <v>0</v>
      </c>
      <c r="R201" s="216">
        <f>Q201*H201</f>
        <v>0</v>
      </c>
      <c r="S201" s="216">
        <v>0.48199999999999998</v>
      </c>
      <c r="T201" s="217">
        <f>S201*H201</f>
        <v>0.96399999999999997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131</v>
      </c>
      <c r="AT201" s="218" t="s">
        <v>127</v>
      </c>
      <c r="AU201" s="218" t="s">
        <v>83</v>
      </c>
      <c r="AY201" s="18" t="s">
        <v>125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81</v>
      </c>
      <c r="BK201" s="219">
        <f>ROUND(I201*H201,2)</f>
        <v>0</v>
      </c>
      <c r="BL201" s="18" t="s">
        <v>131</v>
      </c>
      <c r="BM201" s="218" t="s">
        <v>403</v>
      </c>
    </row>
    <row r="202" s="2" customFormat="1">
      <c r="A202" s="39"/>
      <c r="B202" s="40"/>
      <c r="C202" s="41"/>
      <c r="D202" s="222" t="s">
        <v>154</v>
      </c>
      <c r="E202" s="41"/>
      <c r="F202" s="243" t="s">
        <v>404</v>
      </c>
      <c r="G202" s="41"/>
      <c r="H202" s="41"/>
      <c r="I202" s="244"/>
      <c r="J202" s="41"/>
      <c r="K202" s="41"/>
      <c r="L202" s="45"/>
      <c r="M202" s="245"/>
      <c r="N202" s="246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154</v>
      </c>
      <c r="AU202" s="18" t="s">
        <v>83</v>
      </c>
    </row>
    <row r="203" s="12" customFormat="1" ht="22.8" customHeight="1">
      <c r="A203" s="12"/>
      <c r="B203" s="190"/>
      <c r="C203" s="191"/>
      <c r="D203" s="192" t="s">
        <v>72</v>
      </c>
      <c r="E203" s="204" t="s">
        <v>405</v>
      </c>
      <c r="F203" s="204" t="s">
        <v>406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SUM(P204:P213)</f>
        <v>0</v>
      </c>
      <c r="Q203" s="198"/>
      <c r="R203" s="199">
        <f>SUM(R204:R213)</f>
        <v>0</v>
      </c>
      <c r="S203" s="198"/>
      <c r="T203" s="200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81</v>
      </c>
      <c r="AT203" s="202" t="s">
        <v>72</v>
      </c>
      <c r="AU203" s="202" t="s">
        <v>81</v>
      </c>
      <c r="AY203" s="201" t="s">
        <v>125</v>
      </c>
      <c r="BK203" s="203">
        <f>SUM(BK204:BK213)</f>
        <v>0</v>
      </c>
    </row>
    <row r="204" s="2" customFormat="1" ht="37.8" customHeight="1">
      <c r="A204" s="39"/>
      <c r="B204" s="40"/>
      <c r="C204" s="206" t="s">
        <v>407</v>
      </c>
      <c r="D204" s="206" t="s">
        <v>127</v>
      </c>
      <c r="E204" s="207" t="s">
        <v>408</v>
      </c>
      <c r="F204" s="208" t="s">
        <v>409</v>
      </c>
      <c r="G204" s="209" t="s">
        <v>196</v>
      </c>
      <c r="H204" s="210">
        <v>502.48200000000003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44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131</v>
      </c>
      <c r="AT204" s="218" t="s">
        <v>127</v>
      </c>
      <c r="AU204" s="218" t="s">
        <v>83</v>
      </c>
      <c r="AY204" s="18" t="s">
        <v>125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81</v>
      </c>
      <c r="BK204" s="219">
        <f>ROUND(I204*H204,2)</f>
        <v>0</v>
      </c>
      <c r="BL204" s="18" t="s">
        <v>131</v>
      </c>
      <c r="BM204" s="218" t="s">
        <v>410</v>
      </c>
    </row>
    <row r="205" s="2" customFormat="1" ht="37.8" customHeight="1">
      <c r="A205" s="39"/>
      <c r="B205" s="40"/>
      <c r="C205" s="206" t="s">
        <v>411</v>
      </c>
      <c r="D205" s="206" t="s">
        <v>127</v>
      </c>
      <c r="E205" s="207" t="s">
        <v>412</v>
      </c>
      <c r="F205" s="208" t="s">
        <v>413</v>
      </c>
      <c r="G205" s="209" t="s">
        <v>196</v>
      </c>
      <c r="H205" s="210">
        <v>501.30000000000001</v>
      </c>
      <c r="I205" s="211"/>
      <c r="J205" s="212">
        <f>ROUND(I205*H205,2)</f>
        <v>0</v>
      </c>
      <c r="K205" s="213"/>
      <c r="L205" s="45"/>
      <c r="M205" s="214" t="s">
        <v>19</v>
      </c>
      <c r="N205" s="215" t="s">
        <v>44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131</v>
      </c>
      <c r="AT205" s="218" t="s">
        <v>127</v>
      </c>
      <c r="AU205" s="218" t="s">
        <v>83</v>
      </c>
      <c r="AY205" s="18" t="s">
        <v>125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81</v>
      </c>
      <c r="BK205" s="219">
        <f>ROUND(I205*H205,2)</f>
        <v>0</v>
      </c>
      <c r="BL205" s="18" t="s">
        <v>131</v>
      </c>
      <c r="BM205" s="218" t="s">
        <v>414</v>
      </c>
    </row>
    <row r="206" s="2" customFormat="1" ht="37.8" customHeight="1">
      <c r="A206" s="39"/>
      <c r="B206" s="40"/>
      <c r="C206" s="206" t="s">
        <v>415</v>
      </c>
      <c r="D206" s="206" t="s">
        <v>127</v>
      </c>
      <c r="E206" s="207" t="s">
        <v>416</v>
      </c>
      <c r="F206" s="208" t="s">
        <v>417</v>
      </c>
      <c r="G206" s="209" t="s">
        <v>196</v>
      </c>
      <c r="H206" s="210">
        <v>0.97099999999999997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44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131</v>
      </c>
      <c r="AT206" s="218" t="s">
        <v>127</v>
      </c>
      <c r="AU206" s="218" t="s">
        <v>83</v>
      </c>
      <c r="AY206" s="18" t="s">
        <v>125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81</v>
      </c>
      <c r="BK206" s="219">
        <f>ROUND(I206*H206,2)</f>
        <v>0</v>
      </c>
      <c r="BL206" s="18" t="s">
        <v>131</v>
      </c>
      <c r="BM206" s="218" t="s">
        <v>418</v>
      </c>
    </row>
    <row r="207" s="2" customFormat="1" ht="37.8" customHeight="1">
      <c r="A207" s="39"/>
      <c r="B207" s="40"/>
      <c r="C207" s="206" t="s">
        <v>419</v>
      </c>
      <c r="D207" s="206" t="s">
        <v>127</v>
      </c>
      <c r="E207" s="207" t="s">
        <v>420</v>
      </c>
      <c r="F207" s="208" t="s">
        <v>421</v>
      </c>
      <c r="G207" s="209" t="s">
        <v>196</v>
      </c>
      <c r="H207" s="210">
        <v>55.670000000000002</v>
      </c>
      <c r="I207" s="211"/>
      <c r="J207" s="212">
        <f>ROUND(I207*H207,2)</f>
        <v>0</v>
      </c>
      <c r="K207" s="213"/>
      <c r="L207" s="45"/>
      <c r="M207" s="214" t="s">
        <v>19</v>
      </c>
      <c r="N207" s="215" t="s">
        <v>44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131</v>
      </c>
      <c r="AT207" s="218" t="s">
        <v>127</v>
      </c>
      <c r="AU207" s="218" t="s">
        <v>83</v>
      </c>
      <c r="AY207" s="18" t="s">
        <v>125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81</v>
      </c>
      <c r="BK207" s="219">
        <f>ROUND(I207*H207,2)</f>
        <v>0</v>
      </c>
      <c r="BL207" s="18" t="s">
        <v>131</v>
      </c>
      <c r="BM207" s="218" t="s">
        <v>422</v>
      </c>
    </row>
    <row r="208" s="13" customFormat="1">
      <c r="A208" s="13"/>
      <c r="B208" s="220"/>
      <c r="C208" s="221"/>
      <c r="D208" s="222" t="s">
        <v>133</v>
      </c>
      <c r="E208" s="223" t="s">
        <v>19</v>
      </c>
      <c r="F208" s="224" t="s">
        <v>423</v>
      </c>
      <c r="G208" s="221"/>
      <c r="H208" s="225">
        <v>0.83199999999999996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133</v>
      </c>
      <c r="AU208" s="231" t="s">
        <v>83</v>
      </c>
      <c r="AV208" s="13" t="s">
        <v>83</v>
      </c>
      <c r="AW208" s="13" t="s">
        <v>35</v>
      </c>
      <c r="AX208" s="13" t="s">
        <v>73</v>
      </c>
      <c r="AY208" s="231" t="s">
        <v>125</v>
      </c>
    </row>
    <row r="209" s="13" customFormat="1">
      <c r="A209" s="13"/>
      <c r="B209" s="220"/>
      <c r="C209" s="221"/>
      <c r="D209" s="222" t="s">
        <v>133</v>
      </c>
      <c r="E209" s="223" t="s">
        <v>19</v>
      </c>
      <c r="F209" s="224" t="s">
        <v>424</v>
      </c>
      <c r="G209" s="221"/>
      <c r="H209" s="225">
        <v>54.838000000000001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133</v>
      </c>
      <c r="AU209" s="231" t="s">
        <v>83</v>
      </c>
      <c r="AV209" s="13" t="s">
        <v>83</v>
      </c>
      <c r="AW209" s="13" t="s">
        <v>35</v>
      </c>
      <c r="AX209" s="13" t="s">
        <v>73</v>
      </c>
      <c r="AY209" s="231" t="s">
        <v>125</v>
      </c>
    </row>
    <row r="210" s="14" customFormat="1">
      <c r="A210" s="14"/>
      <c r="B210" s="232"/>
      <c r="C210" s="233"/>
      <c r="D210" s="222" t="s">
        <v>133</v>
      </c>
      <c r="E210" s="234" t="s">
        <v>19</v>
      </c>
      <c r="F210" s="235" t="s">
        <v>149</v>
      </c>
      <c r="G210" s="233"/>
      <c r="H210" s="236">
        <v>55.670000000000002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133</v>
      </c>
      <c r="AU210" s="242" t="s">
        <v>83</v>
      </c>
      <c r="AV210" s="14" t="s">
        <v>131</v>
      </c>
      <c r="AW210" s="14" t="s">
        <v>35</v>
      </c>
      <c r="AX210" s="14" t="s">
        <v>81</v>
      </c>
      <c r="AY210" s="242" t="s">
        <v>125</v>
      </c>
    </row>
    <row r="211" s="2" customFormat="1" ht="37.8" customHeight="1">
      <c r="A211" s="39"/>
      <c r="B211" s="40"/>
      <c r="C211" s="206" t="s">
        <v>425</v>
      </c>
      <c r="D211" s="206" t="s">
        <v>127</v>
      </c>
      <c r="E211" s="207" t="s">
        <v>426</v>
      </c>
      <c r="F211" s="208" t="s">
        <v>427</v>
      </c>
      <c r="G211" s="209" t="s">
        <v>196</v>
      </c>
      <c r="H211" s="210">
        <v>363.66000000000002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44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131</v>
      </c>
      <c r="AT211" s="218" t="s">
        <v>127</v>
      </c>
      <c r="AU211" s="218" t="s">
        <v>83</v>
      </c>
      <c r="AY211" s="18" t="s">
        <v>125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81</v>
      </c>
      <c r="BK211" s="219">
        <f>ROUND(I211*H211,2)</f>
        <v>0</v>
      </c>
      <c r="BL211" s="18" t="s">
        <v>131</v>
      </c>
      <c r="BM211" s="218" t="s">
        <v>428</v>
      </c>
    </row>
    <row r="212" s="13" customFormat="1">
      <c r="A212" s="13"/>
      <c r="B212" s="220"/>
      <c r="C212" s="221"/>
      <c r="D212" s="222" t="s">
        <v>133</v>
      </c>
      <c r="E212" s="223" t="s">
        <v>19</v>
      </c>
      <c r="F212" s="224" t="s">
        <v>429</v>
      </c>
      <c r="G212" s="221"/>
      <c r="H212" s="225">
        <v>363.66000000000002</v>
      </c>
      <c r="I212" s="226"/>
      <c r="J212" s="221"/>
      <c r="K212" s="221"/>
      <c r="L212" s="227"/>
      <c r="M212" s="228"/>
      <c r="N212" s="229"/>
      <c r="O212" s="229"/>
      <c r="P212" s="229"/>
      <c r="Q212" s="229"/>
      <c r="R212" s="229"/>
      <c r="S212" s="229"/>
      <c r="T212" s="23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1" t="s">
        <v>133</v>
      </c>
      <c r="AU212" s="231" t="s">
        <v>83</v>
      </c>
      <c r="AV212" s="13" t="s">
        <v>83</v>
      </c>
      <c r="AW212" s="13" t="s">
        <v>35</v>
      </c>
      <c r="AX212" s="13" t="s">
        <v>81</v>
      </c>
      <c r="AY212" s="231" t="s">
        <v>125</v>
      </c>
    </row>
    <row r="213" s="2" customFormat="1" ht="37.8" customHeight="1">
      <c r="A213" s="39"/>
      <c r="B213" s="40"/>
      <c r="C213" s="206" t="s">
        <v>430</v>
      </c>
      <c r="D213" s="206" t="s">
        <v>127</v>
      </c>
      <c r="E213" s="207" t="s">
        <v>431</v>
      </c>
      <c r="F213" s="208" t="s">
        <v>432</v>
      </c>
      <c r="G213" s="209" t="s">
        <v>196</v>
      </c>
      <c r="H213" s="210">
        <v>80.997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44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131</v>
      </c>
      <c r="AT213" s="218" t="s">
        <v>127</v>
      </c>
      <c r="AU213" s="218" t="s">
        <v>83</v>
      </c>
      <c r="AY213" s="18" t="s">
        <v>125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81</v>
      </c>
      <c r="BK213" s="219">
        <f>ROUND(I213*H213,2)</f>
        <v>0</v>
      </c>
      <c r="BL213" s="18" t="s">
        <v>131</v>
      </c>
      <c r="BM213" s="218" t="s">
        <v>433</v>
      </c>
    </row>
    <row r="214" s="12" customFormat="1" ht="22.8" customHeight="1">
      <c r="A214" s="12"/>
      <c r="B214" s="190"/>
      <c r="C214" s="191"/>
      <c r="D214" s="192" t="s">
        <v>72</v>
      </c>
      <c r="E214" s="204" t="s">
        <v>434</v>
      </c>
      <c r="F214" s="204" t="s">
        <v>435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SUM(P215:P217)</f>
        <v>0</v>
      </c>
      <c r="Q214" s="198"/>
      <c r="R214" s="199">
        <f>SUM(R215:R217)</f>
        <v>0</v>
      </c>
      <c r="S214" s="198"/>
      <c r="T214" s="20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81</v>
      </c>
      <c r="AT214" s="202" t="s">
        <v>72</v>
      </c>
      <c r="AU214" s="202" t="s">
        <v>81</v>
      </c>
      <c r="AY214" s="201" t="s">
        <v>125</v>
      </c>
      <c r="BK214" s="203">
        <f>SUM(BK215:BK217)</f>
        <v>0</v>
      </c>
    </row>
    <row r="215" s="2" customFormat="1" ht="37.8" customHeight="1">
      <c r="A215" s="39"/>
      <c r="B215" s="40"/>
      <c r="C215" s="206" t="s">
        <v>436</v>
      </c>
      <c r="D215" s="206" t="s">
        <v>127</v>
      </c>
      <c r="E215" s="207" t="s">
        <v>437</v>
      </c>
      <c r="F215" s="208" t="s">
        <v>438</v>
      </c>
      <c r="G215" s="209" t="s">
        <v>196</v>
      </c>
      <c r="H215" s="210">
        <v>103.158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44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131</v>
      </c>
      <c r="AT215" s="218" t="s">
        <v>127</v>
      </c>
      <c r="AU215" s="218" t="s">
        <v>83</v>
      </c>
      <c r="AY215" s="18" t="s">
        <v>125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81</v>
      </c>
      <c r="BK215" s="219">
        <f>ROUND(I215*H215,2)</f>
        <v>0</v>
      </c>
      <c r="BL215" s="18" t="s">
        <v>131</v>
      </c>
      <c r="BM215" s="218" t="s">
        <v>439</v>
      </c>
    </row>
    <row r="216" s="2" customFormat="1" ht="37.8" customHeight="1">
      <c r="A216" s="39"/>
      <c r="B216" s="40"/>
      <c r="C216" s="206" t="s">
        <v>440</v>
      </c>
      <c r="D216" s="206" t="s">
        <v>127</v>
      </c>
      <c r="E216" s="207" t="s">
        <v>441</v>
      </c>
      <c r="F216" s="208" t="s">
        <v>442</v>
      </c>
      <c r="G216" s="209" t="s">
        <v>196</v>
      </c>
      <c r="H216" s="210">
        <v>0.77600000000000002</v>
      </c>
      <c r="I216" s="211"/>
      <c r="J216" s="212">
        <f>ROUND(I216*H216,2)</f>
        <v>0</v>
      </c>
      <c r="K216" s="213"/>
      <c r="L216" s="45"/>
      <c r="M216" s="214" t="s">
        <v>19</v>
      </c>
      <c r="N216" s="215" t="s">
        <v>44</v>
      </c>
      <c r="O216" s="85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8" t="s">
        <v>131</v>
      </c>
      <c r="AT216" s="218" t="s">
        <v>127</v>
      </c>
      <c r="AU216" s="218" t="s">
        <v>83</v>
      </c>
      <c r="AY216" s="18" t="s">
        <v>125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8" t="s">
        <v>81</v>
      </c>
      <c r="BK216" s="219">
        <f>ROUND(I216*H216,2)</f>
        <v>0</v>
      </c>
      <c r="BL216" s="18" t="s">
        <v>131</v>
      </c>
      <c r="BM216" s="218" t="s">
        <v>443</v>
      </c>
    </row>
    <row r="217" s="2" customFormat="1" ht="37.8" customHeight="1">
      <c r="A217" s="39"/>
      <c r="B217" s="40"/>
      <c r="C217" s="206" t="s">
        <v>444</v>
      </c>
      <c r="D217" s="206" t="s">
        <v>127</v>
      </c>
      <c r="E217" s="207" t="s">
        <v>445</v>
      </c>
      <c r="F217" s="208" t="s">
        <v>446</v>
      </c>
      <c r="G217" s="209" t="s">
        <v>196</v>
      </c>
      <c r="H217" s="210">
        <v>0.77600000000000002</v>
      </c>
      <c r="I217" s="211"/>
      <c r="J217" s="212">
        <f>ROUND(I217*H217,2)</f>
        <v>0</v>
      </c>
      <c r="K217" s="213"/>
      <c r="L217" s="45"/>
      <c r="M217" s="214" t="s">
        <v>19</v>
      </c>
      <c r="N217" s="215" t="s">
        <v>44</v>
      </c>
      <c r="O217" s="85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131</v>
      </c>
      <c r="AT217" s="218" t="s">
        <v>127</v>
      </c>
      <c r="AU217" s="218" t="s">
        <v>83</v>
      </c>
      <c r="AY217" s="18" t="s">
        <v>125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81</v>
      </c>
      <c r="BK217" s="219">
        <f>ROUND(I217*H217,2)</f>
        <v>0</v>
      </c>
      <c r="BL217" s="18" t="s">
        <v>131</v>
      </c>
      <c r="BM217" s="218" t="s">
        <v>447</v>
      </c>
    </row>
    <row r="218" s="12" customFormat="1" ht="25.92" customHeight="1">
      <c r="A218" s="12"/>
      <c r="B218" s="190"/>
      <c r="C218" s="191"/>
      <c r="D218" s="192" t="s">
        <v>72</v>
      </c>
      <c r="E218" s="193" t="s">
        <v>448</v>
      </c>
      <c r="F218" s="193" t="s">
        <v>449</v>
      </c>
      <c r="G218" s="191"/>
      <c r="H218" s="191"/>
      <c r="I218" s="194"/>
      <c r="J218" s="195">
        <f>BK218</f>
        <v>0</v>
      </c>
      <c r="K218" s="191"/>
      <c r="L218" s="196"/>
      <c r="M218" s="197"/>
      <c r="N218" s="198"/>
      <c r="O218" s="198"/>
      <c r="P218" s="199">
        <f>P219</f>
        <v>0</v>
      </c>
      <c r="Q218" s="198"/>
      <c r="R218" s="199">
        <f>R219</f>
        <v>0</v>
      </c>
      <c r="S218" s="198"/>
      <c r="T218" s="200">
        <f>T219</f>
        <v>0.050000000000000003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83</v>
      </c>
      <c r="AT218" s="202" t="s">
        <v>72</v>
      </c>
      <c r="AU218" s="202" t="s">
        <v>73</v>
      </c>
      <c r="AY218" s="201" t="s">
        <v>125</v>
      </c>
      <c r="BK218" s="203">
        <f>BK219</f>
        <v>0</v>
      </c>
    </row>
    <row r="219" s="12" customFormat="1" ht="22.8" customHeight="1">
      <c r="A219" s="12"/>
      <c r="B219" s="190"/>
      <c r="C219" s="191"/>
      <c r="D219" s="192" t="s">
        <v>72</v>
      </c>
      <c r="E219" s="204" t="s">
        <v>450</v>
      </c>
      <c r="F219" s="204" t="s">
        <v>451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P220</f>
        <v>0</v>
      </c>
      <c r="Q219" s="198"/>
      <c r="R219" s="199">
        <f>R220</f>
        <v>0</v>
      </c>
      <c r="S219" s="198"/>
      <c r="T219" s="200">
        <f>T220</f>
        <v>0.050000000000000003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83</v>
      </c>
      <c r="AT219" s="202" t="s">
        <v>72</v>
      </c>
      <c r="AU219" s="202" t="s">
        <v>81</v>
      </c>
      <c r="AY219" s="201" t="s">
        <v>125</v>
      </c>
      <c r="BK219" s="203">
        <f>BK220</f>
        <v>0</v>
      </c>
    </row>
    <row r="220" s="2" customFormat="1" ht="24.15" customHeight="1">
      <c r="A220" s="39"/>
      <c r="B220" s="40"/>
      <c r="C220" s="206" t="s">
        <v>452</v>
      </c>
      <c r="D220" s="206" t="s">
        <v>127</v>
      </c>
      <c r="E220" s="207" t="s">
        <v>453</v>
      </c>
      <c r="F220" s="208" t="s">
        <v>454</v>
      </c>
      <c r="G220" s="209" t="s">
        <v>208</v>
      </c>
      <c r="H220" s="210">
        <v>1</v>
      </c>
      <c r="I220" s="211"/>
      <c r="J220" s="212">
        <f>ROUND(I220*H220,2)</f>
        <v>0</v>
      </c>
      <c r="K220" s="213"/>
      <c r="L220" s="45"/>
      <c r="M220" s="268" t="s">
        <v>19</v>
      </c>
      <c r="N220" s="269" t="s">
        <v>44</v>
      </c>
      <c r="O220" s="270"/>
      <c r="P220" s="271">
        <f>O220*H220</f>
        <v>0</v>
      </c>
      <c r="Q220" s="271">
        <v>0</v>
      </c>
      <c r="R220" s="271">
        <f>Q220*H220</f>
        <v>0</v>
      </c>
      <c r="S220" s="271">
        <v>0.050000000000000003</v>
      </c>
      <c r="T220" s="272">
        <f>S220*H220</f>
        <v>0.050000000000000003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217</v>
      </c>
      <c r="AT220" s="218" t="s">
        <v>127</v>
      </c>
      <c r="AU220" s="218" t="s">
        <v>83</v>
      </c>
      <c r="AY220" s="18" t="s">
        <v>125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81</v>
      </c>
      <c r="BK220" s="219">
        <f>ROUND(I220*H220,2)</f>
        <v>0</v>
      </c>
      <c r="BL220" s="18" t="s">
        <v>217</v>
      </c>
      <c r="BM220" s="218" t="s">
        <v>455</v>
      </c>
    </row>
    <row r="221" s="2" customFormat="1" ht="6.96" customHeight="1">
      <c r="A221" s="39"/>
      <c r="B221" s="60"/>
      <c r="C221" s="61"/>
      <c r="D221" s="61"/>
      <c r="E221" s="61"/>
      <c r="F221" s="61"/>
      <c r="G221" s="61"/>
      <c r="H221" s="61"/>
      <c r="I221" s="61"/>
      <c r="J221" s="61"/>
      <c r="K221" s="61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Nb8G9C9bBIelxQF/om5v0+4jfkPECw9GDE2JiUibzs9swDs4/PNzid6qWgSiHUbjiv2CksyhXxQBQdXvaYOIrQ==" hashValue="lcizeOiCPaD6WedlG9834Rg7tk3FY1xMBCXdxvTRP2QdDazq1U7ZzoXBqJHDsLiZph9olksPoBClBK8mu0qZVw==" algorithmName="SHA-512" password="CC35"/>
  <autoFilter ref="C88:K22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Dačice, Stavební úpravy stezky pro chodce a cyklisty ke hřbitovu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00246476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Dačice, Krajířova 27/I, 380 13 Dačice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>49974424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Agroprojekt Jihlava, spol. s.r.o.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ROUND((SUM(BE84:BE158)),  2)</f>
        <v>0</v>
      </c>
      <c r="G33" s="39"/>
      <c r="H33" s="39"/>
      <c r="I33" s="149">
        <v>0.20999999999999999</v>
      </c>
      <c r="J33" s="148">
        <f>ROUND(((SUM(BE84:BE158))*I33),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ROUND((SUM(BF84:BF158)),  2)</f>
        <v>0</v>
      </c>
      <c r="G34" s="39"/>
      <c r="H34" s="39"/>
      <c r="I34" s="149">
        <v>0.14999999999999999</v>
      </c>
      <c r="J34" s="148">
        <f>ROUND(((SUM(BF84:BF158))*I34),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ROUND((SUM(BH84:BH158)),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Dačice, Stavební úpravy stezky pro chodce a cyklisty ke hřbitovu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Dačice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Dačice, Krajířova 27/I, 380 13 Dačice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457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458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459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460</v>
      </c>
      <c r="E63" s="169"/>
      <c r="F63" s="169"/>
      <c r="G63" s="169"/>
      <c r="H63" s="169"/>
      <c r="I63" s="169"/>
      <c r="J63" s="170">
        <f>J148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461</v>
      </c>
      <c r="E64" s="175"/>
      <c r="F64" s="175"/>
      <c r="G64" s="175"/>
      <c r="H64" s="175"/>
      <c r="I64" s="175"/>
      <c r="J64" s="176">
        <f>J149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Dačice, Stavební úpravy stezky pro chodce a cyklisty ke hřbitovu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IO 401 - Veřejné osvětlení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Dačice</v>
      </c>
      <c r="G78" s="41"/>
      <c r="H78" s="41"/>
      <c r="I78" s="33" t="s">
        <v>23</v>
      </c>
      <c r="J78" s="73" t="str">
        <f>IF(J12="","",J12)</f>
        <v>31. 1. 2022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Město Dačice, Krajířova 27/I, 380 13 Dačice</v>
      </c>
      <c r="G80" s="41"/>
      <c r="H80" s="41"/>
      <c r="I80" s="33" t="s">
        <v>32</v>
      </c>
      <c r="J80" s="37" t="str">
        <f>E21</f>
        <v>Agroprojekt Jihlava, spol.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Agroprojekt Jihlava, spol.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111</v>
      </c>
      <c r="D83" s="181" t="s">
        <v>58</v>
      </c>
      <c r="E83" s="181" t="s">
        <v>54</v>
      </c>
      <c r="F83" s="181" t="s">
        <v>55</v>
      </c>
      <c r="G83" s="181" t="s">
        <v>112</v>
      </c>
      <c r="H83" s="181" t="s">
        <v>113</v>
      </c>
      <c r="I83" s="181" t="s">
        <v>114</v>
      </c>
      <c r="J83" s="182" t="s">
        <v>98</v>
      </c>
      <c r="K83" s="183" t="s">
        <v>115</v>
      </c>
      <c r="L83" s="184"/>
      <c r="M83" s="93" t="s">
        <v>19</v>
      </c>
      <c r="N83" s="94" t="s">
        <v>43</v>
      </c>
      <c r="O83" s="94" t="s">
        <v>116</v>
      </c>
      <c r="P83" s="94" t="s">
        <v>117</v>
      </c>
      <c r="Q83" s="94" t="s">
        <v>118</v>
      </c>
      <c r="R83" s="94" t="s">
        <v>119</v>
      </c>
      <c r="S83" s="94" t="s">
        <v>120</v>
      </c>
      <c r="T83" s="95" t="s">
        <v>121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122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P85+P148</f>
        <v>0</v>
      </c>
      <c r="Q84" s="97"/>
      <c r="R84" s="187">
        <f>R85+R148</f>
        <v>69.485215319999995</v>
      </c>
      <c r="S84" s="97"/>
      <c r="T84" s="188">
        <f>T85+T148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9">
        <f>BK85+BK148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193</v>
      </c>
      <c r="F85" s="193" t="s">
        <v>193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P86+P127</f>
        <v>0</v>
      </c>
      <c r="Q85" s="198"/>
      <c r="R85" s="199">
        <f>R86+R127</f>
        <v>69.485215319999995</v>
      </c>
      <c r="S85" s="198"/>
      <c r="T85" s="200">
        <f>T86+T127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138</v>
      </c>
      <c r="AT85" s="202" t="s">
        <v>72</v>
      </c>
      <c r="AU85" s="202" t="s">
        <v>73</v>
      </c>
      <c r="AY85" s="201" t="s">
        <v>125</v>
      </c>
      <c r="BK85" s="203">
        <f>BK86+BK127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462</v>
      </c>
      <c r="F86" s="204" t="s">
        <v>463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SUM(P87:P126)</f>
        <v>0</v>
      </c>
      <c r="Q86" s="198"/>
      <c r="R86" s="199">
        <f>SUM(R87:R126)</f>
        <v>2.068899</v>
      </c>
      <c r="S86" s="198"/>
      <c r="T86" s="200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138</v>
      </c>
      <c r="AT86" s="202" t="s">
        <v>72</v>
      </c>
      <c r="AU86" s="202" t="s">
        <v>81</v>
      </c>
      <c r="AY86" s="201" t="s">
        <v>125</v>
      </c>
      <c r="BK86" s="203">
        <f>SUM(BK87:BK126)</f>
        <v>0</v>
      </c>
    </row>
    <row r="87" s="2" customFormat="1" ht="24.15" customHeight="1">
      <c r="A87" s="39"/>
      <c r="B87" s="40"/>
      <c r="C87" s="206" t="s">
        <v>81</v>
      </c>
      <c r="D87" s="206" t="s">
        <v>127</v>
      </c>
      <c r="E87" s="207" t="s">
        <v>464</v>
      </c>
      <c r="F87" s="208" t="s">
        <v>465</v>
      </c>
      <c r="G87" s="209" t="s">
        <v>208</v>
      </c>
      <c r="H87" s="210">
        <v>16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44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131</v>
      </c>
      <c r="AT87" s="218" t="s">
        <v>127</v>
      </c>
      <c r="AU87" s="218" t="s">
        <v>83</v>
      </c>
      <c r="AY87" s="18" t="s">
        <v>125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81</v>
      </c>
      <c r="BK87" s="219">
        <f>ROUND(I87*H87,2)</f>
        <v>0</v>
      </c>
      <c r="BL87" s="18" t="s">
        <v>131</v>
      </c>
      <c r="BM87" s="218" t="s">
        <v>81</v>
      </c>
    </row>
    <row r="88" s="2" customFormat="1" ht="24.15" customHeight="1">
      <c r="A88" s="39"/>
      <c r="B88" s="40"/>
      <c r="C88" s="206" t="s">
        <v>83</v>
      </c>
      <c r="D88" s="206" t="s">
        <v>127</v>
      </c>
      <c r="E88" s="207" t="s">
        <v>466</v>
      </c>
      <c r="F88" s="208" t="s">
        <v>467</v>
      </c>
      <c r="G88" s="209" t="s">
        <v>208</v>
      </c>
      <c r="H88" s="210">
        <v>17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44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131</v>
      </c>
      <c r="AT88" s="218" t="s">
        <v>127</v>
      </c>
      <c r="AU88" s="218" t="s">
        <v>83</v>
      </c>
      <c r="AY88" s="18" t="s">
        <v>125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81</v>
      </c>
      <c r="BK88" s="219">
        <f>ROUND(I88*H88,2)</f>
        <v>0</v>
      </c>
      <c r="BL88" s="18" t="s">
        <v>131</v>
      </c>
      <c r="BM88" s="218" t="s">
        <v>83</v>
      </c>
    </row>
    <row r="89" s="2" customFormat="1" ht="24.15" customHeight="1">
      <c r="A89" s="39"/>
      <c r="B89" s="40"/>
      <c r="C89" s="257" t="s">
        <v>138</v>
      </c>
      <c r="D89" s="257" t="s">
        <v>193</v>
      </c>
      <c r="E89" s="258" t="s">
        <v>468</v>
      </c>
      <c r="F89" s="259" t="s">
        <v>469</v>
      </c>
      <c r="G89" s="260" t="s">
        <v>208</v>
      </c>
      <c r="H89" s="261">
        <v>17</v>
      </c>
      <c r="I89" s="262"/>
      <c r="J89" s="263">
        <f>ROUND(I89*H89,2)</f>
        <v>0</v>
      </c>
      <c r="K89" s="264"/>
      <c r="L89" s="265"/>
      <c r="M89" s="266" t="s">
        <v>19</v>
      </c>
      <c r="N89" s="267" t="s">
        <v>44</v>
      </c>
      <c r="O89" s="85"/>
      <c r="P89" s="216">
        <f>O89*H89</f>
        <v>0</v>
      </c>
      <c r="Q89" s="216">
        <v>0.0020999999999999999</v>
      </c>
      <c r="R89" s="216">
        <f>Q89*H89</f>
        <v>0.035699999999999996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170</v>
      </c>
      <c r="AT89" s="218" t="s">
        <v>193</v>
      </c>
      <c r="AU89" s="218" t="s">
        <v>83</v>
      </c>
      <c r="AY89" s="18" t="s">
        <v>125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81</v>
      </c>
      <c r="BK89" s="219">
        <f>ROUND(I89*H89,2)</f>
        <v>0</v>
      </c>
      <c r="BL89" s="18" t="s">
        <v>131</v>
      </c>
      <c r="BM89" s="218" t="s">
        <v>138</v>
      </c>
    </row>
    <row r="90" s="2" customFormat="1" ht="37.8" customHeight="1">
      <c r="A90" s="39"/>
      <c r="B90" s="40"/>
      <c r="C90" s="206" t="s">
        <v>131</v>
      </c>
      <c r="D90" s="206" t="s">
        <v>127</v>
      </c>
      <c r="E90" s="207" t="s">
        <v>470</v>
      </c>
      <c r="F90" s="208" t="s">
        <v>471</v>
      </c>
      <c r="G90" s="209" t="s">
        <v>208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44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131</v>
      </c>
      <c r="AT90" s="218" t="s">
        <v>127</v>
      </c>
      <c r="AU90" s="218" t="s">
        <v>83</v>
      </c>
      <c r="AY90" s="18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81</v>
      </c>
      <c r="BK90" s="219">
        <f>ROUND(I90*H90,2)</f>
        <v>0</v>
      </c>
      <c r="BL90" s="18" t="s">
        <v>131</v>
      </c>
      <c r="BM90" s="218" t="s">
        <v>131</v>
      </c>
    </row>
    <row r="91" s="2" customFormat="1" ht="24.15" customHeight="1">
      <c r="A91" s="39"/>
      <c r="B91" s="40"/>
      <c r="C91" s="257" t="s">
        <v>150</v>
      </c>
      <c r="D91" s="257" t="s">
        <v>193</v>
      </c>
      <c r="E91" s="258" t="s">
        <v>472</v>
      </c>
      <c r="F91" s="259" t="s">
        <v>473</v>
      </c>
      <c r="G91" s="260" t="s">
        <v>208</v>
      </c>
      <c r="H91" s="261">
        <v>1</v>
      </c>
      <c r="I91" s="262"/>
      <c r="J91" s="263">
        <f>ROUND(I91*H91,2)</f>
        <v>0</v>
      </c>
      <c r="K91" s="264"/>
      <c r="L91" s="265"/>
      <c r="M91" s="266" t="s">
        <v>19</v>
      </c>
      <c r="N91" s="267" t="s">
        <v>44</v>
      </c>
      <c r="O91" s="85"/>
      <c r="P91" s="216">
        <f>O91*H91</f>
        <v>0</v>
      </c>
      <c r="Q91" s="216">
        <v>0.0080999999999999996</v>
      </c>
      <c r="R91" s="216">
        <f>Q91*H91</f>
        <v>0.0080999999999999996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170</v>
      </c>
      <c r="AT91" s="218" t="s">
        <v>193</v>
      </c>
      <c r="AU91" s="218" t="s">
        <v>83</v>
      </c>
      <c r="AY91" s="18" t="s">
        <v>125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81</v>
      </c>
      <c r="BK91" s="219">
        <f>ROUND(I91*H91,2)</f>
        <v>0</v>
      </c>
      <c r="BL91" s="18" t="s">
        <v>131</v>
      </c>
      <c r="BM91" s="218" t="s">
        <v>150</v>
      </c>
    </row>
    <row r="92" s="2" customFormat="1" ht="24.15" customHeight="1">
      <c r="A92" s="39"/>
      <c r="B92" s="40"/>
      <c r="C92" s="206" t="s">
        <v>157</v>
      </c>
      <c r="D92" s="206" t="s">
        <v>127</v>
      </c>
      <c r="E92" s="207" t="s">
        <v>474</v>
      </c>
      <c r="F92" s="208" t="s">
        <v>475</v>
      </c>
      <c r="G92" s="209" t="s">
        <v>208</v>
      </c>
      <c r="H92" s="210">
        <v>8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44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131</v>
      </c>
      <c r="AT92" s="218" t="s">
        <v>127</v>
      </c>
      <c r="AU92" s="218" t="s">
        <v>83</v>
      </c>
      <c r="AY92" s="18" t="s">
        <v>125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81</v>
      </c>
      <c r="BK92" s="219">
        <f>ROUND(I92*H92,2)</f>
        <v>0</v>
      </c>
      <c r="BL92" s="18" t="s">
        <v>131</v>
      </c>
      <c r="BM92" s="218" t="s">
        <v>157</v>
      </c>
    </row>
    <row r="93" s="2" customFormat="1" ht="14.4" customHeight="1">
      <c r="A93" s="39"/>
      <c r="B93" s="40"/>
      <c r="C93" s="257" t="s">
        <v>163</v>
      </c>
      <c r="D93" s="257" t="s">
        <v>193</v>
      </c>
      <c r="E93" s="258" t="s">
        <v>476</v>
      </c>
      <c r="F93" s="259" t="s">
        <v>477</v>
      </c>
      <c r="G93" s="260" t="s">
        <v>208</v>
      </c>
      <c r="H93" s="261">
        <v>8</v>
      </c>
      <c r="I93" s="262"/>
      <c r="J93" s="263">
        <f>ROUND(I93*H93,2)</f>
        <v>0</v>
      </c>
      <c r="K93" s="264"/>
      <c r="L93" s="265"/>
      <c r="M93" s="266" t="s">
        <v>19</v>
      </c>
      <c r="N93" s="267" t="s">
        <v>44</v>
      </c>
      <c r="O93" s="85"/>
      <c r="P93" s="216">
        <f>O93*H93</f>
        <v>0</v>
      </c>
      <c r="Q93" s="216">
        <v>3.0000000000000001E-05</v>
      </c>
      <c r="R93" s="216">
        <f>Q93*H93</f>
        <v>0.00024000000000000001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170</v>
      </c>
      <c r="AT93" s="218" t="s">
        <v>193</v>
      </c>
      <c r="AU93" s="218" t="s">
        <v>83</v>
      </c>
      <c r="AY93" s="18" t="s">
        <v>125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81</v>
      </c>
      <c r="BK93" s="219">
        <f>ROUND(I93*H93,2)</f>
        <v>0</v>
      </c>
      <c r="BL93" s="18" t="s">
        <v>131</v>
      </c>
      <c r="BM93" s="218" t="s">
        <v>163</v>
      </c>
    </row>
    <row r="94" s="2" customFormat="1" ht="14.4" customHeight="1">
      <c r="A94" s="39"/>
      <c r="B94" s="40"/>
      <c r="C94" s="206" t="s">
        <v>170</v>
      </c>
      <c r="D94" s="206" t="s">
        <v>127</v>
      </c>
      <c r="E94" s="207" t="s">
        <v>478</v>
      </c>
      <c r="F94" s="208" t="s">
        <v>479</v>
      </c>
      <c r="G94" s="209" t="s">
        <v>208</v>
      </c>
      <c r="H94" s="210">
        <v>8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44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131</v>
      </c>
      <c r="AT94" s="218" t="s">
        <v>127</v>
      </c>
      <c r="AU94" s="218" t="s">
        <v>83</v>
      </c>
      <c r="AY94" s="18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81</v>
      </c>
      <c r="BK94" s="219">
        <f>ROUND(I94*H94,2)</f>
        <v>0</v>
      </c>
      <c r="BL94" s="18" t="s">
        <v>131</v>
      </c>
      <c r="BM94" s="218" t="s">
        <v>170</v>
      </c>
    </row>
    <row r="95" s="2" customFormat="1" ht="24.15" customHeight="1">
      <c r="A95" s="39"/>
      <c r="B95" s="40"/>
      <c r="C95" s="257" t="s">
        <v>177</v>
      </c>
      <c r="D95" s="257" t="s">
        <v>193</v>
      </c>
      <c r="E95" s="258" t="s">
        <v>480</v>
      </c>
      <c r="F95" s="259" t="s">
        <v>481</v>
      </c>
      <c r="G95" s="260" t="s">
        <v>208</v>
      </c>
      <c r="H95" s="261">
        <v>8</v>
      </c>
      <c r="I95" s="262"/>
      <c r="J95" s="263">
        <f>ROUND(I95*H95,2)</f>
        <v>0</v>
      </c>
      <c r="K95" s="264"/>
      <c r="L95" s="265"/>
      <c r="M95" s="266" t="s">
        <v>19</v>
      </c>
      <c r="N95" s="267" t="s">
        <v>44</v>
      </c>
      <c r="O95" s="85"/>
      <c r="P95" s="216">
        <f>O95*H95</f>
        <v>0</v>
      </c>
      <c r="Q95" s="216">
        <v>0.0074999999999999997</v>
      </c>
      <c r="R95" s="216">
        <f>Q95*H95</f>
        <v>0.059999999999999998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170</v>
      </c>
      <c r="AT95" s="218" t="s">
        <v>193</v>
      </c>
      <c r="AU95" s="218" t="s">
        <v>83</v>
      </c>
      <c r="AY95" s="18" t="s">
        <v>125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81</v>
      </c>
      <c r="BK95" s="219">
        <f>ROUND(I95*H95,2)</f>
        <v>0</v>
      </c>
      <c r="BL95" s="18" t="s">
        <v>131</v>
      </c>
      <c r="BM95" s="218" t="s">
        <v>177</v>
      </c>
    </row>
    <row r="96" s="2" customFormat="1" ht="24.15" customHeight="1">
      <c r="A96" s="39"/>
      <c r="B96" s="40"/>
      <c r="C96" s="206" t="s">
        <v>181</v>
      </c>
      <c r="D96" s="206" t="s">
        <v>127</v>
      </c>
      <c r="E96" s="207" t="s">
        <v>482</v>
      </c>
      <c r="F96" s="208" t="s">
        <v>483</v>
      </c>
      <c r="G96" s="209" t="s">
        <v>208</v>
      </c>
      <c r="H96" s="210">
        <v>9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44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131</v>
      </c>
      <c r="AT96" s="218" t="s">
        <v>127</v>
      </c>
      <c r="AU96" s="218" t="s">
        <v>83</v>
      </c>
      <c r="AY96" s="18" t="s">
        <v>125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81</v>
      </c>
      <c r="BK96" s="219">
        <f>ROUND(I96*H96,2)</f>
        <v>0</v>
      </c>
      <c r="BL96" s="18" t="s">
        <v>131</v>
      </c>
      <c r="BM96" s="218" t="s">
        <v>181</v>
      </c>
    </row>
    <row r="97" s="2" customFormat="1" ht="24.15" customHeight="1">
      <c r="A97" s="39"/>
      <c r="B97" s="40"/>
      <c r="C97" s="206" t="s">
        <v>187</v>
      </c>
      <c r="D97" s="206" t="s">
        <v>127</v>
      </c>
      <c r="E97" s="207" t="s">
        <v>484</v>
      </c>
      <c r="F97" s="208" t="s">
        <v>485</v>
      </c>
      <c r="G97" s="209" t="s">
        <v>208</v>
      </c>
      <c r="H97" s="210">
        <v>8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44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131</v>
      </c>
      <c r="AT97" s="218" t="s">
        <v>127</v>
      </c>
      <c r="AU97" s="218" t="s">
        <v>83</v>
      </c>
      <c r="AY97" s="18" t="s">
        <v>125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81</v>
      </c>
      <c r="BK97" s="219">
        <f>ROUND(I97*H97,2)</f>
        <v>0</v>
      </c>
      <c r="BL97" s="18" t="s">
        <v>131</v>
      </c>
      <c r="BM97" s="218" t="s">
        <v>187</v>
      </c>
    </row>
    <row r="98" s="2" customFormat="1" ht="14.4" customHeight="1">
      <c r="A98" s="39"/>
      <c r="B98" s="40"/>
      <c r="C98" s="257" t="s">
        <v>192</v>
      </c>
      <c r="D98" s="257" t="s">
        <v>193</v>
      </c>
      <c r="E98" s="258" t="s">
        <v>486</v>
      </c>
      <c r="F98" s="259" t="s">
        <v>487</v>
      </c>
      <c r="G98" s="260" t="s">
        <v>208</v>
      </c>
      <c r="H98" s="261">
        <v>8</v>
      </c>
      <c r="I98" s="262"/>
      <c r="J98" s="263">
        <f>ROUND(I98*H98,2)</f>
        <v>0</v>
      </c>
      <c r="K98" s="264"/>
      <c r="L98" s="265"/>
      <c r="M98" s="266" t="s">
        <v>19</v>
      </c>
      <c r="N98" s="267" t="s">
        <v>44</v>
      </c>
      <c r="O98" s="85"/>
      <c r="P98" s="216">
        <f>O98*H98</f>
        <v>0</v>
      </c>
      <c r="Q98" s="216">
        <v>0.079000000000000001</v>
      </c>
      <c r="R98" s="216">
        <f>Q98*H98</f>
        <v>0.63200000000000001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170</v>
      </c>
      <c r="AT98" s="218" t="s">
        <v>193</v>
      </c>
      <c r="AU98" s="218" t="s">
        <v>83</v>
      </c>
      <c r="AY98" s="18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81</v>
      </c>
      <c r="BK98" s="219">
        <f>ROUND(I98*H98,2)</f>
        <v>0</v>
      </c>
      <c r="BL98" s="18" t="s">
        <v>131</v>
      </c>
      <c r="BM98" s="218" t="s">
        <v>192</v>
      </c>
    </row>
    <row r="99" s="2" customFormat="1" ht="14.4" customHeight="1">
      <c r="A99" s="39"/>
      <c r="B99" s="40"/>
      <c r="C99" s="257" t="s">
        <v>199</v>
      </c>
      <c r="D99" s="257" t="s">
        <v>193</v>
      </c>
      <c r="E99" s="258" t="s">
        <v>488</v>
      </c>
      <c r="F99" s="259" t="s">
        <v>489</v>
      </c>
      <c r="G99" s="260" t="s">
        <v>208</v>
      </c>
      <c r="H99" s="261">
        <v>8</v>
      </c>
      <c r="I99" s="262"/>
      <c r="J99" s="263">
        <f>ROUND(I99*H99,2)</f>
        <v>0</v>
      </c>
      <c r="K99" s="264"/>
      <c r="L99" s="265"/>
      <c r="M99" s="266" t="s">
        <v>19</v>
      </c>
      <c r="N99" s="267" t="s">
        <v>44</v>
      </c>
      <c r="O99" s="85"/>
      <c r="P99" s="216">
        <f>O99*H99</f>
        <v>0</v>
      </c>
      <c r="Q99" s="216">
        <v>0.079000000000000001</v>
      </c>
      <c r="R99" s="216">
        <f>Q99*H99</f>
        <v>0.63200000000000001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170</v>
      </c>
      <c r="AT99" s="218" t="s">
        <v>193</v>
      </c>
      <c r="AU99" s="218" t="s">
        <v>83</v>
      </c>
      <c r="AY99" s="18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81</v>
      </c>
      <c r="BK99" s="219">
        <f>ROUND(I99*H99,2)</f>
        <v>0</v>
      </c>
      <c r="BL99" s="18" t="s">
        <v>131</v>
      </c>
      <c r="BM99" s="218" t="s">
        <v>199</v>
      </c>
    </row>
    <row r="100" s="2" customFormat="1" ht="24.15" customHeight="1">
      <c r="A100" s="39"/>
      <c r="B100" s="40"/>
      <c r="C100" s="206" t="s">
        <v>205</v>
      </c>
      <c r="D100" s="206" t="s">
        <v>127</v>
      </c>
      <c r="E100" s="207" t="s">
        <v>490</v>
      </c>
      <c r="F100" s="208" t="s">
        <v>491</v>
      </c>
      <c r="G100" s="209" t="s">
        <v>208</v>
      </c>
      <c r="H100" s="210">
        <v>9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44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131</v>
      </c>
      <c r="AT100" s="218" t="s">
        <v>127</v>
      </c>
      <c r="AU100" s="218" t="s">
        <v>83</v>
      </c>
      <c r="AY100" s="18" t="s">
        <v>125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81</v>
      </c>
      <c r="BK100" s="219">
        <f>ROUND(I100*H100,2)</f>
        <v>0</v>
      </c>
      <c r="BL100" s="18" t="s">
        <v>131</v>
      </c>
      <c r="BM100" s="218" t="s">
        <v>205</v>
      </c>
    </row>
    <row r="101" s="2" customFormat="1" ht="24.15" customHeight="1">
      <c r="A101" s="39"/>
      <c r="B101" s="40"/>
      <c r="C101" s="206" t="s">
        <v>8</v>
      </c>
      <c r="D101" s="206" t="s">
        <v>127</v>
      </c>
      <c r="E101" s="207" t="s">
        <v>492</v>
      </c>
      <c r="F101" s="208" t="s">
        <v>493</v>
      </c>
      <c r="G101" s="209" t="s">
        <v>208</v>
      </c>
      <c r="H101" s="210">
        <v>2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44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131</v>
      </c>
      <c r="AT101" s="218" t="s">
        <v>127</v>
      </c>
      <c r="AU101" s="218" t="s">
        <v>83</v>
      </c>
      <c r="AY101" s="18" t="s">
        <v>125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81</v>
      </c>
      <c r="BK101" s="219">
        <f>ROUND(I101*H101,2)</f>
        <v>0</v>
      </c>
      <c r="BL101" s="18" t="s">
        <v>131</v>
      </c>
      <c r="BM101" s="218" t="s">
        <v>8</v>
      </c>
    </row>
    <row r="102" s="2" customFormat="1" ht="14.4" customHeight="1">
      <c r="A102" s="39"/>
      <c r="B102" s="40"/>
      <c r="C102" s="257" t="s">
        <v>217</v>
      </c>
      <c r="D102" s="257" t="s">
        <v>193</v>
      </c>
      <c r="E102" s="258" t="s">
        <v>494</v>
      </c>
      <c r="F102" s="259" t="s">
        <v>495</v>
      </c>
      <c r="G102" s="260" t="s">
        <v>208</v>
      </c>
      <c r="H102" s="261">
        <v>2</v>
      </c>
      <c r="I102" s="262"/>
      <c r="J102" s="263">
        <f>ROUND(I102*H102,2)</f>
        <v>0</v>
      </c>
      <c r="K102" s="264"/>
      <c r="L102" s="265"/>
      <c r="M102" s="266" t="s">
        <v>19</v>
      </c>
      <c r="N102" s="267" t="s">
        <v>44</v>
      </c>
      <c r="O102" s="85"/>
      <c r="P102" s="216">
        <f>O102*H102</f>
        <v>0</v>
      </c>
      <c r="Q102" s="216">
        <v>0.017999999999999999</v>
      </c>
      <c r="R102" s="216">
        <f>Q102*H102</f>
        <v>0.035999999999999997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170</v>
      </c>
      <c r="AT102" s="218" t="s">
        <v>193</v>
      </c>
      <c r="AU102" s="218" t="s">
        <v>83</v>
      </c>
      <c r="AY102" s="18" t="s">
        <v>125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81</v>
      </c>
      <c r="BK102" s="219">
        <f>ROUND(I102*H102,2)</f>
        <v>0</v>
      </c>
      <c r="BL102" s="18" t="s">
        <v>131</v>
      </c>
      <c r="BM102" s="218" t="s">
        <v>217</v>
      </c>
    </row>
    <row r="103" s="2" customFormat="1" ht="14.4" customHeight="1">
      <c r="A103" s="39"/>
      <c r="B103" s="40"/>
      <c r="C103" s="206" t="s">
        <v>221</v>
      </c>
      <c r="D103" s="206" t="s">
        <v>127</v>
      </c>
      <c r="E103" s="207" t="s">
        <v>496</v>
      </c>
      <c r="F103" s="208" t="s">
        <v>497</v>
      </c>
      <c r="G103" s="209" t="s">
        <v>208</v>
      </c>
      <c r="H103" s="210">
        <v>8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44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131</v>
      </c>
      <c r="AT103" s="218" t="s">
        <v>127</v>
      </c>
      <c r="AU103" s="218" t="s">
        <v>83</v>
      </c>
      <c r="AY103" s="18" t="s">
        <v>125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81</v>
      </c>
      <c r="BK103" s="219">
        <f>ROUND(I103*H103,2)</f>
        <v>0</v>
      </c>
      <c r="BL103" s="18" t="s">
        <v>131</v>
      </c>
      <c r="BM103" s="218" t="s">
        <v>221</v>
      </c>
    </row>
    <row r="104" s="2" customFormat="1" ht="24.15" customHeight="1">
      <c r="A104" s="39"/>
      <c r="B104" s="40"/>
      <c r="C104" s="257" t="s">
        <v>228</v>
      </c>
      <c r="D104" s="257" t="s">
        <v>193</v>
      </c>
      <c r="E104" s="258" t="s">
        <v>498</v>
      </c>
      <c r="F104" s="259" t="s">
        <v>499</v>
      </c>
      <c r="G104" s="260" t="s">
        <v>208</v>
      </c>
      <c r="H104" s="261">
        <v>8</v>
      </c>
      <c r="I104" s="262"/>
      <c r="J104" s="263">
        <f>ROUND(I104*H104,2)</f>
        <v>0</v>
      </c>
      <c r="K104" s="264"/>
      <c r="L104" s="265"/>
      <c r="M104" s="266" t="s">
        <v>19</v>
      </c>
      <c r="N104" s="267" t="s">
        <v>44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170</v>
      </c>
      <c r="AT104" s="218" t="s">
        <v>193</v>
      </c>
      <c r="AU104" s="218" t="s">
        <v>83</v>
      </c>
      <c r="AY104" s="18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81</v>
      </c>
      <c r="BK104" s="219">
        <f>ROUND(I104*H104,2)</f>
        <v>0</v>
      </c>
      <c r="BL104" s="18" t="s">
        <v>131</v>
      </c>
      <c r="BM104" s="218" t="s">
        <v>228</v>
      </c>
    </row>
    <row r="105" s="2" customFormat="1" ht="37.8" customHeight="1">
      <c r="A105" s="39"/>
      <c r="B105" s="40"/>
      <c r="C105" s="206" t="s">
        <v>232</v>
      </c>
      <c r="D105" s="206" t="s">
        <v>127</v>
      </c>
      <c r="E105" s="207" t="s">
        <v>500</v>
      </c>
      <c r="F105" s="208" t="s">
        <v>501</v>
      </c>
      <c r="G105" s="209" t="s">
        <v>145</v>
      </c>
      <c r="H105" s="210">
        <v>310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44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131</v>
      </c>
      <c r="AT105" s="218" t="s">
        <v>127</v>
      </c>
      <c r="AU105" s="218" t="s">
        <v>83</v>
      </c>
      <c r="AY105" s="18" t="s">
        <v>125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81</v>
      </c>
      <c r="BK105" s="219">
        <f>ROUND(I105*H105,2)</f>
        <v>0</v>
      </c>
      <c r="BL105" s="18" t="s">
        <v>131</v>
      </c>
      <c r="BM105" s="218" t="s">
        <v>232</v>
      </c>
    </row>
    <row r="106" s="2" customFormat="1" ht="14.4" customHeight="1">
      <c r="A106" s="39"/>
      <c r="B106" s="40"/>
      <c r="C106" s="257" t="s">
        <v>237</v>
      </c>
      <c r="D106" s="257" t="s">
        <v>193</v>
      </c>
      <c r="E106" s="258" t="s">
        <v>502</v>
      </c>
      <c r="F106" s="259" t="s">
        <v>503</v>
      </c>
      <c r="G106" s="260" t="s">
        <v>504</v>
      </c>
      <c r="H106" s="261">
        <v>306.62099999999998</v>
      </c>
      <c r="I106" s="262"/>
      <c r="J106" s="263">
        <f>ROUND(I106*H106,2)</f>
        <v>0</v>
      </c>
      <c r="K106" s="264"/>
      <c r="L106" s="265"/>
      <c r="M106" s="266" t="s">
        <v>19</v>
      </c>
      <c r="N106" s="267" t="s">
        <v>44</v>
      </c>
      <c r="O106" s="85"/>
      <c r="P106" s="216">
        <f>O106*H106</f>
        <v>0</v>
      </c>
      <c r="Q106" s="216">
        <v>0.001</v>
      </c>
      <c r="R106" s="216">
        <f>Q106*H106</f>
        <v>0.30662099999999998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170</v>
      </c>
      <c r="AT106" s="218" t="s">
        <v>193</v>
      </c>
      <c r="AU106" s="218" t="s">
        <v>83</v>
      </c>
      <c r="AY106" s="18" t="s">
        <v>125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81</v>
      </c>
      <c r="BK106" s="219">
        <f>ROUND(I106*H106,2)</f>
        <v>0</v>
      </c>
      <c r="BL106" s="18" t="s">
        <v>131</v>
      </c>
      <c r="BM106" s="218" t="s">
        <v>237</v>
      </c>
    </row>
    <row r="107" s="2" customFormat="1" ht="24.15" customHeight="1">
      <c r="A107" s="39"/>
      <c r="B107" s="40"/>
      <c r="C107" s="206" t="s">
        <v>7</v>
      </c>
      <c r="D107" s="206" t="s">
        <v>127</v>
      </c>
      <c r="E107" s="207" t="s">
        <v>505</v>
      </c>
      <c r="F107" s="208" t="s">
        <v>506</v>
      </c>
      <c r="G107" s="209" t="s">
        <v>145</v>
      </c>
      <c r="H107" s="210">
        <v>24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44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131</v>
      </c>
      <c r="AT107" s="218" t="s">
        <v>127</v>
      </c>
      <c r="AU107" s="218" t="s">
        <v>83</v>
      </c>
      <c r="AY107" s="18" t="s">
        <v>125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81</v>
      </c>
      <c r="BK107" s="219">
        <f>ROUND(I107*H107,2)</f>
        <v>0</v>
      </c>
      <c r="BL107" s="18" t="s">
        <v>131</v>
      </c>
      <c r="BM107" s="218" t="s">
        <v>7</v>
      </c>
    </row>
    <row r="108" s="2" customFormat="1" ht="14.4" customHeight="1">
      <c r="A108" s="39"/>
      <c r="B108" s="40"/>
      <c r="C108" s="257" t="s">
        <v>246</v>
      </c>
      <c r="D108" s="257" t="s">
        <v>193</v>
      </c>
      <c r="E108" s="258" t="s">
        <v>507</v>
      </c>
      <c r="F108" s="259" t="s">
        <v>508</v>
      </c>
      <c r="G108" s="260" t="s">
        <v>504</v>
      </c>
      <c r="H108" s="261">
        <v>0.13100000000000001</v>
      </c>
      <c r="I108" s="262"/>
      <c r="J108" s="263">
        <f>ROUND(I108*H108,2)</f>
        <v>0</v>
      </c>
      <c r="K108" s="264"/>
      <c r="L108" s="265"/>
      <c r="M108" s="266" t="s">
        <v>19</v>
      </c>
      <c r="N108" s="267" t="s">
        <v>44</v>
      </c>
      <c r="O108" s="85"/>
      <c r="P108" s="216">
        <f>O108*H108</f>
        <v>0</v>
      </c>
      <c r="Q108" s="216">
        <v>0.001</v>
      </c>
      <c r="R108" s="216">
        <f>Q108*H108</f>
        <v>0.00013100000000000001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170</v>
      </c>
      <c r="AT108" s="218" t="s">
        <v>193</v>
      </c>
      <c r="AU108" s="218" t="s">
        <v>83</v>
      </c>
      <c r="AY108" s="18" t="s">
        <v>125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81</v>
      </c>
      <c r="BK108" s="219">
        <f>ROUND(I108*H108,2)</f>
        <v>0</v>
      </c>
      <c r="BL108" s="18" t="s">
        <v>131</v>
      </c>
      <c r="BM108" s="218" t="s">
        <v>246</v>
      </c>
    </row>
    <row r="109" s="2" customFormat="1" ht="24.15" customHeight="1">
      <c r="A109" s="39"/>
      <c r="B109" s="40"/>
      <c r="C109" s="206" t="s">
        <v>250</v>
      </c>
      <c r="D109" s="206" t="s">
        <v>127</v>
      </c>
      <c r="E109" s="207" t="s">
        <v>509</v>
      </c>
      <c r="F109" s="208" t="s">
        <v>510</v>
      </c>
      <c r="G109" s="209" t="s">
        <v>208</v>
      </c>
      <c r="H109" s="210">
        <v>16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44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131</v>
      </c>
      <c r="AT109" s="218" t="s">
        <v>127</v>
      </c>
      <c r="AU109" s="218" t="s">
        <v>83</v>
      </c>
      <c r="AY109" s="18" t="s">
        <v>125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81</v>
      </c>
      <c r="BK109" s="219">
        <f>ROUND(I109*H109,2)</f>
        <v>0</v>
      </c>
      <c r="BL109" s="18" t="s">
        <v>131</v>
      </c>
      <c r="BM109" s="218" t="s">
        <v>250</v>
      </c>
    </row>
    <row r="110" s="2" customFormat="1" ht="24.15" customHeight="1">
      <c r="A110" s="39"/>
      <c r="B110" s="40"/>
      <c r="C110" s="257" t="s">
        <v>254</v>
      </c>
      <c r="D110" s="257" t="s">
        <v>193</v>
      </c>
      <c r="E110" s="258" t="s">
        <v>511</v>
      </c>
      <c r="F110" s="259" t="s">
        <v>512</v>
      </c>
      <c r="G110" s="260" t="s">
        <v>208</v>
      </c>
      <c r="H110" s="261">
        <v>16</v>
      </c>
      <c r="I110" s="262"/>
      <c r="J110" s="263">
        <f>ROUND(I110*H110,2)</f>
        <v>0</v>
      </c>
      <c r="K110" s="264"/>
      <c r="L110" s="265"/>
      <c r="M110" s="266" t="s">
        <v>19</v>
      </c>
      <c r="N110" s="267" t="s">
        <v>44</v>
      </c>
      <c r="O110" s="85"/>
      <c r="P110" s="216">
        <f>O110*H110</f>
        <v>0</v>
      </c>
      <c r="Q110" s="216">
        <v>0.00069999999999999999</v>
      </c>
      <c r="R110" s="216">
        <f>Q110*H110</f>
        <v>0.0112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170</v>
      </c>
      <c r="AT110" s="218" t="s">
        <v>193</v>
      </c>
      <c r="AU110" s="218" t="s">
        <v>83</v>
      </c>
      <c r="AY110" s="18" t="s">
        <v>125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81</v>
      </c>
      <c r="BK110" s="219">
        <f>ROUND(I110*H110,2)</f>
        <v>0</v>
      </c>
      <c r="BL110" s="18" t="s">
        <v>131</v>
      </c>
      <c r="BM110" s="218" t="s">
        <v>254</v>
      </c>
    </row>
    <row r="111" s="2" customFormat="1" ht="24.15" customHeight="1">
      <c r="A111" s="39"/>
      <c r="B111" s="40"/>
      <c r="C111" s="206" t="s">
        <v>258</v>
      </c>
      <c r="D111" s="206" t="s">
        <v>127</v>
      </c>
      <c r="E111" s="207" t="s">
        <v>513</v>
      </c>
      <c r="F111" s="208" t="s">
        <v>514</v>
      </c>
      <c r="G111" s="209" t="s">
        <v>208</v>
      </c>
      <c r="H111" s="210">
        <v>20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44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131</v>
      </c>
      <c r="AT111" s="218" t="s">
        <v>127</v>
      </c>
      <c r="AU111" s="218" t="s">
        <v>83</v>
      </c>
      <c r="AY111" s="18" t="s">
        <v>125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81</v>
      </c>
      <c r="BK111" s="219">
        <f>ROUND(I111*H111,2)</f>
        <v>0</v>
      </c>
      <c r="BL111" s="18" t="s">
        <v>131</v>
      </c>
      <c r="BM111" s="218" t="s">
        <v>258</v>
      </c>
    </row>
    <row r="112" s="2" customFormat="1" ht="24.15" customHeight="1">
      <c r="A112" s="39"/>
      <c r="B112" s="40"/>
      <c r="C112" s="257" t="s">
        <v>262</v>
      </c>
      <c r="D112" s="257" t="s">
        <v>193</v>
      </c>
      <c r="E112" s="258" t="s">
        <v>515</v>
      </c>
      <c r="F112" s="259" t="s">
        <v>516</v>
      </c>
      <c r="G112" s="260" t="s">
        <v>208</v>
      </c>
      <c r="H112" s="261">
        <v>12</v>
      </c>
      <c r="I112" s="262"/>
      <c r="J112" s="263">
        <f>ROUND(I112*H112,2)</f>
        <v>0</v>
      </c>
      <c r="K112" s="264"/>
      <c r="L112" s="265"/>
      <c r="M112" s="266" t="s">
        <v>19</v>
      </c>
      <c r="N112" s="267" t="s">
        <v>44</v>
      </c>
      <c r="O112" s="85"/>
      <c r="P112" s="216">
        <f>O112*H112</f>
        <v>0</v>
      </c>
      <c r="Q112" s="216">
        <v>0.00025999999999999998</v>
      </c>
      <c r="R112" s="216">
        <f>Q112*H112</f>
        <v>0.0031199999999999995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170</v>
      </c>
      <c r="AT112" s="218" t="s">
        <v>193</v>
      </c>
      <c r="AU112" s="218" t="s">
        <v>83</v>
      </c>
      <c r="AY112" s="18" t="s">
        <v>125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81</v>
      </c>
      <c r="BK112" s="219">
        <f>ROUND(I112*H112,2)</f>
        <v>0</v>
      </c>
      <c r="BL112" s="18" t="s">
        <v>131</v>
      </c>
      <c r="BM112" s="218" t="s">
        <v>262</v>
      </c>
    </row>
    <row r="113" s="2" customFormat="1" ht="14.4" customHeight="1">
      <c r="A113" s="39"/>
      <c r="B113" s="40"/>
      <c r="C113" s="257" t="s">
        <v>269</v>
      </c>
      <c r="D113" s="257" t="s">
        <v>193</v>
      </c>
      <c r="E113" s="258" t="s">
        <v>517</v>
      </c>
      <c r="F113" s="259" t="s">
        <v>518</v>
      </c>
      <c r="G113" s="260" t="s">
        <v>208</v>
      </c>
      <c r="H113" s="261">
        <v>8</v>
      </c>
      <c r="I113" s="262"/>
      <c r="J113" s="263">
        <f>ROUND(I113*H113,2)</f>
        <v>0</v>
      </c>
      <c r="K113" s="264"/>
      <c r="L113" s="265"/>
      <c r="M113" s="266" t="s">
        <v>19</v>
      </c>
      <c r="N113" s="267" t="s">
        <v>44</v>
      </c>
      <c r="O113" s="85"/>
      <c r="P113" s="216">
        <f>O113*H113</f>
        <v>0</v>
      </c>
      <c r="Q113" s="216">
        <v>0.00020000000000000001</v>
      </c>
      <c r="R113" s="216">
        <f>Q113*H113</f>
        <v>0.0016000000000000001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170</v>
      </c>
      <c r="AT113" s="218" t="s">
        <v>193</v>
      </c>
      <c r="AU113" s="218" t="s">
        <v>83</v>
      </c>
      <c r="AY113" s="18" t="s">
        <v>125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81</v>
      </c>
      <c r="BK113" s="219">
        <f>ROUND(I113*H113,2)</f>
        <v>0</v>
      </c>
      <c r="BL113" s="18" t="s">
        <v>131</v>
      </c>
      <c r="BM113" s="218" t="s">
        <v>269</v>
      </c>
    </row>
    <row r="114" s="2" customFormat="1" ht="14.4" customHeight="1">
      <c r="A114" s="39"/>
      <c r="B114" s="40"/>
      <c r="C114" s="206" t="s">
        <v>273</v>
      </c>
      <c r="D114" s="206" t="s">
        <v>127</v>
      </c>
      <c r="E114" s="207" t="s">
        <v>519</v>
      </c>
      <c r="F114" s="208" t="s">
        <v>520</v>
      </c>
      <c r="G114" s="209" t="s">
        <v>208</v>
      </c>
      <c r="H114" s="210">
        <v>16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44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131</v>
      </c>
      <c r="AT114" s="218" t="s">
        <v>127</v>
      </c>
      <c r="AU114" s="218" t="s">
        <v>83</v>
      </c>
      <c r="AY114" s="18" t="s">
        <v>125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81</v>
      </c>
      <c r="BK114" s="219">
        <f>ROUND(I114*H114,2)</f>
        <v>0</v>
      </c>
      <c r="BL114" s="18" t="s">
        <v>131</v>
      </c>
      <c r="BM114" s="218" t="s">
        <v>273</v>
      </c>
    </row>
    <row r="115" s="2" customFormat="1" ht="14.4" customHeight="1">
      <c r="A115" s="39"/>
      <c r="B115" s="40"/>
      <c r="C115" s="257" t="s">
        <v>277</v>
      </c>
      <c r="D115" s="257" t="s">
        <v>193</v>
      </c>
      <c r="E115" s="258" t="s">
        <v>521</v>
      </c>
      <c r="F115" s="259" t="s">
        <v>522</v>
      </c>
      <c r="G115" s="260" t="s">
        <v>208</v>
      </c>
      <c r="H115" s="261">
        <v>16</v>
      </c>
      <c r="I115" s="262"/>
      <c r="J115" s="263">
        <f>ROUND(I115*H115,2)</f>
        <v>0</v>
      </c>
      <c r="K115" s="264"/>
      <c r="L115" s="265"/>
      <c r="M115" s="266" t="s">
        <v>19</v>
      </c>
      <c r="N115" s="267" t="s">
        <v>44</v>
      </c>
      <c r="O115" s="85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8" t="s">
        <v>170</v>
      </c>
      <c r="AT115" s="218" t="s">
        <v>193</v>
      </c>
      <c r="AU115" s="218" t="s">
        <v>83</v>
      </c>
      <c r="AY115" s="18" t="s">
        <v>125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8" t="s">
        <v>81</v>
      </c>
      <c r="BK115" s="219">
        <f>ROUND(I115*H115,2)</f>
        <v>0</v>
      </c>
      <c r="BL115" s="18" t="s">
        <v>131</v>
      </c>
      <c r="BM115" s="218" t="s">
        <v>277</v>
      </c>
    </row>
    <row r="116" s="2" customFormat="1" ht="14.4" customHeight="1">
      <c r="A116" s="39"/>
      <c r="B116" s="40"/>
      <c r="C116" s="206" t="s">
        <v>281</v>
      </c>
      <c r="D116" s="206" t="s">
        <v>127</v>
      </c>
      <c r="E116" s="207" t="s">
        <v>523</v>
      </c>
      <c r="F116" s="208" t="s">
        <v>524</v>
      </c>
      <c r="G116" s="209" t="s">
        <v>145</v>
      </c>
      <c r="H116" s="210">
        <v>20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44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131</v>
      </c>
      <c r="AT116" s="218" t="s">
        <v>127</v>
      </c>
      <c r="AU116" s="218" t="s">
        <v>83</v>
      </c>
      <c r="AY116" s="18" t="s">
        <v>125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81</v>
      </c>
      <c r="BK116" s="219">
        <f>ROUND(I116*H116,2)</f>
        <v>0</v>
      </c>
      <c r="BL116" s="18" t="s">
        <v>131</v>
      </c>
      <c r="BM116" s="218" t="s">
        <v>281</v>
      </c>
    </row>
    <row r="117" s="2" customFormat="1" ht="14.4" customHeight="1">
      <c r="A117" s="39"/>
      <c r="B117" s="40"/>
      <c r="C117" s="257" t="s">
        <v>285</v>
      </c>
      <c r="D117" s="257" t="s">
        <v>193</v>
      </c>
      <c r="E117" s="258" t="s">
        <v>525</v>
      </c>
      <c r="F117" s="259" t="s">
        <v>526</v>
      </c>
      <c r="G117" s="260" t="s">
        <v>196</v>
      </c>
      <c r="H117" s="261">
        <v>0.014</v>
      </c>
      <c r="I117" s="262"/>
      <c r="J117" s="263">
        <f>ROUND(I117*H117,2)</f>
        <v>0</v>
      </c>
      <c r="K117" s="264"/>
      <c r="L117" s="265"/>
      <c r="M117" s="266" t="s">
        <v>19</v>
      </c>
      <c r="N117" s="267" t="s">
        <v>44</v>
      </c>
      <c r="O117" s="85"/>
      <c r="P117" s="216">
        <f>O117*H117</f>
        <v>0</v>
      </c>
      <c r="Q117" s="216">
        <v>1</v>
      </c>
      <c r="R117" s="216">
        <f>Q117*H117</f>
        <v>0.014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170</v>
      </c>
      <c r="AT117" s="218" t="s">
        <v>193</v>
      </c>
      <c r="AU117" s="218" t="s">
        <v>83</v>
      </c>
      <c r="AY117" s="18" t="s">
        <v>125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81</v>
      </c>
      <c r="BK117" s="219">
        <f>ROUND(I117*H117,2)</f>
        <v>0</v>
      </c>
      <c r="BL117" s="18" t="s">
        <v>131</v>
      </c>
      <c r="BM117" s="218" t="s">
        <v>285</v>
      </c>
    </row>
    <row r="118" s="2" customFormat="1" ht="14.4" customHeight="1">
      <c r="A118" s="39"/>
      <c r="B118" s="40"/>
      <c r="C118" s="206" t="s">
        <v>289</v>
      </c>
      <c r="D118" s="206" t="s">
        <v>127</v>
      </c>
      <c r="E118" s="207" t="s">
        <v>527</v>
      </c>
      <c r="F118" s="208" t="s">
        <v>528</v>
      </c>
      <c r="G118" s="209" t="s">
        <v>208</v>
      </c>
      <c r="H118" s="210">
        <v>17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44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131</v>
      </c>
      <c r="AT118" s="218" t="s">
        <v>127</v>
      </c>
      <c r="AU118" s="218" t="s">
        <v>83</v>
      </c>
      <c r="AY118" s="18" t="s">
        <v>125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81</v>
      </c>
      <c r="BK118" s="219">
        <f>ROUND(I118*H118,2)</f>
        <v>0</v>
      </c>
      <c r="BL118" s="18" t="s">
        <v>131</v>
      </c>
      <c r="BM118" s="218" t="s">
        <v>289</v>
      </c>
    </row>
    <row r="119" s="2" customFormat="1" ht="24.15" customHeight="1">
      <c r="A119" s="39"/>
      <c r="B119" s="40"/>
      <c r="C119" s="206" t="s">
        <v>293</v>
      </c>
      <c r="D119" s="206" t="s">
        <v>127</v>
      </c>
      <c r="E119" s="207" t="s">
        <v>529</v>
      </c>
      <c r="F119" s="208" t="s">
        <v>530</v>
      </c>
      <c r="G119" s="209" t="s">
        <v>145</v>
      </c>
      <c r="H119" s="210">
        <v>58</v>
      </c>
      <c r="I119" s="211"/>
      <c r="J119" s="212">
        <f>ROUND(I119*H119,2)</f>
        <v>0</v>
      </c>
      <c r="K119" s="213"/>
      <c r="L119" s="45"/>
      <c r="M119" s="214" t="s">
        <v>19</v>
      </c>
      <c r="N119" s="215" t="s">
        <v>44</v>
      </c>
      <c r="O119" s="8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8" t="s">
        <v>131</v>
      </c>
      <c r="AT119" s="218" t="s">
        <v>127</v>
      </c>
      <c r="AU119" s="218" t="s">
        <v>83</v>
      </c>
      <c r="AY119" s="18" t="s">
        <v>125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81</v>
      </c>
      <c r="BK119" s="219">
        <f>ROUND(I119*H119,2)</f>
        <v>0</v>
      </c>
      <c r="BL119" s="18" t="s">
        <v>131</v>
      </c>
      <c r="BM119" s="218" t="s">
        <v>293</v>
      </c>
    </row>
    <row r="120" s="2" customFormat="1" ht="14.4" customHeight="1">
      <c r="A120" s="39"/>
      <c r="B120" s="40"/>
      <c r="C120" s="257" t="s">
        <v>297</v>
      </c>
      <c r="D120" s="257" t="s">
        <v>193</v>
      </c>
      <c r="E120" s="258" t="s">
        <v>531</v>
      </c>
      <c r="F120" s="259" t="s">
        <v>532</v>
      </c>
      <c r="G120" s="260" t="s">
        <v>145</v>
      </c>
      <c r="H120" s="261">
        <v>66.700000000000003</v>
      </c>
      <c r="I120" s="262"/>
      <c r="J120" s="263">
        <f>ROUND(I120*H120,2)</f>
        <v>0</v>
      </c>
      <c r="K120" s="264"/>
      <c r="L120" s="265"/>
      <c r="M120" s="266" t="s">
        <v>19</v>
      </c>
      <c r="N120" s="267" t="s">
        <v>44</v>
      </c>
      <c r="O120" s="85"/>
      <c r="P120" s="216">
        <f>O120*H120</f>
        <v>0</v>
      </c>
      <c r="Q120" s="216">
        <v>0.00017000000000000001</v>
      </c>
      <c r="R120" s="216">
        <f>Q120*H120</f>
        <v>0.011339000000000002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170</v>
      </c>
      <c r="AT120" s="218" t="s">
        <v>193</v>
      </c>
      <c r="AU120" s="218" t="s">
        <v>83</v>
      </c>
      <c r="AY120" s="18" t="s">
        <v>125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81</v>
      </c>
      <c r="BK120" s="219">
        <f>ROUND(I120*H120,2)</f>
        <v>0</v>
      </c>
      <c r="BL120" s="18" t="s">
        <v>131</v>
      </c>
      <c r="BM120" s="218" t="s">
        <v>297</v>
      </c>
    </row>
    <row r="121" s="2" customFormat="1" ht="24.15" customHeight="1">
      <c r="A121" s="39"/>
      <c r="B121" s="40"/>
      <c r="C121" s="206" t="s">
        <v>301</v>
      </c>
      <c r="D121" s="206" t="s">
        <v>127</v>
      </c>
      <c r="E121" s="207" t="s">
        <v>533</v>
      </c>
      <c r="F121" s="208" t="s">
        <v>534</v>
      </c>
      <c r="G121" s="209" t="s">
        <v>145</v>
      </c>
      <c r="H121" s="210">
        <v>336</v>
      </c>
      <c r="I121" s="211"/>
      <c r="J121" s="212">
        <f>ROUND(I121*H121,2)</f>
        <v>0</v>
      </c>
      <c r="K121" s="213"/>
      <c r="L121" s="45"/>
      <c r="M121" s="214" t="s">
        <v>19</v>
      </c>
      <c r="N121" s="215" t="s">
        <v>44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131</v>
      </c>
      <c r="AT121" s="218" t="s">
        <v>127</v>
      </c>
      <c r="AU121" s="218" t="s">
        <v>83</v>
      </c>
      <c r="AY121" s="18" t="s">
        <v>125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81</v>
      </c>
      <c r="BK121" s="219">
        <f>ROUND(I121*H121,2)</f>
        <v>0</v>
      </c>
      <c r="BL121" s="18" t="s">
        <v>131</v>
      </c>
      <c r="BM121" s="218" t="s">
        <v>301</v>
      </c>
    </row>
    <row r="122" s="2" customFormat="1" ht="14.4" customHeight="1">
      <c r="A122" s="39"/>
      <c r="B122" s="40"/>
      <c r="C122" s="257" t="s">
        <v>305</v>
      </c>
      <c r="D122" s="257" t="s">
        <v>193</v>
      </c>
      <c r="E122" s="258" t="s">
        <v>535</v>
      </c>
      <c r="F122" s="259" t="s">
        <v>536</v>
      </c>
      <c r="G122" s="260" t="s">
        <v>145</v>
      </c>
      <c r="H122" s="261">
        <v>386.39999999999998</v>
      </c>
      <c r="I122" s="262"/>
      <c r="J122" s="263">
        <f>ROUND(I122*H122,2)</f>
        <v>0</v>
      </c>
      <c r="K122" s="264"/>
      <c r="L122" s="265"/>
      <c r="M122" s="266" t="s">
        <v>19</v>
      </c>
      <c r="N122" s="267" t="s">
        <v>44</v>
      </c>
      <c r="O122" s="85"/>
      <c r="P122" s="216">
        <f>O122*H122</f>
        <v>0</v>
      </c>
      <c r="Q122" s="216">
        <v>0.00081999999999999998</v>
      </c>
      <c r="R122" s="216">
        <f>Q122*H122</f>
        <v>0.31684799999999996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170</v>
      </c>
      <c r="AT122" s="218" t="s">
        <v>193</v>
      </c>
      <c r="AU122" s="218" t="s">
        <v>83</v>
      </c>
      <c r="AY122" s="18" t="s">
        <v>125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81</v>
      </c>
      <c r="BK122" s="219">
        <f>ROUND(I122*H122,2)</f>
        <v>0</v>
      </c>
      <c r="BL122" s="18" t="s">
        <v>131</v>
      </c>
      <c r="BM122" s="218" t="s">
        <v>305</v>
      </c>
    </row>
    <row r="123" s="2" customFormat="1" ht="24.15" customHeight="1">
      <c r="A123" s="39"/>
      <c r="B123" s="40"/>
      <c r="C123" s="206" t="s">
        <v>309</v>
      </c>
      <c r="D123" s="206" t="s">
        <v>127</v>
      </c>
      <c r="E123" s="207" t="s">
        <v>537</v>
      </c>
      <c r="F123" s="208" t="s">
        <v>538</v>
      </c>
      <c r="G123" s="209" t="s">
        <v>145</v>
      </c>
      <c r="H123" s="210">
        <v>270</v>
      </c>
      <c r="I123" s="211"/>
      <c r="J123" s="212">
        <f>ROUND(I123*H123,2)</f>
        <v>0</v>
      </c>
      <c r="K123" s="213"/>
      <c r="L123" s="45"/>
      <c r="M123" s="214" t="s">
        <v>19</v>
      </c>
      <c r="N123" s="215" t="s">
        <v>44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131</v>
      </c>
      <c r="AT123" s="218" t="s">
        <v>127</v>
      </c>
      <c r="AU123" s="218" t="s">
        <v>83</v>
      </c>
      <c r="AY123" s="18" t="s">
        <v>125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81</v>
      </c>
      <c r="BK123" s="219">
        <f>ROUND(I123*H123,2)</f>
        <v>0</v>
      </c>
      <c r="BL123" s="18" t="s">
        <v>131</v>
      </c>
      <c r="BM123" s="218" t="s">
        <v>309</v>
      </c>
    </row>
    <row r="124" s="2" customFormat="1" ht="14.4" customHeight="1">
      <c r="A124" s="39"/>
      <c r="B124" s="40"/>
      <c r="C124" s="206" t="s">
        <v>313</v>
      </c>
      <c r="D124" s="206" t="s">
        <v>127</v>
      </c>
      <c r="E124" s="207" t="s">
        <v>539</v>
      </c>
      <c r="F124" s="208" t="s">
        <v>540</v>
      </c>
      <c r="G124" s="209" t="s">
        <v>541</v>
      </c>
      <c r="H124" s="273"/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44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131</v>
      </c>
      <c r="AT124" s="218" t="s">
        <v>127</v>
      </c>
      <c r="AU124" s="218" t="s">
        <v>83</v>
      </c>
      <c r="AY124" s="18" t="s">
        <v>125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81</v>
      </c>
      <c r="BK124" s="219">
        <f>ROUND(I124*H124,2)</f>
        <v>0</v>
      </c>
      <c r="BL124" s="18" t="s">
        <v>131</v>
      </c>
      <c r="BM124" s="218" t="s">
        <v>313</v>
      </c>
    </row>
    <row r="125" s="2" customFormat="1" ht="14.4" customHeight="1">
      <c r="A125" s="39"/>
      <c r="B125" s="40"/>
      <c r="C125" s="206" t="s">
        <v>318</v>
      </c>
      <c r="D125" s="206" t="s">
        <v>127</v>
      </c>
      <c r="E125" s="207" t="s">
        <v>542</v>
      </c>
      <c r="F125" s="208" t="s">
        <v>543</v>
      </c>
      <c r="G125" s="209" t="s">
        <v>541</v>
      </c>
      <c r="H125" s="273"/>
      <c r="I125" s="211"/>
      <c r="J125" s="212">
        <f>ROUND(I125*H125,2)</f>
        <v>0</v>
      </c>
      <c r="K125" s="213"/>
      <c r="L125" s="45"/>
      <c r="M125" s="214" t="s">
        <v>19</v>
      </c>
      <c r="N125" s="215" t="s">
        <v>44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131</v>
      </c>
      <c r="AT125" s="218" t="s">
        <v>127</v>
      </c>
      <c r="AU125" s="218" t="s">
        <v>83</v>
      </c>
      <c r="AY125" s="18" t="s">
        <v>125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81</v>
      </c>
      <c r="BK125" s="219">
        <f>ROUND(I125*H125,2)</f>
        <v>0</v>
      </c>
      <c r="BL125" s="18" t="s">
        <v>131</v>
      </c>
      <c r="BM125" s="218" t="s">
        <v>318</v>
      </c>
    </row>
    <row r="126" s="2" customFormat="1" ht="14.4" customHeight="1">
      <c r="A126" s="39"/>
      <c r="B126" s="40"/>
      <c r="C126" s="206" t="s">
        <v>323</v>
      </c>
      <c r="D126" s="206" t="s">
        <v>127</v>
      </c>
      <c r="E126" s="207" t="s">
        <v>544</v>
      </c>
      <c r="F126" s="208" t="s">
        <v>545</v>
      </c>
      <c r="G126" s="209" t="s">
        <v>541</v>
      </c>
      <c r="H126" s="273"/>
      <c r="I126" s="211"/>
      <c r="J126" s="212">
        <f>ROUND(I126*H126,2)</f>
        <v>0</v>
      </c>
      <c r="K126" s="213"/>
      <c r="L126" s="45"/>
      <c r="M126" s="214" t="s">
        <v>19</v>
      </c>
      <c r="N126" s="215" t="s">
        <v>44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131</v>
      </c>
      <c r="AT126" s="218" t="s">
        <v>127</v>
      </c>
      <c r="AU126" s="218" t="s">
        <v>83</v>
      </c>
      <c r="AY126" s="18" t="s">
        <v>125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81</v>
      </c>
      <c r="BK126" s="219">
        <f>ROUND(I126*H126,2)</f>
        <v>0</v>
      </c>
      <c r="BL126" s="18" t="s">
        <v>131</v>
      </c>
      <c r="BM126" s="218" t="s">
        <v>323</v>
      </c>
    </row>
    <row r="127" s="12" customFormat="1" ht="22.8" customHeight="1">
      <c r="A127" s="12"/>
      <c r="B127" s="190"/>
      <c r="C127" s="191"/>
      <c r="D127" s="192" t="s">
        <v>72</v>
      </c>
      <c r="E127" s="204" t="s">
        <v>546</v>
      </c>
      <c r="F127" s="204" t="s">
        <v>547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SUM(P128:P147)</f>
        <v>0</v>
      </c>
      <c r="Q127" s="198"/>
      <c r="R127" s="199">
        <f>SUM(R128:R147)</f>
        <v>67.416316319999993</v>
      </c>
      <c r="S127" s="198"/>
      <c r="T127" s="200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138</v>
      </c>
      <c r="AT127" s="202" t="s">
        <v>72</v>
      </c>
      <c r="AU127" s="202" t="s">
        <v>81</v>
      </c>
      <c r="AY127" s="201" t="s">
        <v>125</v>
      </c>
      <c r="BK127" s="203">
        <f>SUM(BK128:BK147)</f>
        <v>0</v>
      </c>
    </row>
    <row r="128" s="2" customFormat="1" ht="24.15" customHeight="1">
      <c r="A128" s="39"/>
      <c r="B128" s="40"/>
      <c r="C128" s="206" t="s">
        <v>327</v>
      </c>
      <c r="D128" s="206" t="s">
        <v>127</v>
      </c>
      <c r="E128" s="207" t="s">
        <v>548</v>
      </c>
      <c r="F128" s="208" t="s">
        <v>549</v>
      </c>
      <c r="G128" s="209" t="s">
        <v>550</v>
      </c>
      <c r="H128" s="210">
        <v>0.29999999999999999</v>
      </c>
      <c r="I128" s="211"/>
      <c r="J128" s="212">
        <f>ROUND(I128*H128,2)</f>
        <v>0</v>
      </c>
      <c r="K128" s="213"/>
      <c r="L128" s="45"/>
      <c r="M128" s="214" t="s">
        <v>19</v>
      </c>
      <c r="N128" s="215" t="s">
        <v>44</v>
      </c>
      <c r="O128" s="85"/>
      <c r="P128" s="216">
        <f>O128*H128</f>
        <v>0</v>
      </c>
      <c r="Q128" s="216">
        <v>0.0088000000000000005</v>
      </c>
      <c r="R128" s="216">
        <f>Q128*H128</f>
        <v>0.00264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131</v>
      </c>
      <c r="AT128" s="218" t="s">
        <v>127</v>
      </c>
      <c r="AU128" s="218" t="s">
        <v>83</v>
      </c>
      <c r="AY128" s="18" t="s">
        <v>125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81</v>
      </c>
      <c r="BK128" s="219">
        <f>ROUND(I128*H128,2)</f>
        <v>0</v>
      </c>
      <c r="BL128" s="18" t="s">
        <v>131</v>
      </c>
      <c r="BM128" s="218" t="s">
        <v>327</v>
      </c>
    </row>
    <row r="129" s="2" customFormat="1" ht="14.4" customHeight="1">
      <c r="A129" s="39"/>
      <c r="B129" s="40"/>
      <c r="C129" s="206" t="s">
        <v>331</v>
      </c>
      <c r="D129" s="206" t="s">
        <v>127</v>
      </c>
      <c r="E129" s="207" t="s">
        <v>551</v>
      </c>
      <c r="F129" s="208" t="s">
        <v>552</v>
      </c>
      <c r="G129" s="209" t="s">
        <v>130</v>
      </c>
      <c r="H129" s="210">
        <v>105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44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131</v>
      </c>
      <c r="AT129" s="218" t="s">
        <v>127</v>
      </c>
      <c r="AU129" s="218" t="s">
        <v>83</v>
      </c>
      <c r="AY129" s="18" t="s">
        <v>125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81</v>
      </c>
      <c r="BK129" s="219">
        <f>ROUND(I129*H129,2)</f>
        <v>0</v>
      </c>
      <c r="BL129" s="18" t="s">
        <v>131</v>
      </c>
      <c r="BM129" s="218" t="s">
        <v>331</v>
      </c>
    </row>
    <row r="130" s="2" customFormat="1" ht="24.15" customHeight="1">
      <c r="A130" s="39"/>
      <c r="B130" s="40"/>
      <c r="C130" s="206" t="s">
        <v>336</v>
      </c>
      <c r="D130" s="206" t="s">
        <v>127</v>
      </c>
      <c r="E130" s="207" t="s">
        <v>553</v>
      </c>
      <c r="F130" s="208" t="s">
        <v>554</v>
      </c>
      <c r="G130" s="209" t="s">
        <v>208</v>
      </c>
      <c r="H130" s="210">
        <v>8</v>
      </c>
      <c r="I130" s="211"/>
      <c r="J130" s="212">
        <f>ROUND(I130*H130,2)</f>
        <v>0</v>
      </c>
      <c r="K130" s="213"/>
      <c r="L130" s="45"/>
      <c r="M130" s="214" t="s">
        <v>19</v>
      </c>
      <c r="N130" s="215" t="s">
        <v>44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131</v>
      </c>
      <c r="AT130" s="218" t="s">
        <v>127</v>
      </c>
      <c r="AU130" s="218" t="s">
        <v>83</v>
      </c>
      <c r="AY130" s="18" t="s">
        <v>125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81</v>
      </c>
      <c r="BK130" s="219">
        <f>ROUND(I130*H130,2)</f>
        <v>0</v>
      </c>
      <c r="BL130" s="18" t="s">
        <v>131</v>
      </c>
      <c r="BM130" s="218" t="s">
        <v>336</v>
      </c>
    </row>
    <row r="131" s="2" customFormat="1" ht="24.15" customHeight="1">
      <c r="A131" s="39"/>
      <c r="B131" s="40"/>
      <c r="C131" s="206" t="s">
        <v>341</v>
      </c>
      <c r="D131" s="206" t="s">
        <v>127</v>
      </c>
      <c r="E131" s="207" t="s">
        <v>555</v>
      </c>
      <c r="F131" s="208" t="s">
        <v>556</v>
      </c>
      <c r="G131" s="209" t="s">
        <v>160</v>
      </c>
      <c r="H131" s="210">
        <v>5.8479999999999999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44</v>
      </c>
      <c r="O131" s="85"/>
      <c r="P131" s="216">
        <f>O131*H131</f>
        <v>0</v>
      </c>
      <c r="Q131" s="216">
        <v>2.2563399999999998</v>
      </c>
      <c r="R131" s="216">
        <f>Q131*H131</f>
        <v>13.195076319999998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131</v>
      </c>
      <c r="AT131" s="218" t="s">
        <v>127</v>
      </c>
      <c r="AU131" s="218" t="s">
        <v>83</v>
      </c>
      <c r="AY131" s="18" t="s">
        <v>125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81</v>
      </c>
      <c r="BK131" s="219">
        <f>ROUND(I131*H131,2)</f>
        <v>0</v>
      </c>
      <c r="BL131" s="18" t="s">
        <v>131</v>
      </c>
      <c r="BM131" s="218" t="s">
        <v>341</v>
      </c>
    </row>
    <row r="132" s="2" customFormat="1" ht="24.15" customHeight="1">
      <c r="A132" s="39"/>
      <c r="B132" s="40"/>
      <c r="C132" s="206" t="s">
        <v>345</v>
      </c>
      <c r="D132" s="206" t="s">
        <v>127</v>
      </c>
      <c r="E132" s="207" t="s">
        <v>557</v>
      </c>
      <c r="F132" s="208" t="s">
        <v>558</v>
      </c>
      <c r="G132" s="209" t="s">
        <v>145</v>
      </c>
      <c r="H132" s="210">
        <v>300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44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131</v>
      </c>
      <c r="AT132" s="218" t="s">
        <v>127</v>
      </c>
      <c r="AU132" s="218" t="s">
        <v>83</v>
      </c>
      <c r="AY132" s="18" t="s">
        <v>125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81</v>
      </c>
      <c r="BK132" s="219">
        <f>ROUND(I132*H132,2)</f>
        <v>0</v>
      </c>
      <c r="BL132" s="18" t="s">
        <v>131</v>
      </c>
      <c r="BM132" s="218" t="s">
        <v>345</v>
      </c>
    </row>
    <row r="133" s="2" customFormat="1" ht="24.15" customHeight="1">
      <c r="A133" s="39"/>
      <c r="B133" s="40"/>
      <c r="C133" s="206" t="s">
        <v>349</v>
      </c>
      <c r="D133" s="206" t="s">
        <v>127</v>
      </c>
      <c r="E133" s="207" t="s">
        <v>559</v>
      </c>
      <c r="F133" s="208" t="s">
        <v>560</v>
      </c>
      <c r="G133" s="209" t="s">
        <v>145</v>
      </c>
      <c r="H133" s="210">
        <v>300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44</v>
      </c>
      <c r="O133" s="85"/>
      <c r="P133" s="216">
        <f>O133*H133</f>
        <v>0</v>
      </c>
      <c r="Q133" s="216">
        <v>0.065000000000000002</v>
      </c>
      <c r="R133" s="216">
        <f>Q133*H133</f>
        <v>19.5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131</v>
      </c>
      <c r="AT133" s="218" t="s">
        <v>127</v>
      </c>
      <c r="AU133" s="218" t="s">
        <v>83</v>
      </c>
      <c r="AY133" s="18" t="s">
        <v>125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81</v>
      </c>
      <c r="BK133" s="219">
        <f>ROUND(I133*H133,2)</f>
        <v>0</v>
      </c>
      <c r="BL133" s="18" t="s">
        <v>131</v>
      </c>
      <c r="BM133" s="218" t="s">
        <v>349</v>
      </c>
    </row>
    <row r="134" s="2" customFormat="1" ht="24.15" customHeight="1">
      <c r="A134" s="39"/>
      <c r="B134" s="40"/>
      <c r="C134" s="206" t="s">
        <v>354</v>
      </c>
      <c r="D134" s="206" t="s">
        <v>127</v>
      </c>
      <c r="E134" s="207" t="s">
        <v>561</v>
      </c>
      <c r="F134" s="208" t="s">
        <v>562</v>
      </c>
      <c r="G134" s="209" t="s">
        <v>145</v>
      </c>
      <c r="H134" s="210">
        <v>6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44</v>
      </c>
      <c r="O134" s="85"/>
      <c r="P134" s="216">
        <f>O134*H134</f>
        <v>0</v>
      </c>
      <c r="Q134" s="216">
        <v>0.32300000000000001</v>
      </c>
      <c r="R134" s="216">
        <f>Q134*H134</f>
        <v>1.9380000000000002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131</v>
      </c>
      <c r="AT134" s="218" t="s">
        <v>127</v>
      </c>
      <c r="AU134" s="218" t="s">
        <v>83</v>
      </c>
      <c r="AY134" s="18" t="s">
        <v>125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81</v>
      </c>
      <c r="BK134" s="219">
        <f>ROUND(I134*H134,2)</f>
        <v>0</v>
      </c>
      <c r="BL134" s="18" t="s">
        <v>131</v>
      </c>
      <c r="BM134" s="218" t="s">
        <v>354</v>
      </c>
    </row>
    <row r="135" s="2" customFormat="1" ht="24.15" customHeight="1">
      <c r="A135" s="39"/>
      <c r="B135" s="40"/>
      <c r="C135" s="206" t="s">
        <v>358</v>
      </c>
      <c r="D135" s="206" t="s">
        <v>127</v>
      </c>
      <c r="E135" s="207" t="s">
        <v>563</v>
      </c>
      <c r="F135" s="208" t="s">
        <v>564</v>
      </c>
      <c r="G135" s="209" t="s">
        <v>208</v>
      </c>
      <c r="H135" s="210">
        <v>7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44</v>
      </c>
      <c r="O135" s="85"/>
      <c r="P135" s="216">
        <f>O135*H135</f>
        <v>0</v>
      </c>
      <c r="Q135" s="216">
        <v>0.0038</v>
      </c>
      <c r="R135" s="216">
        <f>Q135*H135</f>
        <v>0.026599999999999999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131</v>
      </c>
      <c r="AT135" s="218" t="s">
        <v>127</v>
      </c>
      <c r="AU135" s="218" t="s">
        <v>83</v>
      </c>
      <c r="AY135" s="18" t="s">
        <v>125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81</v>
      </c>
      <c r="BK135" s="219">
        <f>ROUND(I135*H135,2)</f>
        <v>0</v>
      </c>
      <c r="BL135" s="18" t="s">
        <v>131</v>
      </c>
      <c r="BM135" s="218" t="s">
        <v>358</v>
      </c>
    </row>
    <row r="136" s="2" customFormat="1" ht="14.4" customHeight="1">
      <c r="A136" s="39"/>
      <c r="B136" s="40"/>
      <c r="C136" s="206" t="s">
        <v>366</v>
      </c>
      <c r="D136" s="206" t="s">
        <v>127</v>
      </c>
      <c r="E136" s="207" t="s">
        <v>565</v>
      </c>
      <c r="F136" s="208" t="s">
        <v>566</v>
      </c>
      <c r="G136" s="209" t="s">
        <v>208</v>
      </c>
      <c r="H136" s="210">
        <v>5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44</v>
      </c>
      <c r="O136" s="85"/>
      <c r="P136" s="216">
        <f>O136*H136</f>
        <v>0</v>
      </c>
      <c r="Q136" s="216">
        <v>0.0076</v>
      </c>
      <c r="R136" s="216">
        <f>Q136*H136</f>
        <v>0.037999999999999999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131</v>
      </c>
      <c r="AT136" s="218" t="s">
        <v>127</v>
      </c>
      <c r="AU136" s="218" t="s">
        <v>83</v>
      </c>
      <c r="AY136" s="18" t="s">
        <v>125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81</v>
      </c>
      <c r="BK136" s="219">
        <f>ROUND(I136*H136,2)</f>
        <v>0</v>
      </c>
      <c r="BL136" s="18" t="s">
        <v>131</v>
      </c>
      <c r="BM136" s="218" t="s">
        <v>366</v>
      </c>
    </row>
    <row r="137" s="2" customFormat="1" ht="24.15" customHeight="1">
      <c r="A137" s="39"/>
      <c r="B137" s="40"/>
      <c r="C137" s="206" t="s">
        <v>370</v>
      </c>
      <c r="D137" s="206" t="s">
        <v>127</v>
      </c>
      <c r="E137" s="207" t="s">
        <v>567</v>
      </c>
      <c r="F137" s="208" t="s">
        <v>568</v>
      </c>
      <c r="G137" s="209" t="s">
        <v>145</v>
      </c>
      <c r="H137" s="210">
        <v>100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44</v>
      </c>
      <c r="O137" s="85"/>
      <c r="P137" s="216">
        <f>O137*H137</f>
        <v>0</v>
      </c>
      <c r="Q137" s="216">
        <v>0.0019</v>
      </c>
      <c r="R137" s="216">
        <f>Q137*H137</f>
        <v>0.19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131</v>
      </c>
      <c r="AT137" s="218" t="s">
        <v>127</v>
      </c>
      <c r="AU137" s="218" t="s">
        <v>83</v>
      </c>
      <c r="AY137" s="18" t="s">
        <v>125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81</v>
      </c>
      <c r="BK137" s="219">
        <f>ROUND(I137*H137,2)</f>
        <v>0</v>
      </c>
      <c r="BL137" s="18" t="s">
        <v>131</v>
      </c>
      <c r="BM137" s="218" t="s">
        <v>370</v>
      </c>
    </row>
    <row r="138" s="2" customFormat="1" ht="14.4" customHeight="1">
      <c r="A138" s="39"/>
      <c r="B138" s="40"/>
      <c r="C138" s="206" t="s">
        <v>377</v>
      </c>
      <c r="D138" s="206" t="s">
        <v>127</v>
      </c>
      <c r="E138" s="207" t="s">
        <v>569</v>
      </c>
      <c r="F138" s="208" t="s">
        <v>570</v>
      </c>
      <c r="G138" s="209" t="s">
        <v>145</v>
      </c>
      <c r="H138" s="210">
        <v>300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44</v>
      </c>
      <c r="O138" s="85"/>
      <c r="P138" s="216">
        <f>O138*H138</f>
        <v>0</v>
      </c>
      <c r="Q138" s="216">
        <v>6.9999999999999994E-05</v>
      </c>
      <c r="R138" s="216">
        <f>Q138*H138</f>
        <v>0.020999999999999998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131</v>
      </c>
      <c r="AT138" s="218" t="s">
        <v>127</v>
      </c>
      <c r="AU138" s="218" t="s">
        <v>83</v>
      </c>
      <c r="AY138" s="18" t="s">
        <v>125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81</v>
      </c>
      <c r="BK138" s="219">
        <f>ROUND(I138*H138,2)</f>
        <v>0</v>
      </c>
      <c r="BL138" s="18" t="s">
        <v>131</v>
      </c>
      <c r="BM138" s="218" t="s">
        <v>377</v>
      </c>
    </row>
    <row r="139" s="2" customFormat="1" ht="24.15" customHeight="1">
      <c r="A139" s="39"/>
      <c r="B139" s="40"/>
      <c r="C139" s="206" t="s">
        <v>382</v>
      </c>
      <c r="D139" s="206" t="s">
        <v>127</v>
      </c>
      <c r="E139" s="207" t="s">
        <v>571</v>
      </c>
      <c r="F139" s="208" t="s">
        <v>572</v>
      </c>
      <c r="G139" s="209" t="s">
        <v>145</v>
      </c>
      <c r="H139" s="210">
        <v>300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44</v>
      </c>
      <c r="O139" s="85"/>
      <c r="P139" s="216">
        <f>O139*H139</f>
        <v>0</v>
      </c>
      <c r="Q139" s="216">
        <v>0.108</v>
      </c>
      <c r="R139" s="216">
        <f>Q139*H139</f>
        <v>32.399999999999999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131</v>
      </c>
      <c r="AT139" s="218" t="s">
        <v>127</v>
      </c>
      <c r="AU139" s="218" t="s">
        <v>83</v>
      </c>
      <c r="AY139" s="18" t="s">
        <v>125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81</v>
      </c>
      <c r="BK139" s="219">
        <f>ROUND(I139*H139,2)</f>
        <v>0</v>
      </c>
      <c r="BL139" s="18" t="s">
        <v>131</v>
      </c>
      <c r="BM139" s="218" t="s">
        <v>382</v>
      </c>
    </row>
    <row r="140" s="2" customFormat="1" ht="24.15" customHeight="1">
      <c r="A140" s="39"/>
      <c r="B140" s="40"/>
      <c r="C140" s="257" t="s">
        <v>386</v>
      </c>
      <c r="D140" s="257" t="s">
        <v>193</v>
      </c>
      <c r="E140" s="258" t="s">
        <v>573</v>
      </c>
      <c r="F140" s="259" t="s">
        <v>574</v>
      </c>
      <c r="G140" s="260" t="s">
        <v>145</v>
      </c>
      <c r="H140" s="261">
        <v>300</v>
      </c>
      <c r="I140" s="262"/>
      <c r="J140" s="263">
        <f>ROUND(I140*H140,2)</f>
        <v>0</v>
      </c>
      <c r="K140" s="264"/>
      <c r="L140" s="265"/>
      <c r="M140" s="266" t="s">
        <v>19</v>
      </c>
      <c r="N140" s="267" t="s">
        <v>44</v>
      </c>
      <c r="O140" s="85"/>
      <c r="P140" s="216">
        <f>O140*H140</f>
        <v>0</v>
      </c>
      <c r="Q140" s="216">
        <v>0.00035</v>
      </c>
      <c r="R140" s="216">
        <f>Q140*H140</f>
        <v>0.105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170</v>
      </c>
      <c r="AT140" s="218" t="s">
        <v>193</v>
      </c>
      <c r="AU140" s="218" t="s">
        <v>83</v>
      </c>
      <c r="AY140" s="18" t="s">
        <v>125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81</v>
      </c>
      <c r="BK140" s="219">
        <f>ROUND(I140*H140,2)</f>
        <v>0</v>
      </c>
      <c r="BL140" s="18" t="s">
        <v>131</v>
      </c>
      <c r="BM140" s="218" t="s">
        <v>386</v>
      </c>
    </row>
    <row r="141" s="2" customFormat="1" ht="24.15" customHeight="1">
      <c r="A141" s="39"/>
      <c r="B141" s="40"/>
      <c r="C141" s="206" t="s">
        <v>391</v>
      </c>
      <c r="D141" s="206" t="s">
        <v>127</v>
      </c>
      <c r="E141" s="207" t="s">
        <v>575</v>
      </c>
      <c r="F141" s="208" t="s">
        <v>576</v>
      </c>
      <c r="G141" s="209" t="s">
        <v>145</v>
      </c>
      <c r="H141" s="210">
        <v>300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44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131</v>
      </c>
      <c r="AT141" s="218" t="s">
        <v>127</v>
      </c>
      <c r="AU141" s="218" t="s">
        <v>83</v>
      </c>
      <c r="AY141" s="18" t="s">
        <v>125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81</v>
      </c>
      <c r="BK141" s="219">
        <f>ROUND(I141*H141,2)</f>
        <v>0</v>
      </c>
      <c r="BL141" s="18" t="s">
        <v>131</v>
      </c>
      <c r="BM141" s="218" t="s">
        <v>391</v>
      </c>
    </row>
    <row r="142" s="2" customFormat="1" ht="14.4" customHeight="1">
      <c r="A142" s="39"/>
      <c r="B142" s="40"/>
      <c r="C142" s="206" t="s">
        <v>395</v>
      </c>
      <c r="D142" s="206" t="s">
        <v>127</v>
      </c>
      <c r="E142" s="207" t="s">
        <v>577</v>
      </c>
      <c r="F142" s="208" t="s">
        <v>578</v>
      </c>
      <c r="G142" s="209" t="s">
        <v>160</v>
      </c>
      <c r="H142" s="210">
        <v>50</v>
      </c>
      <c r="I142" s="211"/>
      <c r="J142" s="212">
        <f>ROUND(I142*H142,2)</f>
        <v>0</v>
      </c>
      <c r="K142" s="213"/>
      <c r="L142" s="45"/>
      <c r="M142" s="214" t="s">
        <v>19</v>
      </c>
      <c r="N142" s="215" t="s">
        <v>44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131</v>
      </c>
      <c r="AT142" s="218" t="s">
        <v>127</v>
      </c>
      <c r="AU142" s="218" t="s">
        <v>83</v>
      </c>
      <c r="AY142" s="18" t="s">
        <v>125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81</v>
      </c>
      <c r="BK142" s="219">
        <f>ROUND(I142*H142,2)</f>
        <v>0</v>
      </c>
      <c r="BL142" s="18" t="s">
        <v>131</v>
      </c>
      <c r="BM142" s="218" t="s">
        <v>395</v>
      </c>
    </row>
    <row r="143" s="2" customFormat="1" ht="14.4" customHeight="1">
      <c r="A143" s="39"/>
      <c r="B143" s="40"/>
      <c r="C143" s="206" t="s">
        <v>400</v>
      </c>
      <c r="D143" s="206" t="s">
        <v>127</v>
      </c>
      <c r="E143" s="207" t="s">
        <v>579</v>
      </c>
      <c r="F143" s="208" t="s">
        <v>580</v>
      </c>
      <c r="G143" s="209" t="s">
        <v>196</v>
      </c>
      <c r="H143" s="210">
        <v>4</v>
      </c>
      <c r="I143" s="211"/>
      <c r="J143" s="212">
        <f>ROUND(I143*H143,2)</f>
        <v>0</v>
      </c>
      <c r="K143" s="213"/>
      <c r="L143" s="45"/>
      <c r="M143" s="214" t="s">
        <v>19</v>
      </c>
      <c r="N143" s="215" t="s">
        <v>44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131</v>
      </c>
      <c r="AT143" s="218" t="s">
        <v>127</v>
      </c>
      <c r="AU143" s="218" t="s">
        <v>83</v>
      </c>
      <c r="AY143" s="18" t="s">
        <v>125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81</v>
      </c>
      <c r="BK143" s="219">
        <f>ROUND(I143*H143,2)</f>
        <v>0</v>
      </c>
      <c r="BL143" s="18" t="s">
        <v>131</v>
      </c>
      <c r="BM143" s="218" t="s">
        <v>400</v>
      </c>
    </row>
    <row r="144" s="2" customFormat="1" ht="24.15" customHeight="1">
      <c r="A144" s="39"/>
      <c r="B144" s="40"/>
      <c r="C144" s="206" t="s">
        <v>407</v>
      </c>
      <c r="D144" s="206" t="s">
        <v>127</v>
      </c>
      <c r="E144" s="207" t="s">
        <v>581</v>
      </c>
      <c r="F144" s="208" t="s">
        <v>582</v>
      </c>
      <c r="G144" s="209" t="s">
        <v>196</v>
      </c>
      <c r="H144" s="210">
        <v>40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44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131</v>
      </c>
      <c r="AT144" s="218" t="s">
        <v>127</v>
      </c>
      <c r="AU144" s="218" t="s">
        <v>83</v>
      </c>
      <c r="AY144" s="18" t="s">
        <v>125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81</v>
      </c>
      <c r="BK144" s="219">
        <f>ROUND(I144*H144,2)</f>
        <v>0</v>
      </c>
      <c r="BL144" s="18" t="s">
        <v>131</v>
      </c>
      <c r="BM144" s="218" t="s">
        <v>407</v>
      </c>
    </row>
    <row r="145" s="2" customFormat="1" ht="14.4" customHeight="1">
      <c r="A145" s="39"/>
      <c r="B145" s="40"/>
      <c r="C145" s="206" t="s">
        <v>411</v>
      </c>
      <c r="D145" s="206" t="s">
        <v>127</v>
      </c>
      <c r="E145" s="207" t="s">
        <v>583</v>
      </c>
      <c r="F145" s="208" t="s">
        <v>584</v>
      </c>
      <c r="G145" s="209" t="s">
        <v>130</v>
      </c>
      <c r="H145" s="210">
        <v>105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44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131</v>
      </c>
      <c r="AT145" s="218" t="s">
        <v>127</v>
      </c>
      <c r="AU145" s="218" t="s">
        <v>83</v>
      </c>
      <c r="AY145" s="18" t="s">
        <v>125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81</v>
      </c>
      <c r="BK145" s="219">
        <f>ROUND(I145*H145,2)</f>
        <v>0</v>
      </c>
      <c r="BL145" s="18" t="s">
        <v>131</v>
      </c>
      <c r="BM145" s="218" t="s">
        <v>411</v>
      </c>
    </row>
    <row r="146" s="2" customFormat="1" ht="24.15" customHeight="1">
      <c r="A146" s="39"/>
      <c r="B146" s="40"/>
      <c r="C146" s="206" t="s">
        <v>415</v>
      </c>
      <c r="D146" s="206" t="s">
        <v>127</v>
      </c>
      <c r="E146" s="207" t="s">
        <v>585</v>
      </c>
      <c r="F146" s="208" t="s">
        <v>586</v>
      </c>
      <c r="G146" s="209" t="s">
        <v>160</v>
      </c>
      <c r="H146" s="210">
        <v>13.5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44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131</v>
      </c>
      <c r="AT146" s="218" t="s">
        <v>127</v>
      </c>
      <c r="AU146" s="218" t="s">
        <v>83</v>
      </c>
      <c r="AY146" s="18" t="s">
        <v>125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81</v>
      </c>
      <c r="BK146" s="219">
        <f>ROUND(I146*H146,2)</f>
        <v>0</v>
      </c>
      <c r="BL146" s="18" t="s">
        <v>131</v>
      </c>
      <c r="BM146" s="218" t="s">
        <v>415</v>
      </c>
    </row>
    <row r="147" s="2" customFormat="1" ht="14.4" customHeight="1">
      <c r="A147" s="39"/>
      <c r="B147" s="40"/>
      <c r="C147" s="206" t="s">
        <v>419</v>
      </c>
      <c r="D147" s="206" t="s">
        <v>127</v>
      </c>
      <c r="E147" s="207" t="s">
        <v>542</v>
      </c>
      <c r="F147" s="208" t="s">
        <v>543</v>
      </c>
      <c r="G147" s="209" t="s">
        <v>541</v>
      </c>
      <c r="H147" s="273"/>
      <c r="I147" s="211"/>
      <c r="J147" s="212">
        <f>ROUND(I147*H147,2)</f>
        <v>0</v>
      </c>
      <c r="K147" s="213"/>
      <c r="L147" s="45"/>
      <c r="M147" s="214" t="s">
        <v>19</v>
      </c>
      <c r="N147" s="215" t="s">
        <v>44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131</v>
      </c>
      <c r="AT147" s="218" t="s">
        <v>127</v>
      </c>
      <c r="AU147" s="218" t="s">
        <v>83</v>
      </c>
      <c r="AY147" s="18" t="s">
        <v>125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81</v>
      </c>
      <c r="BK147" s="219">
        <f>ROUND(I147*H147,2)</f>
        <v>0</v>
      </c>
      <c r="BL147" s="18" t="s">
        <v>131</v>
      </c>
      <c r="BM147" s="218" t="s">
        <v>419</v>
      </c>
    </row>
    <row r="148" s="12" customFormat="1" ht="25.92" customHeight="1">
      <c r="A148" s="12"/>
      <c r="B148" s="190"/>
      <c r="C148" s="191"/>
      <c r="D148" s="192" t="s">
        <v>72</v>
      </c>
      <c r="E148" s="193" t="s">
        <v>123</v>
      </c>
      <c r="F148" s="193" t="s">
        <v>123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</f>
        <v>0</v>
      </c>
      <c r="Q148" s="198"/>
      <c r="R148" s="199">
        <f>R149</f>
        <v>0</v>
      </c>
      <c r="S148" s="198"/>
      <c r="T148" s="20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81</v>
      </c>
      <c r="AT148" s="202" t="s">
        <v>72</v>
      </c>
      <c r="AU148" s="202" t="s">
        <v>73</v>
      </c>
      <c r="AY148" s="201" t="s">
        <v>125</v>
      </c>
      <c r="BK148" s="203">
        <f>BK149</f>
        <v>0</v>
      </c>
    </row>
    <row r="149" s="12" customFormat="1" ht="22.8" customHeight="1">
      <c r="A149" s="12"/>
      <c r="B149" s="190"/>
      <c r="C149" s="191"/>
      <c r="D149" s="192" t="s">
        <v>72</v>
      </c>
      <c r="E149" s="204" t="s">
        <v>73</v>
      </c>
      <c r="F149" s="204" t="s">
        <v>587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SUM(P150:P158)</f>
        <v>0</v>
      </c>
      <c r="Q149" s="198"/>
      <c r="R149" s="199">
        <f>SUM(R150:R158)</f>
        <v>0</v>
      </c>
      <c r="S149" s="198"/>
      <c r="T149" s="200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81</v>
      </c>
      <c r="AT149" s="202" t="s">
        <v>72</v>
      </c>
      <c r="AU149" s="202" t="s">
        <v>81</v>
      </c>
      <c r="AY149" s="201" t="s">
        <v>125</v>
      </c>
      <c r="BK149" s="203">
        <f>SUM(BK150:BK158)</f>
        <v>0</v>
      </c>
    </row>
    <row r="150" s="2" customFormat="1" ht="14.4" customHeight="1">
      <c r="A150" s="39"/>
      <c r="B150" s="40"/>
      <c r="C150" s="206" t="s">
        <v>425</v>
      </c>
      <c r="D150" s="206" t="s">
        <v>127</v>
      </c>
      <c r="E150" s="207" t="s">
        <v>588</v>
      </c>
      <c r="F150" s="208" t="s">
        <v>589</v>
      </c>
      <c r="G150" s="209" t="s">
        <v>590</v>
      </c>
      <c r="H150" s="210">
        <v>16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44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131</v>
      </c>
      <c r="AT150" s="218" t="s">
        <v>127</v>
      </c>
      <c r="AU150" s="218" t="s">
        <v>83</v>
      </c>
      <c r="AY150" s="18" t="s">
        <v>125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81</v>
      </c>
      <c r="BK150" s="219">
        <f>ROUND(I150*H150,2)</f>
        <v>0</v>
      </c>
      <c r="BL150" s="18" t="s">
        <v>131</v>
      </c>
      <c r="BM150" s="218" t="s">
        <v>425</v>
      </c>
    </row>
    <row r="151" s="2" customFormat="1" ht="14.4" customHeight="1">
      <c r="A151" s="39"/>
      <c r="B151" s="40"/>
      <c r="C151" s="206" t="s">
        <v>430</v>
      </c>
      <c r="D151" s="206" t="s">
        <v>127</v>
      </c>
      <c r="E151" s="207" t="s">
        <v>591</v>
      </c>
      <c r="F151" s="208" t="s">
        <v>592</v>
      </c>
      <c r="G151" s="209" t="s">
        <v>590</v>
      </c>
      <c r="H151" s="210">
        <v>5</v>
      </c>
      <c r="I151" s="211"/>
      <c r="J151" s="212">
        <f>ROUND(I151*H151,2)</f>
        <v>0</v>
      </c>
      <c r="K151" s="213"/>
      <c r="L151" s="45"/>
      <c r="M151" s="214" t="s">
        <v>19</v>
      </c>
      <c r="N151" s="215" t="s">
        <v>44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131</v>
      </c>
      <c r="AT151" s="218" t="s">
        <v>127</v>
      </c>
      <c r="AU151" s="218" t="s">
        <v>83</v>
      </c>
      <c r="AY151" s="18" t="s">
        <v>125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81</v>
      </c>
      <c r="BK151" s="219">
        <f>ROUND(I151*H151,2)</f>
        <v>0</v>
      </c>
      <c r="BL151" s="18" t="s">
        <v>131</v>
      </c>
      <c r="BM151" s="218" t="s">
        <v>430</v>
      </c>
    </row>
    <row r="152" s="2" customFormat="1" ht="14.4" customHeight="1">
      <c r="A152" s="39"/>
      <c r="B152" s="40"/>
      <c r="C152" s="206" t="s">
        <v>436</v>
      </c>
      <c r="D152" s="206" t="s">
        <v>127</v>
      </c>
      <c r="E152" s="207" t="s">
        <v>593</v>
      </c>
      <c r="F152" s="208" t="s">
        <v>594</v>
      </c>
      <c r="G152" s="209" t="s">
        <v>208</v>
      </c>
      <c r="H152" s="210">
        <v>1</v>
      </c>
      <c r="I152" s="211"/>
      <c r="J152" s="212">
        <f>ROUND(I152*H152,2)</f>
        <v>0</v>
      </c>
      <c r="K152" s="213"/>
      <c r="L152" s="45"/>
      <c r="M152" s="214" t="s">
        <v>19</v>
      </c>
      <c r="N152" s="215" t="s">
        <v>44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131</v>
      </c>
      <c r="AT152" s="218" t="s">
        <v>127</v>
      </c>
      <c r="AU152" s="218" t="s">
        <v>83</v>
      </c>
      <c r="AY152" s="18" t="s">
        <v>125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81</v>
      </c>
      <c r="BK152" s="219">
        <f>ROUND(I152*H152,2)</f>
        <v>0</v>
      </c>
      <c r="BL152" s="18" t="s">
        <v>131</v>
      </c>
      <c r="BM152" s="218" t="s">
        <v>436</v>
      </c>
    </row>
    <row r="153" s="2" customFormat="1" ht="14.4" customHeight="1">
      <c r="A153" s="39"/>
      <c r="B153" s="40"/>
      <c r="C153" s="206" t="s">
        <v>440</v>
      </c>
      <c r="D153" s="206" t="s">
        <v>127</v>
      </c>
      <c r="E153" s="207" t="s">
        <v>595</v>
      </c>
      <c r="F153" s="208" t="s">
        <v>596</v>
      </c>
      <c r="G153" s="209" t="s">
        <v>597</v>
      </c>
      <c r="H153" s="210">
        <v>1</v>
      </c>
      <c r="I153" s="211"/>
      <c r="J153" s="212">
        <f>ROUND(I153*H153,2)</f>
        <v>0</v>
      </c>
      <c r="K153" s="213"/>
      <c r="L153" s="45"/>
      <c r="M153" s="214" t="s">
        <v>19</v>
      </c>
      <c r="N153" s="215" t="s">
        <v>44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131</v>
      </c>
      <c r="AT153" s="218" t="s">
        <v>127</v>
      </c>
      <c r="AU153" s="218" t="s">
        <v>83</v>
      </c>
      <c r="AY153" s="18" t="s">
        <v>125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81</v>
      </c>
      <c r="BK153" s="219">
        <f>ROUND(I153*H153,2)</f>
        <v>0</v>
      </c>
      <c r="BL153" s="18" t="s">
        <v>131</v>
      </c>
      <c r="BM153" s="218" t="s">
        <v>440</v>
      </c>
    </row>
    <row r="154" s="2" customFormat="1" ht="14.4" customHeight="1">
      <c r="A154" s="39"/>
      <c r="B154" s="40"/>
      <c r="C154" s="206" t="s">
        <v>444</v>
      </c>
      <c r="D154" s="206" t="s">
        <v>127</v>
      </c>
      <c r="E154" s="207" t="s">
        <v>598</v>
      </c>
      <c r="F154" s="208" t="s">
        <v>599</v>
      </c>
      <c r="G154" s="209" t="s">
        <v>597</v>
      </c>
      <c r="H154" s="210">
        <v>1</v>
      </c>
      <c r="I154" s="211"/>
      <c r="J154" s="212">
        <f>ROUND(I154*H154,2)</f>
        <v>0</v>
      </c>
      <c r="K154" s="213"/>
      <c r="L154" s="45"/>
      <c r="M154" s="214" t="s">
        <v>19</v>
      </c>
      <c r="N154" s="215" t="s">
        <v>44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131</v>
      </c>
      <c r="AT154" s="218" t="s">
        <v>127</v>
      </c>
      <c r="AU154" s="218" t="s">
        <v>83</v>
      </c>
      <c r="AY154" s="18" t="s">
        <v>125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81</v>
      </c>
      <c r="BK154" s="219">
        <f>ROUND(I154*H154,2)</f>
        <v>0</v>
      </c>
      <c r="BL154" s="18" t="s">
        <v>131</v>
      </c>
      <c r="BM154" s="218" t="s">
        <v>444</v>
      </c>
    </row>
    <row r="155" s="2" customFormat="1" ht="14.4" customHeight="1">
      <c r="A155" s="39"/>
      <c r="B155" s="40"/>
      <c r="C155" s="206" t="s">
        <v>452</v>
      </c>
      <c r="D155" s="206" t="s">
        <v>127</v>
      </c>
      <c r="E155" s="207" t="s">
        <v>600</v>
      </c>
      <c r="F155" s="208" t="s">
        <v>601</v>
      </c>
      <c r="G155" s="209" t="s">
        <v>590</v>
      </c>
      <c r="H155" s="210">
        <v>5</v>
      </c>
      <c r="I155" s="211"/>
      <c r="J155" s="212">
        <f>ROUND(I155*H155,2)</f>
        <v>0</v>
      </c>
      <c r="K155" s="213"/>
      <c r="L155" s="45"/>
      <c r="M155" s="214" t="s">
        <v>19</v>
      </c>
      <c r="N155" s="215" t="s">
        <v>44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131</v>
      </c>
      <c r="AT155" s="218" t="s">
        <v>127</v>
      </c>
      <c r="AU155" s="218" t="s">
        <v>83</v>
      </c>
      <c r="AY155" s="18" t="s">
        <v>125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81</v>
      </c>
      <c r="BK155" s="219">
        <f>ROUND(I155*H155,2)</f>
        <v>0</v>
      </c>
      <c r="BL155" s="18" t="s">
        <v>131</v>
      </c>
      <c r="BM155" s="218" t="s">
        <v>452</v>
      </c>
    </row>
    <row r="156" s="2" customFormat="1" ht="14.4" customHeight="1">
      <c r="A156" s="39"/>
      <c r="B156" s="40"/>
      <c r="C156" s="206" t="s">
        <v>602</v>
      </c>
      <c r="D156" s="206" t="s">
        <v>127</v>
      </c>
      <c r="E156" s="207" t="s">
        <v>603</v>
      </c>
      <c r="F156" s="208" t="s">
        <v>604</v>
      </c>
      <c r="G156" s="209" t="s">
        <v>597</v>
      </c>
      <c r="H156" s="210">
        <v>1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44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131</v>
      </c>
      <c r="AT156" s="218" t="s">
        <v>127</v>
      </c>
      <c r="AU156" s="218" t="s">
        <v>83</v>
      </c>
      <c r="AY156" s="18" t="s">
        <v>125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81</v>
      </c>
      <c r="BK156" s="219">
        <f>ROUND(I156*H156,2)</f>
        <v>0</v>
      </c>
      <c r="BL156" s="18" t="s">
        <v>131</v>
      </c>
      <c r="BM156" s="218" t="s">
        <v>602</v>
      </c>
    </row>
    <row r="157" s="2" customFormat="1" ht="14.4" customHeight="1">
      <c r="A157" s="39"/>
      <c r="B157" s="40"/>
      <c r="C157" s="206" t="s">
        <v>605</v>
      </c>
      <c r="D157" s="206" t="s">
        <v>127</v>
      </c>
      <c r="E157" s="207" t="s">
        <v>606</v>
      </c>
      <c r="F157" s="208" t="s">
        <v>607</v>
      </c>
      <c r="G157" s="209" t="s">
        <v>590</v>
      </c>
      <c r="H157" s="210">
        <v>8</v>
      </c>
      <c r="I157" s="211"/>
      <c r="J157" s="212">
        <f>ROUND(I157*H157,2)</f>
        <v>0</v>
      </c>
      <c r="K157" s="213"/>
      <c r="L157" s="45"/>
      <c r="M157" s="214" t="s">
        <v>19</v>
      </c>
      <c r="N157" s="215" t="s">
        <v>44</v>
      </c>
      <c r="O157" s="85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8" t="s">
        <v>131</v>
      </c>
      <c r="AT157" s="218" t="s">
        <v>127</v>
      </c>
      <c r="AU157" s="218" t="s">
        <v>83</v>
      </c>
      <c r="AY157" s="18" t="s">
        <v>125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81</v>
      </c>
      <c r="BK157" s="219">
        <f>ROUND(I157*H157,2)</f>
        <v>0</v>
      </c>
      <c r="BL157" s="18" t="s">
        <v>131</v>
      </c>
      <c r="BM157" s="218" t="s">
        <v>605</v>
      </c>
    </row>
    <row r="158" s="2" customFormat="1" ht="14.4" customHeight="1">
      <c r="A158" s="39"/>
      <c r="B158" s="40"/>
      <c r="C158" s="206" t="s">
        <v>608</v>
      </c>
      <c r="D158" s="206" t="s">
        <v>127</v>
      </c>
      <c r="E158" s="207" t="s">
        <v>609</v>
      </c>
      <c r="F158" s="208" t="s">
        <v>610</v>
      </c>
      <c r="G158" s="209" t="s">
        <v>208</v>
      </c>
      <c r="H158" s="210">
        <v>1</v>
      </c>
      <c r="I158" s="211"/>
      <c r="J158" s="212">
        <f>ROUND(I158*H158,2)</f>
        <v>0</v>
      </c>
      <c r="K158" s="213"/>
      <c r="L158" s="45"/>
      <c r="M158" s="268" t="s">
        <v>19</v>
      </c>
      <c r="N158" s="269" t="s">
        <v>44</v>
      </c>
      <c r="O158" s="270"/>
      <c r="P158" s="271">
        <f>O158*H158</f>
        <v>0</v>
      </c>
      <c r="Q158" s="271">
        <v>0</v>
      </c>
      <c r="R158" s="271">
        <f>Q158*H158</f>
        <v>0</v>
      </c>
      <c r="S158" s="271">
        <v>0</v>
      </c>
      <c r="T158" s="27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131</v>
      </c>
      <c r="AT158" s="218" t="s">
        <v>127</v>
      </c>
      <c r="AU158" s="218" t="s">
        <v>83</v>
      </c>
      <c r="AY158" s="18" t="s">
        <v>125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81</v>
      </c>
      <c r="BK158" s="219">
        <f>ROUND(I158*H158,2)</f>
        <v>0</v>
      </c>
      <c r="BL158" s="18" t="s">
        <v>131</v>
      </c>
      <c r="BM158" s="218" t="s">
        <v>608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vr5iSooC2PxHuuB3bGisI/FpKR3oxDBHP5Kk9fRzpsqJBFz6+zSb5LxYYT1Ay6VDmHAkcxJRmVvX+5WCz8axIA==" hashValue="JBn9m+PqOvoRLfi9ZSQ2McCBH1HTGahLf0e6rLOuTWFsmfdnagZaWLYHm+xcNBWJ+ycvC1VEiZnsYrqRToX3sA==" algorithmName="SHA-512" password="CC35"/>
  <autoFilter ref="C83:K15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Dačice, Stavební úpravy stezky pro chodce a cyklisty ke hřbitovu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ROUND((SUM(BE82:BE108)),  2)</f>
        <v>0</v>
      </c>
      <c r="G33" s="39"/>
      <c r="H33" s="39"/>
      <c r="I33" s="149">
        <v>0.20999999999999999</v>
      </c>
      <c r="J33" s="148">
        <f>ROUND(((SUM(BE82:BE108))*I33),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ROUND((SUM(BF82:BF108)),  2)</f>
        <v>0</v>
      </c>
      <c r="G34" s="39"/>
      <c r="H34" s="39"/>
      <c r="I34" s="149">
        <v>0.14999999999999999</v>
      </c>
      <c r="J34" s="148">
        <f>ROUND(((SUM(BF82:BF108))*I34),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ROUND((SUM(BG82:BG108)),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ROUND((SUM(BH82:BH108)),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ROUND((SUM(BI82:BI108)),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Dačice, Stavební úpravy stezky pro chodce a cyklisty ke hřbitovu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801 - Vegetační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Dačice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Dačice, Krajířova 27/I, 380 13 Dačice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110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Dačice, Stavební úpravy stezky pro chodce a cyklisty ke hřbitovu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IO 801 - Vegetační úpravy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Dačice</v>
      </c>
      <c r="G76" s="41"/>
      <c r="H76" s="41"/>
      <c r="I76" s="33" t="s">
        <v>23</v>
      </c>
      <c r="J76" s="73" t="str">
        <f>IF(J12="","",J12)</f>
        <v>31. 1. 2022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Město Dačice, Krajířova 27/I, 380 13 Dačice</v>
      </c>
      <c r="G78" s="41"/>
      <c r="H78" s="41"/>
      <c r="I78" s="33" t="s">
        <v>32</v>
      </c>
      <c r="J78" s="37" t="str">
        <f>E21</f>
        <v>Agroprojekt Jihlava, spol. s.r.o.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Agroprojekt Jihlava, spol.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111</v>
      </c>
      <c r="D81" s="181" t="s">
        <v>58</v>
      </c>
      <c r="E81" s="181" t="s">
        <v>54</v>
      </c>
      <c r="F81" s="181" t="s">
        <v>55</v>
      </c>
      <c r="G81" s="181" t="s">
        <v>112</v>
      </c>
      <c r="H81" s="181" t="s">
        <v>113</v>
      </c>
      <c r="I81" s="181" t="s">
        <v>114</v>
      </c>
      <c r="J81" s="182" t="s">
        <v>98</v>
      </c>
      <c r="K81" s="183" t="s">
        <v>115</v>
      </c>
      <c r="L81" s="184"/>
      <c r="M81" s="93" t="s">
        <v>19</v>
      </c>
      <c r="N81" s="94" t="s">
        <v>43</v>
      </c>
      <c r="O81" s="94" t="s">
        <v>116</v>
      </c>
      <c r="P81" s="94" t="s">
        <v>117</v>
      </c>
      <c r="Q81" s="94" t="s">
        <v>118</v>
      </c>
      <c r="R81" s="94" t="s">
        <v>119</v>
      </c>
      <c r="S81" s="94" t="s">
        <v>120</v>
      </c>
      <c r="T81" s="95" t="s">
        <v>121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122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</f>
        <v>0</v>
      </c>
      <c r="Q82" s="97"/>
      <c r="R82" s="187">
        <f>R83</f>
        <v>1.2456196400000001</v>
      </c>
      <c r="S82" s="97"/>
      <c r="T82" s="188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99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72</v>
      </c>
      <c r="E83" s="193" t="s">
        <v>123</v>
      </c>
      <c r="F83" s="193" t="s">
        <v>124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P84+P106</f>
        <v>0</v>
      </c>
      <c r="Q83" s="198"/>
      <c r="R83" s="199">
        <f>R84+R106</f>
        <v>1.2456196400000001</v>
      </c>
      <c r="S83" s="198"/>
      <c r="T83" s="200">
        <f>T84+T106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81</v>
      </c>
      <c r="AT83" s="202" t="s">
        <v>72</v>
      </c>
      <c r="AU83" s="202" t="s">
        <v>73</v>
      </c>
      <c r="AY83" s="201" t="s">
        <v>125</v>
      </c>
      <c r="BK83" s="203">
        <f>BK84+BK106</f>
        <v>0</v>
      </c>
    </row>
    <row r="84" s="12" customFormat="1" ht="22.8" customHeight="1">
      <c r="A84" s="12"/>
      <c r="B84" s="190"/>
      <c r="C84" s="191"/>
      <c r="D84" s="192" t="s">
        <v>72</v>
      </c>
      <c r="E84" s="204" t="s">
        <v>81</v>
      </c>
      <c r="F84" s="204" t="s">
        <v>126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SUM(P85:P105)</f>
        <v>0</v>
      </c>
      <c r="Q84" s="198"/>
      <c r="R84" s="199">
        <f>SUM(R85:R105)</f>
        <v>1.2456196400000001</v>
      </c>
      <c r="S84" s="198"/>
      <c r="T84" s="200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81</v>
      </c>
      <c r="AT84" s="202" t="s">
        <v>72</v>
      </c>
      <c r="AU84" s="202" t="s">
        <v>81</v>
      </c>
      <c r="AY84" s="201" t="s">
        <v>125</v>
      </c>
      <c r="BK84" s="203">
        <f>SUM(BK85:BK105)</f>
        <v>0</v>
      </c>
    </row>
    <row r="85" s="2" customFormat="1" ht="24.15" customHeight="1">
      <c r="A85" s="39"/>
      <c r="B85" s="40"/>
      <c r="C85" s="206" t="s">
        <v>81</v>
      </c>
      <c r="D85" s="206" t="s">
        <v>127</v>
      </c>
      <c r="E85" s="207" t="s">
        <v>612</v>
      </c>
      <c r="F85" s="208" t="s">
        <v>613</v>
      </c>
      <c r="G85" s="209" t="s">
        <v>160</v>
      </c>
      <c r="H85" s="210">
        <v>10</v>
      </c>
      <c r="I85" s="211"/>
      <c r="J85" s="212">
        <f>ROUND(I85*H85,2)</f>
        <v>0</v>
      </c>
      <c r="K85" s="213"/>
      <c r="L85" s="45"/>
      <c r="M85" s="214" t="s">
        <v>19</v>
      </c>
      <c r="N85" s="215" t="s">
        <v>44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131</v>
      </c>
      <c r="AT85" s="218" t="s">
        <v>127</v>
      </c>
      <c r="AU85" s="218" t="s">
        <v>83</v>
      </c>
      <c r="AY85" s="18" t="s">
        <v>125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8" t="s">
        <v>81</v>
      </c>
      <c r="BK85" s="219">
        <f>ROUND(I85*H85,2)</f>
        <v>0</v>
      </c>
      <c r="BL85" s="18" t="s">
        <v>131</v>
      </c>
      <c r="BM85" s="218" t="s">
        <v>614</v>
      </c>
    </row>
    <row r="86" s="2" customFormat="1">
      <c r="A86" s="39"/>
      <c r="B86" s="40"/>
      <c r="C86" s="41"/>
      <c r="D86" s="222" t="s">
        <v>154</v>
      </c>
      <c r="E86" s="41"/>
      <c r="F86" s="243" t="s">
        <v>615</v>
      </c>
      <c r="G86" s="41"/>
      <c r="H86" s="41"/>
      <c r="I86" s="244"/>
      <c r="J86" s="41"/>
      <c r="K86" s="41"/>
      <c r="L86" s="45"/>
      <c r="M86" s="245"/>
      <c r="N86" s="246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154</v>
      </c>
      <c r="AU86" s="18" t="s">
        <v>83</v>
      </c>
    </row>
    <row r="87" s="2" customFormat="1" ht="49.05" customHeight="1">
      <c r="A87" s="39"/>
      <c r="B87" s="40"/>
      <c r="C87" s="206" t="s">
        <v>83</v>
      </c>
      <c r="D87" s="206" t="s">
        <v>127</v>
      </c>
      <c r="E87" s="207" t="s">
        <v>616</v>
      </c>
      <c r="F87" s="208" t="s">
        <v>617</v>
      </c>
      <c r="G87" s="209" t="s">
        <v>130</v>
      </c>
      <c r="H87" s="210">
        <v>699</v>
      </c>
      <c r="I87" s="211"/>
      <c r="J87" s="212">
        <f>ROUND(I87*H87,2)</f>
        <v>0</v>
      </c>
      <c r="K87" s="213"/>
      <c r="L87" s="45"/>
      <c r="M87" s="214" t="s">
        <v>19</v>
      </c>
      <c r="N87" s="215" t="s">
        <v>44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131</v>
      </c>
      <c r="AT87" s="218" t="s">
        <v>127</v>
      </c>
      <c r="AU87" s="218" t="s">
        <v>83</v>
      </c>
      <c r="AY87" s="18" t="s">
        <v>125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81</v>
      </c>
      <c r="BK87" s="219">
        <f>ROUND(I87*H87,2)</f>
        <v>0</v>
      </c>
      <c r="BL87" s="18" t="s">
        <v>131</v>
      </c>
      <c r="BM87" s="218" t="s">
        <v>618</v>
      </c>
    </row>
    <row r="88" s="2" customFormat="1" ht="37.8" customHeight="1">
      <c r="A88" s="39"/>
      <c r="B88" s="40"/>
      <c r="C88" s="206" t="s">
        <v>138</v>
      </c>
      <c r="D88" s="206" t="s">
        <v>127</v>
      </c>
      <c r="E88" s="207" t="s">
        <v>619</v>
      </c>
      <c r="F88" s="208" t="s">
        <v>620</v>
      </c>
      <c r="G88" s="209" t="s">
        <v>130</v>
      </c>
      <c r="H88" s="210">
        <v>699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44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131</v>
      </c>
      <c r="AT88" s="218" t="s">
        <v>127</v>
      </c>
      <c r="AU88" s="218" t="s">
        <v>83</v>
      </c>
      <c r="AY88" s="18" t="s">
        <v>125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81</v>
      </c>
      <c r="BK88" s="219">
        <f>ROUND(I88*H88,2)</f>
        <v>0</v>
      </c>
      <c r="BL88" s="18" t="s">
        <v>131</v>
      </c>
      <c r="BM88" s="218" t="s">
        <v>621</v>
      </c>
    </row>
    <row r="89" s="2" customFormat="1">
      <c r="A89" s="39"/>
      <c r="B89" s="40"/>
      <c r="C89" s="41"/>
      <c r="D89" s="222" t="s">
        <v>154</v>
      </c>
      <c r="E89" s="41"/>
      <c r="F89" s="243" t="s">
        <v>622</v>
      </c>
      <c r="G89" s="41"/>
      <c r="H89" s="41"/>
      <c r="I89" s="244"/>
      <c r="J89" s="41"/>
      <c r="K89" s="41"/>
      <c r="L89" s="45"/>
      <c r="M89" s="245"/>
      <c r="N89" s="246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154</v>
      </c>
      <c r="AU89" s="18" t="s">
        <v>83</v>
      </c>
    </row>
    <row r="90" s="2" customFormat="1" ht="24.15" customHeight="1">
      <c r="A90" s="39"/>
      <c r="B90" s="40"/>
      <c r="C90" s="206" t="s">
        <v>131</v>
      </c>
      <c r="D90" s="206" t="s">
        <v>127</v>
      </c>
      <c r="E90" s="207" t="s">
        <v>623</v>
      </c>
      <c r="F90" s="208" t="s">
        <v>624</v>
      </c>
      <c r="G90" s="209" t="s">
        <v>208</v>
      </c>
      <c r="H90" s="210">
        <v>11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44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131</v>
      </c>
      <c r="AT90" s="218" t="s">
        <v>127</v>
      </c>
      <c r="AU90" s="218" t="s">
        <v>83</v>
      </c>
      <c r="AY90" s="18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81</v>
      </c>
      <c r="BK90" s="219">
        <f>ROUND(I90*H90,2)</f>
        <v>0</v>
      </c>
      <c r="BL90" s="18" t="s">
        <v>131</v>
      </c>
      <c r="BM90" s="218" t="s">
        <v>625</v>
      </c>
    </row>
    <row r="91" s="2" customFormat="1" ht="37.8" customHeight="1">
      <c r="A91" s="39"/>
      <c r="B91" s="40"/>
      <c r="C91" s="206" t="s">
        <v>150</v>
      </c>
      <c r="D91" s="206" t="s">
        <v>127</v>
      </c>
      <c r="E91" s="207" t="s">
        <v>626</v>
      </c>
      <c r="F91" s="208" t="s">
        <v>627</v>
      </c>
      <c r="G91" s="209" t="s">
        <v>208</v>
      </c>
      <c r="H91" s="210">
        <v>11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44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131</v>
      </c>
      <c r="AT91" s="218" t="s">
        <v>127</v>
      </c>
      <c r="AU91" s="218" t="s">
        <v>83</v>
      </c>
      <c r="AY91" s="18" t="s">
        <v>125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81</v>
      </c>
      <c r="BK91" s="219">
        <f>ROUND(I91*H91,2)</f>
        <v>0</v>
      </c>
      <c r="BL91" s="18" t="s">
        <v>131</v>
      </c>
      <c r="BM91" s="218" t="s">
        <v>628</v>
      </c>
    </row>
    <row r="92" s="2" customFormat="1" ht="24.15" customHeight="1">
      <c r="A92" s="39"/>
      <c r="B92" s="40"/>
      <c r="C92" s="257" t="s">
        <v>157</v>
      </c>
      <c r="D92" s="257" t="s">
        <v>193</v>
      </c>
      <c r="E92" s="258" t="s">
        <v>629</v>
      </c>
      <c r="F92" s="259" t="s">
        <v>630</v>
      </c>
      <c r="G92" s="260" t="s">
        <v>208</v>
      </c>
      <c r="H92" s="261">
        <v>11</v>
      </c>
      <c r="I92" s="262"/>
      <c r="J92" s="263">
        <f>ROUND(I92*H92,2)</f>
        <v>0</v>
      </c>
      <c r="K92" s="264"/>
      <c r="L92" s="265"/>
      <c r="M92" s="266" t="s">
        <v>19</v>
      </c>
      <c r="N92" s="267" t="s">
        <v>44</v>
      </c>
      <c r="O92" s="85"/>
      <c r="P92" s="216">
        <f>O92*H92</f>
        <v>0</v>
      </c>
      <c r="Q92" s="216">
        <v>0.089999999999999997</v>
      </c>
      <c r="R92" s="216">
        <f>Q92*H92</f>
        <v>0.98999999999999999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170</v>
      </c>
      <c r="AT92" s="218" t="s">
        <v>193</v>
      </c>
      <c r="AU92" s="218" t="s">
        <v>83</v>
      </c>
      <c r="AY92" s="18" t="s">
        <v>125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81</v>
      </c>
      <c r="BK92" s="219">
        <f>ROUND(I92*H92,2)</f>
        <v>0</v>
      </c>
      <c r="BL92" s="18" t="s">
        <v>131</v>
      </c>
      <c r="BM92" s="218" t="s">
        <v>631</v>
      </c>
    </row>
    <row r="93" s="2" customFormat="1" ht="37.8" customHeight="1">
      <c r="A93" s="39"/>
      <c r="B93" s="40"/>
      <c r="C93" s="206" t="s">
        <v>163</v>
      </c>
      <c r="D93" s="206" t="s">
        <v>127</v>
      </c>
      <c r="E93" s="207" t="s">
        <v>632</v>
      </c>
      <c r="F93" s="208" t="s">
        <v>633</v>
      </c>
      <c r="G93" s="209" t="s">
        <v>130</v>
      </c>
      <c r="H93" s="210">
        <v>699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44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131</v>
      </c>
      <c r="AT93" s="218" t="s">
        <v>127</v>
      </c>
      <c r="AU93" s="218" t="s">
        <v>83</v>
      </c>
      <c r="AY93" s="18" t="s">
        <v>125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81</v>
      </c>
      <c r="BK93" s="219">
        <f>ROUND(I93*H93,2)</f>
        <v>0</v>
      </c>
      <c r="BL93" s="18" t="s">
        <v>131</v>
      </c>
      <c r="BM93" s="218" t="s">
        <v>634</v>
      </c>
    </row>
    <row r="94" s="2" customFormat="1" ht="14.4" customHeight="1">
      <c r="A94" s="39"/>
      <c r="B94" s="40"/>
      <c r="C94" s="257" t="s">
        <v>170</v>
      </c>
      <c r="D94" s="257" t="s">
        <v>193</v>
      </c>
      <c r="E94" s="258" t="s">
        <v>635</v>
      </c>
      <c r="F94" s="259" t="s">
        <v>636</v>
      </c>
      <c r="G94" s="260" t="s">
        <v>504</v>
      </c>
      <c r="H94" s="261">
        <v>13.98</v>
      </c>
      <c r="I94" s="262"/>
      <c r="J94" s="263">
        <f>ROUND(I94*H94,2)</f>
        <v>0</v>
      </c>
      <c r="K94" s="264"/>
      <c r="L94" s="265"/>
      <c r="M94" s="266" t="s">
        <v>19</v>
      </c>
      <c r="N94" s="267" t="s">
        <v>44</v>
      </c>
      <c r="O94" s="85"/>
      <c r="P94" s="216">
        <f>O94*H94</f>
        <v>0</v>
      </c>
      <c r="Q94" s="216">
        <v>0.001</v>
      </c>
      <c r="R94" s="216">
        <f>Q94*H94</f>
        <v>0.013980000000000001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170</v>
      </c>
      <c r="AT94" s="218" t="s">
        <v>193</v>
      </c>
      <c r="AU94" s="218" t="s">
        <v>83</v>
      </c>
      <c r="AY94" s="18" t="s">
        <v>125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81</v>
      </c>
      <c r="BK94" s="219">
        <f>ROUND(I94*H94,2)</f>
        <v>0</v>
      </c>
      <c r="BL94" s="18" t="s">
        <v>131</v>
      </c>
      <c r="BM94" s="218" t="s">
        <v>637</v>
      </c>
    </row>
    <row r="95" s="13" customFormat="1">
      <c r="A95" s="13"/>
      <c r="B95" s="220"/>
      <c r="C95" s="221"/>
      <c r="D95" s="222" t="s">
        <v>133</v>
      </c>
      <c r="E95" s="221"/>
      <c r="F95" s="224" t="s">
        <v>638</v>
      </c>
      <c r="G95" s="221"/>
      <c r="H95" s="225">
        <v>13.98</v>
      </c>
      <c r="I95" s="226"/>
      <c r="J95" s="221"/>
      <c r="K95" s="221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133</v>
      </c>
      <c r="AU95" s="231" t="s">
        <v>83</v>
      </c>
      <c r="AV95" s="13" t="s">
        <v>83</v>
      </c>
      <c r="AW95" s="13" t="s">
        <v>4</v>
      </c>
      <c r="AX95" s="13" t="s">
        <v>81</v>
      </c>
      <c r="AY95" s="231" t="s">
        <v>125</v>
      </c>
    </row>
    <row r="96" s="2" customFormat="1" ht="14.4" customHeight="1">
      <c r="A96" s="39"/>
      <c r="B96" s="40"/>
      <c r="C96" s="206" t="s">
        <v>177</v>
      </c>
      <c r="D96" s="206" t="s">
        <v>127</v>
      </c>
      <c r="E96" s="207" t="s">
        <v>639</v>
      </c>
      <c r="F96" s="208" t="s">
        <v>640</v>
      </c>
      <c r="G96" s="209" t="s">
        <v>208</v>
      </c>
      <c r="H96" s="210">
        <v>33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44</v>
      </c>
      <c r="O96" s="85"/>
      <c r="P96" s="216">
        <f>O96*H96</f>
        <v>0</v>
      </c>
      <c r="Q96" s="216">
        <v>6.0000000000000002E-05</v>
      </c>
      <c r="R96" s="216">
        <f>Q96*H96</f>
        <v>0.00198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131</v>
      </c>
      <c r="AT96" s="218" t="s">
        <v>127</v>
      </c>
      <c r="AU96" s="218" t="s">
        <v>83</v>
      </c>
      <c r="AY96" s="18" t="s">
        <v>125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81</v>
      </c>
      <c r="BK96" s="219">
        <f>ROUND(I96*H96,2)</f>
        <v>0</v>
      </c>
      <c r="BL96" s="18" t="s">
        <v>131</v>
      </c>
      <c r="BM96" s="218" t="s">
        <v>641</v>
      </c>
    </row>
    <row r="97" s="13" customFormat="1">
      <c r="A97" s="13"/>
      <c r="B97" s="220"/>
      <c r="C97" s="221"/>
      <c r="D97" s="222" t="s">
        <v>133</v>
      </c>
      <c r="E97" s="223" t="s">
        <v>19</v>
      </c>
      <c r="F97" s="224" t="s">
        <v>642</v>
      </c>
      <c r="G97" s="221"/>
      <c r="H97" s="225">
        <v>33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133</v>
      </c>
      <c r="AU97" s="231" t="s">
        <v>83</v>
      </c>
      <c r="AV97" s="13" t="s">
        <v>83</v>
      </c>
      <c r="AW97" s="13" t="s">
        <v>35</v>
      </c>
      <c r="AX97" s="13" t="s">
        <v>81</v>
      </c>
      <c r="AY97" s="231" t="s">
        <v>125</v>
      </c>
    </row>
    <row r="98" s="2" customFormat="1" ht="14.4" customHeight="1">
      <c r="A98" s="39"/>
      <c r="B98" s="40"/>
      <c r="C98" s="257" t="s">
        <v>181</v>
      </c>
      <c r="D98" s="257" t="s">
        <v>193</v>
      </c>
      <c r="E98" s="258" t="s">
        <v>643</v>
      </c>
      <c r="F98" s="259" t="s">
        <v>644</v>
      </c>
      <c r="G98" s="260" t="s">
        <v>208</v>
      </c>
      <c r="H98" s="261">
        <v>33</v>
      </c>
      <c r="I98" s="262"/>
      <c r="J98" s="263">
        <f>ROUND(I98*H98,2)</f>
        <v>0</v>
      </c>
      <c r="K98" s="264"/>
      <c r="L98" s="265"/>
      <c r="M98" s="266" t="s">
        <v>19</v>
      </c>
      <c r="N98" s="267" t="s">
        <v>44</v>
      </c>
      <c r="O98" s="85"/>
      <c r="P98" s="216">
        <f>O98*H98</f>
        <v>0</v>
      </c>
      <c r="Q98" s="216">
        <v>0.0070899999999999999</v>
      </c>
      <c r="R98" s="216">
        <f>Q98*H98</f>
        <v>0.23397000000000001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170</v>
      </c>
      <c r="AT98" s="218" t="s">
        <v>193</v>
      </c>
      <c r="AU98" s="218" t="s">
        <v>83</v>
      </c>
      <c r="AY98" s="18" t="s">
        <v>125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81</v>
      </c>
      <c r="BK98" s="219">
        <f>ROUND(I98*H98,2)</f>
        <v>0</v>
      </c>
      <c r="BL98" s="18" t="s">
        <v>131</v>
      </c>
      <c r="BM98" s="218" t="s">
        <v>645</v>
      </c>
    </row>
    <row r="99" s="2" customFormat="1" ht="24.15" customHeight="1">
      <c r="A99" s="39"/>
      <c r="B99" s="40"/>
      <c r="C99" s="206" t="s">
        <v>187</v>
      </c>
      <c r="D99" s="206" t="s">
        <v>127</v>
      </c>
      <c r="E99" s="207" t="s">
        <v>646</v>
      </c>
      <c r="F99" s="208" t="s">
        <v>647</v>
      </c>
      <c r="G99" s="209" t="s">
        <v>208</v>
      </c>
      <c r="H99" s="210">
        <v>11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44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131</v>
      </c>
      <c r="AT99" s="218" t="s">
        <v>127</v>
      </c>
      <c r="AU99" s="218" t="s">
        <v>83</v>
      </c>
      <c r="AY99" s="18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81</v>
      </c>
      <c r="BK99" s="219">
        <f>ROUND(I99*H99,2)</f>
        <v>0</v>
      </c>
      <c r="BL99" s="18" t="s">
        <v>131</v>
      </c>
      <c r="BM99" s="218" t="s">
        <v>648</v>
      </c>
    </row>
    <row r="100" s="2" customFormat="1">
      <c r="A100" s="39"/>
      <c r="B100" s="40"/>
      <c r="C100" s="41"/>
      <c r="D100" s="222" t="s">
        <v>154</v>
      </c>
      <c r="E100" s="41"/>
      <c r="F100" s="243" t="s">
        <v>649</v>
      </c>
      <c r="G100" s="41"/>
      <c r="H100" s="41"/>
      <c r="I100" s="244"/>
      <c r="J100" s="41"/>
      <c r="K100" s="41"/>
      <c r="L100" s="45"/>
      <c r="M100" s="245"/>
      <c r="N100" s="246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154</v>
      </c>
      <c r="AU100" s="18" t="s">
        <v>83</v>
      </c>
    </row>
    <row r="101" s="2" customFormat="1" ht="14.4" customHeight="1">
      <c r="A101" s="39"/>
      <c r="B101" s="40"/>
      <c r="C101" s="257" t="s">
        <v>192</v>
      </c>
      <c r="D101" s="257" t="s">
        <v>193</v>
      </c>
      <c r="E101" s="258" t="s">
        <v>650</v>
      </c>
      <c r="F101" s="259" t="s">
        <v>651</v>
      </c>
      <c r="G101" s="260" t="s">
        <v>160</v>
      </c>
      <c r="H101" s="261">
        <v>0.028000000000000001</v>
      </c>
      <c r="I101" s="262"/>
      <c r="J101" s="263">
        <f>ROUND(I101*H101,2)</f>
        <v>0</v>
      </c>
      <c r="K101" s="264"/>
      <c r="L101" s="265"/>
      <c r="M101" s="266" t="s">
        <v>19</v>
      </c>
      <c r="N101" s="267" t="s">
        <v>44</v>
      </c>
      <c r="O101" s="85"/>
      <c r="P101" s="216">
        <f>O101*H101</f>
        <v>0</v>
      </c>
      <c r="Q101" s="216">
        <v>0.20000000000000001</v>
      </c>
      <c r="R101" s="216">
        <f>Q101*H101</f>
        <v>0.0056000000000000008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170</v>
      </c>
      <c r="AT101" s="218" t="s">
        <v>193</v>
      </c>
      <c r="AU101" s="218" t="s">
        <v>83</v>
      </c>
      <c r="AY101" s="18" t="s">
        <v>125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81</v>
      </c>
      <c r="BK101" s="219">
        <f>ROUND(I101*H101,2)</f>
        <v>0</v>
      </c>
      <c r="BL101" s="18" t="s">
        <v>131</v>
      </c>
      <c r="BM101" s="218" t="s">
        <v>652</v>
      </c>
    </row>
    <row r="102" s="13" customFormat="1">
      <c r="A102" s="13"/>
      <c r="B102" s="220"/>
      <c r="C102" s="221"/>
      <c r="D102" s="222" t="s">
        <v>133</v>
      </c>
      <c r="E102" s="223" t="s">
        <v>19</v>
      </c>
      <c r="F102" s="224" t="s">
        <v>653</v>
      </c>
      <c r="G102" s="221"/>
      <c r="H102" s="225">
        <v>13.75</v>
      </c>
      <c r="I102" s="226"/>
      <c r="J102" s="221"/>
      <c r="K102" s="221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133</v>
      </c>
      <c r="AU102" s="231" t="s">
        <v>83</v>
      </c>
      <c r="AV102" s="13" t="s">
        <v>83</v>
      </c>
      <c r="AW102" s="13" t="s">
        <v>35</v>
      </c>
      <c r="AX102" s="13" t="s">
        <v>81</v>
      </c>
      <c r="AY102" s="231" t="s">
        <v>125</v>
      </c>
    </row>
    <row r="103" s="13" customFormat="1">
      <c r="A103" s="13"/>
      <c r="B103" s="220"/>
      <c r="C103" s="221"/>
      <c r="D103" s="222" t="s">
        <v>133</v>
      </c>
      <c r="E103" s="221"/>
      <c r="F103" s="224" t="s">
        <v>654</v>
      </c>
      <c r="G103" s="221"/>
      <c r="H103" s="225">
        <v>0.028000000000000001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133</v>
      </c>
      <c r="AU103" s="231" t="s">
        <v>83</v>
      </c>
      <c r="AV103" s="13" t="s">
        <v>83</v>
      </c>
      <c r="AW103" s="13" t="s">
        <v>4</v>
      </c>
      <c r="AX103" s="13" t="s">
        <v>81</v>
      </c>
      <c r="AY103" s="231" t="s">
        <v>125</v>
      </c>
    </row>
    <row r="104" s="2" customFormat="1" ht="24.15" customHeight="1">
      <c r="A104" s="39"/>
      <c r="B104" s="40"/>
      <c r="C104" s="206" t="s">
        <v>199</v>
      </c>
      <c r="D104" s="206" t="s">
        <v>127</v>
      </c>
      <c r="E104" s="207" t="s">
        <v>655</v>
      </c>
      <c r="F104" s="208" t="s">
        <v>656</v>
      </c>
      <c r="G104" s="209" t="s">
        <v>130</v>
      </c>
      <c r="H104" s="210">
        <v>0.249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44</v>
      </c>
      <c r="O104" s="85"/>
      <c r="P104" s="216">
        <f>O104*H104</f>
        <v>0</v>
      </c>
      <c r="Q104" s="216">
        <v>0.00036000000000000002</v>
      </c>
      <c r="R104" s="216">
        <f>Q104*H104</f>
        <v>8.9640000000000002E-05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131</v>
      </c>
      <c r="AT104" s="218" t="s">
        <v>127</v>
      </c>
      <c r="AU104" s="218" t="s">
        <v>83</v>
      </c>
      <c r="AY104" s="18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81</v>
      </c>
      <c r="BK104" s="219">
        <f>ROUND(I104*H104,2)</f>
        <v>0</v>
      </c>
      <c r="BL104" s="18" t="s">
        <v>131</v>
      </c>
      <c r="BM104" s="218" t="s">
        <v>657</v>
      </c>
    </row>
    <row r="105" s="13" customFormat="1">
      <c r="A105" s="13"/>
      <c r="B105" s="220"/>
      <c r="C105" s="221"/>
      <c r="D105" s="222" t="s">
        <v>133</v>
      </c>
      <c r="E105" s="223" t="s">
        <v>19</v>
      </c>
      <c r="F105" s="224" t="s">
        <v>658</v>
      </c>
      <c r="G105" s="221"/>
      <c r="H105" s="225">
        <v>0.249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133</v>
      </c>
      <c r="AU105" s="231" t="s">
        <v>83</v>
      </c>
      <c r="AV105" s="13" t="s">
        <v>83</v>
      </c>
      <c r="AW105" s="13" t="s">
        <v>35</v>
      </c>
      <c r="AX105" s="13" t="s">
        <v>81</v>
      </c>
      <c r="AY105" s="231" t="s">
        <v>125</v>
      </c>
    </row>
    <row r="106" s="12" customFormat="1" ht="22.8" customHeight="1">
      <c r="A106" s="12"/>
      <c r="B106" s="190"/>
      <c r="C106" s="191"/>
      <c r="D106" s="192" t="s">
        <v>72</v>
      </c>
      <c r="E106" s="204" t="s">
        <v>434</v>
      </c>
      <c r="F106" s="204" t="s">
        <v>435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SUM(P107:P108)</f>
        <v>0</v>
      </c>
      <c r="Q106" s="198"/>
      <c r="R106" s="199">
        <f>SUM(R107:R108)</f>
        <v>0</v>
      </c>
      <c r="S106" s="198"/>
      <c r="T106" s="20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81</v>
      </c>
      <c r="AT106" s="202" t="s">
        <v>72</v>
      </c>
      <c r="AU106" s="202" t="s">
        <v>81</v>
      </c>
      <c r="AY106" s="201" t="s">
        <v>125</v>
      </c>
      <c r="BK106" s="203">
        <f>SUM(BK107:BK108)</f>
        <v>0</v>
      </c>
    </row>
    <row r="107" s="2" customFormat="1" ht="37.8" customHeight="1">
      <c r="A107" s="39"/>
      <c r="B107" s="40"/>
      <c r="C107" s="206" t="s">
        <v>205</v>
      </c>
      <c r="D107" s="206" t="s">
        <v>127</v>
      </c>
      <c r="E107" s="207" t="s">
        <v>659</v>
      </c>
      <c r="F107" s="208" t="s">
        <v>660</v>
      </c>
      <c r="G107" s="209" t="s">
        <v>196</v>
      </c>
      <c r="H107" s="210">
        <v>1.246</v>
      </c>
      <c r="I107" s="211"/>
      <c r="J107" s="212">
        <f>ROUND(I107*H107,2)</f>
        <v>0</v>
      </c>
      <c r="K107" s="213"/>
      <c r="L107" s="45"/>
      <c r="M107" s="214" t="s">
        <v>19</v>
      </c>
      <c r="N107" s="215" t="s">
        <v>44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131</v>
      </c>
      <c r="AT107" s="218" t="s">
        <v>127</v>
      </c>
      <c r="AU107" s="218" t="s">
        <v>83</v>
      </c>
      <c r="AY107" s="18" t="s">
        <v>125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81</v>
      </c>
      <c r="BK107" s="219">
        <f>ROUND(I107*H107,2)</f>
        <v>0</v>
      </c>
      <c r="BL107" s="18" t="s">
        <v>131</v>
      </c>
      <c r="BM107" s="218" t="s">
        <v>661</v>
      </c>
    </row>
    <row r="108" s="2" customFormat="1" ht="24.15" customHeight="1">
      <c r="A108" s="39"/>
      <c r="B108" s="40"/>
      <c r="C108" s="206" t="s">
        <v>8</v>
      </c>
      <c r="D108" s="206" t="s">
        <v>127</v>
      </c>
      <c r="E108" s="207" t="s">
        <v>662</v>
      </c>
      <c r="F108" s="208" t="s">
        <v>663</v>
      </c>
      <c r="G108" s="209" t="s">
        <v>196</v>
      </c>
      <c r="H108" s="210">
        <v>1.246</v>
      </c>
      <c r="I108" s="211"/>
      <c r="J108" s="212">
        <f>ROUND(I108*H108,2)</f>
        <v>0</v>
      </c>
      <c r="K108" s="213"/>
      <c r="L108" s="45"/>
      <c r="M108" s="268" t="s">
        <v>19</v>
      </c>
      <c r="N108" s="269" t="s">
        <v>44</v>
      </c>
      <c r="O108" s="270"/>
      <c r="P108" s="271">
        <f>O108*H108</f>
        <v>0</v>
      </c>
      <c r="Q108" s="271">
        <v>0</v>
      </c>
      <c r="R108" s="271">
        <f>Q108*H108</f>
        <v>0</v>
      </c>
      <c r="S108" s="271">
        <v>0</v>
      </c>
      <c r="T108" s="272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131</v>
      </c>
      <c r="AT108" s="218" t="s">
        <v>127</v>
      </c>
      <c r="AU108" s="218" t="s">
        <v>83</v>
      </c>
      <c r="AY108" s="18" t="s">
        <v>125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81</v>
      </c>
      <c r="BK108" s="219">
        <f>ROUND(I108*H108,2)</f>
        <v>0</v>
      </c>
      <c r="BL108" s="18" t="s">
        <v>131</v>
      </c>
      <c r="BM108" s="218" t="s">
        <v>664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3LQrTJGaaWzUD8ynRB1gPXDrwzdN6gh59mB0UXcxeEZaWLtD/du4KKFHTgHOi8pxCh5LP3fKwdocjbxYBiBXJQ==" hashValue="Aw2MMs5HVBLzerhSbb8puJXutzuOUIBN1ZMG5rwQvelV80WUNZSMIdGgJkb0pEogy+tpMZFtPK2WUcUQ3ep6Yg==" algorithmName="SHA-512" password="CC35"/>
  <autoFilter ref="C81:K10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Dačice, Stavební úpravy stezky pro chodce a cyklisty ke hřbitovu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ROUND((SUM(BE85:BE105)),  2)</f>
        <v>0</v>
      </c>
      <c r="G33" s="39"/>
      <c r="H33" s="39"/>
      <c r="I33" s="149">
        <v>0.20999999999999999</v>
      </c>
      <c r="J33" s="148">
        <f>ROUND(((SUM(BE85:BE105))*I33),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ROUND((SUM(BF85:BF105)),  2)</f>
        <v>0</v>
      </c>
      <c r="G34" s="39"/>
      <c r="H34" s="39"/>
      <c r="I34" s="149">
        <v>0.14999999999999999</v>
      </c>
      <c r="J34" s="148">
        <f>ROUND(((SUM(BF85:BF105))*I34),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ROUND((SUM(BH85:BH105)),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Dačice, Stavební úpravy stezky pro chodce a cyklisty ke hřbitovu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Dačice</v>
      </c>
      <c r="G52" s="41"/>
      <c r="H52" s="41"/>
      <c r="I52" s="33" t="s">
        <v>23</v>
      </c>
      <c r="J52" s="73" t="str">
        <f>IF(J12="","",J12)</f>
        <v>31. 1. 2022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Dačice, Krajířova 27/I, 380 13 Dačice</v>
      </c>
      <c r="G54" s="41"/>
      <c r="H54" s="41"/>
      <c r="I54" s="33" t="s">
        <v>32</v>
      </c>
      <c r="J54" s="37" t="str">
        <f>E21</f>
        <v>Agroprojekt Jihlava, spol.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Agroprojekt Jihlava, spol.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666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667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668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669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670</v>
      </c>
      <c r="E64" s="175"/>
      <c r="F64" s="175"/>
      <c r="G64" s="175"/>
      <c r="H64" s="175"/>
      <c r="I64" s="175"/>
      <c r="J64" s="176">
        <f>J98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671</v>
      </c>
      <c r="E65" s="175"/>
      <c r="F65" s="175"/>
      <c r="G65" s="175"/>
      <c r="H65" s="175"/>
      <c r="I65" s="175"/>
      <c r="J65" s="176">
        <f>J101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Dačice, Stavební úpravy stezky pro chodce a cyklisty ke hřbitovu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94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Dačice</v>
      </c>
      <c r="G79" s="41"/>
      <c r="H79" s="41"/>
      <c r="I79" s="33" t="s">
        <v>23</v>
      </c>
      <c r="J79" s="73" t="str">
        <f>IF(J12="","",J12)</f>
        <v>31. 1. 2022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Město Dačice, Krajířova 27/I, 380 13 Dačice</v>
      </c>
      <c r="G81" s="41"/>
      <c r="H81" s="41"/>
      <c r="I81" s="33" t="s">
        <v>32</v>
      </c>
      <c r="J81" s="37" t="str">
        <f>E21</f>
        <v>Agroprojekt Jihlava, spol.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Agroprojekt Jihlava, spol.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111</v>
      </c>
      <c r="D84" s="181" t="s">
        <v>58</v>
      </c>
      <c r="E84" s="181" t="s">
        <v>54</v>
      </c>
      <c r="F84" s="181" t="s">
        <v>55</v>
      </c>
      <c r="G84" s="181" t="s">
        <v>112</v>
      </c>
      <c r="H84" s="181" t="s">
        <v>113</v>
      </c>
      <c r="I84" s="181" t="s">
        <v>114</v>
      </c>
      <c r="J84" s="182" t="s">
        <v>98</v>
      </c>
      <c r="K84" s="183" t="s">
        <v>115</v>
      </c>
      <c r="L84" s="184"/>
      <c r="M84" s="93" t="s">
        <v>19</v>
      </c>
      <c r="N84" s="94" t="s">
        <v>43</v>
      </c>
      <c r="O84" s="94" t="s">
        <v>116</v>
      </c>
      <c r="P84" s="94" t="s">
        <v>117</v>
      </c>
      <c r="Q84" s="94" t="s">
        <v>118</v>
      </c>
      <c r="R84" s="94" t="s">
        <v>119</v>
      </c>
      <c r="S84" s="94" t="s">
        <v>120</v>
      </c>
      <c r="T84" s="95" t="s">
        <v>121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122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99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672</v>
      </c>
      <c r="F86" s="193" t="s">
        <v>673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P87+P92+P95+P98+P101</f>
        <v>0</v>
      </c>
      <c r="Q86" s="198"/>
      <c r="R86" s="199">
        <f>R87+R92+R95+R98+R101</f>
        <v>0</v>
      </c>
      <c r="S86" s="198"/>
      <c r="T86" s="200">
        <f>T87+T92+T95+T98+T101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150</v>
      </c>
      <c r="AT86" s="202" t="s">
        <v>72</v>
      </c>
      <c r="AU86" s="202" t="s">
        <v>73</v>
      </c>
      <c r="AY86" s="201" t="s">
        <v>125</v>
      </c>
      <c r="BK86" s="203">
        <f>BK87+BK92+BK95+BK98+BK101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674</v>
      </c>
      <c r="F87" s="204" t="s">
        <v>675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SUM(P88:P91)</f>
        <v>0</v>
      </c>
      <c r="Q87" s="198"/>
      <c r="R87" s="199">
        <f>SUM(R88:R91)</f>
        <v>0</v>
      </c>
      <c r="S87" s="198"/>
      <c r="T87" s="20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150</v>
      </c>
      <c r="AT87" s="202" t="s">
        <v>72</v>
      </c>
      <c r="AU87" s="202" t="s">
        <v>81</v>
      </c>
      <c r="AY87" s="201" t="s">
        <v>125</v>
      </c>
      <c r="BK87" s="203">
        <f>SUM(BK88:BK91)</f>
        <v>0</v>
      </c>
    </row>
    <row r="88" s="2" customFormat="1" ht="14.4" customHeight="1">
      <c r="A88" s="39"/>
      <c r="B88" s="40"/>
      <c r="C88" s="206" t="s">
        <v>81</v>
      </c>
      <c r="D88" s="206" t="s">
        <v>127</v>
      </c>
      <c r="E88" s="207" t="s">
        <v>676</v>
      </c>
      <c r="F88" s="208" t="s">
        <v>677</v>
      </c>
      <c r="G88" s="209" t="s">
        <v>678</v>
      </c>
      <c r="H88" s="210">
        <v>1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44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679</v>
      </c>
      <c r="AT88" s="218" t="s">
        <v>127</v>
      </c>
      <c r="AU88" s="218" t="s">
        <v>83</v>
      </c>
      <c r="AY88" s="18" t="s">
        <v>125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81</v>
      </c>
      <c r="BK88" s="219">
        <f>ROUND(I88*H88,2)</f>
        <v>0</v>
      </c>
      <c r="BL88" s="18" t="s">
        <v>679</v>
      </c>
      <c r="BM88" s="218" t="s">
        <v>680</v>
      </c>
    </row>
    <row r="89" s="2" customFormat="1">
      <c r="A89" s="39"/>
      <c r="B89" s="40"/>
      <c r="C89" s="41"/>
      <c r="D89" s="222" t="s">
        <v>154</v>
      </c>
      <c r="E89" s="41"/>
      <c r="F89" s="243" t="s">
        <v>681</v>
      </c>
      <c r="G89" s="41"/>
      <c r="H89" s="41"/>
      <c r="I89" s="244"/>
      <c r="J89" s="41"/>
      <c r="K89" s="41"/>
      <c r="L89" s="45"/>
      <c r="M89" s="245"/>
      <c r="N89" s="246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154</v>
      </c>
      <c r="AU89" s="18" t="s">
        <v>83</v>
      </c>
    </row>
    <row r="90" s="2" customFormat="1" ht="14.4" customHeight="1">
      <c r="A90" s="39"/>
      <c r="B90" s="40"/>
      <c r="C90" s="206" t="s">
        <v>83</v>
      </c>
      <c r="D90" s="206" t="s">
        <v>127</v>
      </c>
      <c r="E90" s="207" t="s">
        <v>682</v>
      </c>
      <c r="F90" s="208" t="s">
        <v>683</v>
      </c>
      <c r="G90" s="209" t="s">
        <v>678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44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81</v>
      </c>
      <c r="AT90" s="218" t="s">
        <v>127</v>
      </c>
      <c r="AU90" s="218" t="s">
        <v>83</v>
      </c>
      <c r="AY90" s="18" t="s">
        <v>125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81</v>
      </c>
      <c r="BK90" s="219">
        <f>ROUND(I90*H90,2)</f>
        <v>0</v>
      </c>
      <c r="BL90" s="18" t="s">
        <v>81</v>
      </c>
      <c r="BM90" s="218" t="s">
        <v>684</v>
      </c>
    </row>
    <row r="91" s="2" customFormat="1">
      <c r="A91" s="39"/>
      <c r="B91" s="40"/>
      <c r="C91" s="41"/>
      <c r="D91" s="222" t="s">
        <v>154</v>
      </c>
      <c r="E91" s="41"/>
      <c r="F91" s="243" t="s">
        <v>685</v>
      </c>
      <c r="G91" s="41"/>
      <c r="H91" s="41"/>
      <c r="I91" s="244"/>
      <c r="J91" s="41"/>
      <c r="K91" s="41"/>
      <c r="L91" s="45"/>
      <c r="M91" s="245"/>
      <c r="N91" s="246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154</v>
      </c>
      <c r="AU91" s="18" t="s">
        <v>83</v>
      </c>
    </row>
    <row r="92" s="12" customFormat="1" ht="22.8" customHeight="1">
      <c r="A92" s="12"/>
      <c r="B92" s="190"/>
      <c r="C92" s="191"/>
      <c r="D92" s="192" t="s">
        <v>72</v>
      </c>
      <c r="E92" s="204" t="s">
        <v>686</v>
      </c>
      <c r="F92" s="204" t="s">
        <v>687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150</v>
      </c>
      <c r="AT92" s="202" t="s">
        <v>72</v>
      </c>
      <c r="AU92" s="202" t="s">
        <v>81</v>
      </c>
      <c r="AY92" s="201" t="s">
        <v>125</v>
      </c>
      <c r="BK92" s="203">
        <f>SUM(BK93:BK94)</f>
        <v>0</v>
      </c>
    </row>
    <row r="93" s="2" customFormat="1" ht="14.4" customHeight="1">
      <c r="A93" s="39"/>
      <c r="B93" s="40"/>
      <c r="C93" s="206" t="s">
        <v>138</v>
      </c>
      <c r="D93" s="206" t="s">
        <v>127</v>
      </c>
      <c r="E93" s="207" t="s">
        <v>688</v>
      </c>
      <c r="F93" s="208" t="s">
        <v>687</v>
      </c>
      <c r="G93" s="209" t="s">
        <v>678</v>
      </c>
      <c r="H93" s="210">
        <v>1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44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81</v>
      </c>
      <c r="AT93" s="218" t="s">
        <v>127</v>
      </c>
      <c r="AU93" s="218" t="s">
        <v>83</v>
      </c>
      <c r="AY93" s="18" t="s">
        <v>125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81</v>
      </c>
      <c r="BK93" s="219">
        <f>ROUND(I93*H93,2)</f>
        <v>0</v>
      </c>
      <c r="BL93" s="18" t="s">
        <v>81</v>
      </c>
      <c r="BM93" s="218" t="s">
        <v>689</v>
      </c>
    </row>
    <row r="94" s="2" customFormat="1">
      <c r="A94" s="39"/>
      <c r="B94" s="40"/>
      <c r="C94" s="41"/>
      <c r="D94" s="222" t="s">
        <v>154</v>
      </c>
      <c r="E94" s="41"/>
      <c r="F94" s="243" t="s">
        <v>690</v>
      </c>
      <c r="G94" s="41"/>
      <c r="H94" s="41"/>
      <c r="I94" s="244"/>
      <c r="J94" s="41"/>
      <c r="K94" s="41"/>
      <c r="L94" s="45"/>
      <c r="M94" s="245"/>
      <c r="N94" s="246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154</v>
      </c>
      <c r="AU94" s="18" t="s">
        <v>83</v>
      </c>
    </row>
    <row r="95" s="12" customFormat="1" ht="22.8" customHeight="1">
      <c r="A95" s="12"/>
      <c r="B95" s="190"/>
      <c r="C95" s="191"/>
      <c r="D95" s="192" t="s">
        <v>72</v>
      </c>
      <c r="E95" s="204" t="s">
        <v>691</v>
      </c>
      <c r="F95" s="204" t="s">
        <v>692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150</v>
      </c>
      <c r="AT95" s="202" t="s">
        <v>72</v>
      </c>
      <c r="AU95" s="202" t="s">
        <v>81</v>
      </c>
      <c r="AY95" s="201" t="s">
        <v>125</v>
      </c>
      <c r="BK95" s="203">
        <f>SUM(BK96:BK97)</f>
        <v>0</v>
      </c>
    </row>
    <row r="96" s="2" customFormat="1" ht="14.4" customHeight="1">
      <c r="A96" s="39"/>
      <c r="B96" s="40"/>
      <c r="C96" s="206" t="s">
        <v>131</v>
      </c>
      <c r="D96" s="206" t="s">
        <v>127</v>
      </c>
      <c r="E96" s="207" t="s">
        <v>693</v>
      </c>
      <c r="F96" s="208" t="s">
        <v>692</v>
      </c>
      <c r="G96" s="209" t="s">
        <v>678</v>
      </c>
      <c r="H96" s="210">
        <v>1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44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81</v>
      </c>
      <c r="AT96" s="218" t="s">
        <v>127</v>
      </c>
      <c r="AU96" s="218" t="s">
        <v>83</v>
      </c>
      <c r="AY96" s="18" t="s">
        <v>125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81</v>
      </c>
      <c r="BK96" s="219">
        <f>ROUND(I96*H96,2)</f>
        <v>0</v>
      </c>
      <c r="BL96" s="18" t="s">
        <v>81</v>
      </c>
      <c r="BM96" s="218" t="s">
        <v>694</v>
      </c>
    </row>
    <row r="97" s="2" customFormat="1">
      <c r="A97" s="39"/>
      <c r="B97" s="40"/>
      <c r="C97" s="41"/>
      <c r="D97" s="222" t="s">
        <v>154</v>
      </c>
      <c r="E97" s="41"/>
      <c r="F97" s="243" t="s">
        <v>695</v>
      </c>
      <c r="G97" s="41"/>
      <c r="H97" s="41"/>
      <c r="I97" s="244"/>
      <c r="J97" s="41"/>
      <c r="K97" s="41"/>
      <c r="L97" s="45"/>
      <c r="M97" s="245"/>
      <c r="N97" s="246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154</v>
      </c>
      <c r="AU97" s="18" t="s">
        <v>83</v>
      </c>
    </row>
    <row r="98" s="12" customFormat="1" ht="22.8" customHeight="1">
      <c r="A98" s="12"/>
      <c r="B98" s="190"/>
      <c r="C98" s="191"/>
      <c r="D98" s="192" t="s">
        <v>72</v>
      </c>
      <c r="E98" s="204" t="s">
        <v>696</v>
      </c>
      <c r="F98" s="204" t="s">
        <v>697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150</v>
      </c>
      <c r="AT98" s="202" t="s">
        <v>72</v>
      </c>
      <c r="AU98" s="202" t="s">
        <v>81</v>
      </c>
      <c r="AY98" s="201" t="s">
        <v>125</v>
      </c>
      <c r="BK98" s="203">
        <f>SUM(BK99:BK100)</f>
        <v>0</v>
      </c>
    </row>
    <row r="99" s="2" customFormat="1" ht="14.4" customHeight="1">
      <c r="A99" s="39"/>
      <c r="B99" s="40"/>
      <c r="C99" s="206" t="s">
        <v>150</v>
      </c>
      <c r="D99" s="206" t="s">
        <v>127</v>
      </c>
      <c r="E99" s="207" t="s">
        <v>698</v>
      </c>
      <c r="F99" s="208" t="s">
        <v>699</v>
      </c>
      <c r="G99" s="209" t="s">
        <v>678</v>
      </c>
      <c r="H99" s="210">
        <v>1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44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81</v>
      </c>
      <c r="AT99" s="218" t="s">
        <v>127</v>
      </c>
      <c r="AU99" s="218" t="s">
        <v>83</v>
      </c>
      <c r="AY99" s="18" t="s">
        <v>125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81</v>
      </c>
      <c r="BK99" s="219">
        <f>ROUND(I99*H99,2)</f>
        <v>0</v>
      </c>
      <c r="BL99" s="18" t="s">
        <v>81</v>
      </c>
      <c r="BM99" s="218" t="s">
        <v>700</v>
      </c>
    </row>
    <row r="100" s="2" customFormat="1">
      <c r="A100" s="39"/>
      <c r="B100" s="40"/>
      <c r="C100" s="41"/>
      <c r="D100" s="222" t="s">
        <v>154</v>
      </c>
      <c r="E100" s="41"/>
      <c r="F100" s="243" t="s">
        <v>701</v>
      </c>
      <c r="G100" s="41"/>
      <c r="H100" s="41"/>
      <c r="I100" s="244"/>
      <c r="J100" s="41"/>
      <c r="K100" s="41"/>
      <c r="L100" s="45"/>
      <c r="M100" s="245"/>
      <c r="N100" s="246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154</v>
      </c>
      <c r="AU100" s="18" t="s">
        <v>83</v>
      </c>
    </row>
    <row r="101" s="12" customFormat="1" ht="22.8" customHeight="1">
      <c r="A101" s="12"/>
      <c r="B101" s="190"/>
      <c r="C101" s="191"/>
      <c r="D101" s="192" t="s">
        <v>72</v>
      </c>
      <c r="E101" s="204" t="s">
        <v>702</v>
      </c>
      <c r="F101" s="204" t="s">
        <v>703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SUM(P102:P105)</f>
        <v>0</v>
      </c>
      <c r="Q101" s="198"/>
      <c r="R101" s="199">
        <f>SUM(R102:R105)</f>
        <v>0</v>
      </c>
      <c r="S101" s="198"/>
      <c r="T101" s="200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150</v>
      </c>
      <c r="AT101" s="202" t="s">
        <v>72</v>
      </c>
      <c r="AU101" s="202" t="s">
        <v>81</v>
      </c>
      <c r="AY101" s="201" t="s">
        <v>125</v>
      </c>
      <c r="BK101" s="203">
        <f>SUM(BK102:BK105)</f>
        <v>0</v>
      </c>
    </row>
    <row r="102" s="2" customFormat="1" ht="14.4" customHeight="1">
      <c r="A102" s="39"/>
      <c r="B102" s="40"/>
      <c r="C102" s="206" t="s">
        <v>157</v>
      </c>
      <c r="D102" s="206" t="s">
        <v>127</v>
      </c>
      <c r="E102" s="207" t="s">
        <v>704</v>
      </c>
      <c r="F102" s="208" t="s">
        <v>705</v>
      </c>
      <c r="G102" s="209" t="s">
        <v>678</v>
      </c>
      <c r="H102" s="210">
        <v>1</v>
      </c>
      <c r="I102" s="211"/>
      <c r="J102" s="212">
        <f>ROUND(I102*H102,2)</f>
        <v>0</v>
      </c>
      <c r="K102" s="213"/>
      <c r="L102" s="45"/>
      <c r="M102" s="214" t="s">
        <v>19</v>
      </c>
      <c r="N102" s="215" t="s">
        <v>44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679</v>
      </c>
      <c r="AT102" s="218" t="s">
        <v>127</v>
      </c>
      <c r="AU102" s="218" t="s">
        <v>83</v>
      </c>
      <c r="AY102" s="18" t="s">
        <v>125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81</v>
      </c>
      <c r="BK102" s="219">
        <f>ROUND(I102*H102,2)</f>
        <v>0</v>
      </c>
      <c r="BL102" s="18" t="s">
        <v>679</v>
      </c>
      <c r="BM102" s="218" t="s">
        <v>706</v>
      </c>
    </row>
    <row r="103" s="2" customFormat="1">
      <c r="A103" s="39"/>
      <c r="B103" s="40"/>
      <c r="C103" s="41"/>
      <c r="D103" s="222" t="s">
        <v>154</v>
      </c>
      <c r="E103" s="41"/>
      <c r="F103" s="243" t="s">
        <v>707</v>
      </c>
      <c r="G103" s="41"/>
      <c r="H103" s="41"/>
      <c r="I103" s="244"/>
      <c r="J103" s="41"/>
      <c r="K103" s="41"/>
      <c r="L103" s="45"/>
      <c r="M103" s="245"/>
      <c r="N103" s="24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154</v>
      </c>
      <c r="AU103" s="18" t="s">
        <v>83</v>
      </c>
    </row>
    <row r="104" s="2" customFormat="1" ht="14.4" customHeight="1">
      <c r="A104" s="39"/>
      <c r="B104" s="40"/>
      <c r="C104" s="206" t="s">
        <v>163</v>
      </c>
      <c r="D104" s="206" t="s">
        <v>127</v>
      </c>
      <c r="E104" s="207" t="s">
        <v>708</v>
      </c>
      <c r="F104" s="208" t="s">
        <v>709</v>
      </c>
      <c r="G104" s="209" t="s">
        <v>678</v>
      </c>
      <c r="H104" s="210">
        <v>1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44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81</v>
      </c>
      <c r="AT104" s="218" t="s">
        <v>127</v>
      </c>
      <c r="AU104" s="218" t="s">
        <v>83</v>
      </c>
      <c r="AY104" s="18" t="s">
        <v>125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81</v>
      </c>
      <c r="BK104" s="219">
        <f>ROUND(I104*H104,2)</f>
        <v>0</v>
      </c>
      <c r="BL104" s="18" t="s">
        <v>81</v>
      </c>
      <c r="BM104" s="218" t="s">
        <v>710</v>
      </c>
    </row>
    <row r="105" s="2" customFormat="1">
      <c r="A105" s="39"/>
      <c r="B105" s="40"/>
      <c r="C105" s="41"/>
      <c r="D105" s="222" t="s">
        <v>154</v>
      </c>
      <c r="E105" s="41"/>
      <c r="F105" s="243" t="s">
        <v>711</v>
      </c>
      <c r="G105" s="41"/>
      <c r="H105" s="41"/>
      <c r="I105" s="244"/>
      <c r="J105" s="41"/>
      <c r="K105" s="41"/>
      <c r="L105" s="45"/>
      <c r="M105" s="274"/>
      <c r="N105" s="275"/>
      <c r="O105" s="270"/>
      <c r="P105" s="270"/>
      <c r="Q105" s="270"/>
      <c r="R105" s="270"/>
      <c r="S105" s="270"/>
      <c r="T105" s="27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83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C06L4ReBcclx4Jd7UPUylXH/RPtUjELdbTTs09L4yZt1UkLdKj5RjGhzNW/SFU/fjlW2f+Cowj5jG9Cqg3IcEQ==" hashValue="OmbaFE8RhZ/UAt3t4q/pEICEdQ+zL4g+wY/01y333WNKVV7ThSRcJIqZpSvQDRVj2d1UmPH69W6xmz/5Op9g2g==" algorithmName="SHA-512" password="CC35"/>
  <autoFilter ref="C84:K1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712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713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714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715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716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717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718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719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720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721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722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723</v>
      </c>
      <c r="F18" s="288" t="s">
        <v>724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80</v>
      </c>
      <c r="F19" s="288" t="s">
        <v>725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726</v>
      </c>
      <c r="F20" s="288" t="s">
        <v>727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90</v>
      </c>
      <c r="F21" s="288" t="s">
        <v>91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728</v>
      </c>
      <c r="F22" s="288" t="s">
        <v>729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730</v>
      </c>
      <c r="F23" s="288" t="s">
        <v>731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732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733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734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735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736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737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738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739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740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111</v>
      </c>
      <c r="F36" s="288"/>
      <c r="G36" s="288" t="s">
        <v>741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742</v>
      </c>
      <c r="F37" s="288"/>
      <c r="G37" s="288" t="s">
        <v>743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54</v>
      </c>
      <c r="F38" s="288"/>
      <c r="G38" s="288" t="s">
        <v>744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55</v>
      </c>
      <c r="F39" s="288"/>
      <c r="G39" s="288" t="s">
        <v>745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112</v>
      </c>
      <c r="F40" s="288"/>
      <c r="G40" s="288" t="s">
        <v>746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113</v>
      </c>
      <c r="F41" s="288"/>
      <c r="G41" s="288" t="s">
        <v>747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748</v>
      </c>
      <c r="F42" s="288"/>
      <c r="G42" s="288" t="s">
        <v>749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750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751</v>
      </c>
      <c r="F44" s="288"/>
      <c r="G44" s="288" t="s">
        <v>752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115</v>
      </c>
      <c r="F45" s="288"/>
      <c r="G45" s="288" t="s">
        <v>753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754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755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756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757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758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759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760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761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762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763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764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765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766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767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768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769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770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771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772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773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774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775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776</v>
      </c>
      <c r="D76" s="306"/>
      <c r="E76" s="306"/>
      <c r="F76" s="306" t="s">
        <v>777</v>
      </c>
      <c r="G76" s="307"/>
      <c r="H76" s="306" t="s">
        <v>55</v>
      </c>
      <c r="I76" s="306" t="s">
        <v>58</v>
      </c>
      <c r="J76" s="306" t="s">
        <v>778</v>
      </c>
      <c r="K76" s="305"/>
    </row>
    <row r="77" s="1" customFormat="1" ht="17.25" customHeight="1">
      <c r="B77" s="303"/>
      <c r="C77" s="308" t="s">
        <v>779</v>
      </c>
      <c r="D77" s="308"/>
      <c r="E77" s="308"/>
      <c r="F77" s="309" t="s">
        <v>780</v>
      </c>
      <c r="G77" s="310"/>
      <c r="H77" s="308"/>
      <c r="I77" s="308"/>
      <c r="J77" s="308" t="s">
        <v>781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54</v>
      </c>
      <c r="D79" s="313"/>
      <c r="E79" s="313"/>
      <c r="F79" s="314" t="s">
        <v>782</v>
      </c>
      <c r="G79" s="315"/>
      <c r="H79" s="291" t="s">
        <v>783</v>
      </c>
      <c r="I79" s="291" t="s">
        <v>784</v>
      </c>
      <c r="J79" s="291">
        <v>20</v>
      </c>
      <c r="K79" s="305"/>
    </row>
    <row r="80" s="1" customFormat="1" ht="15" customHeight="1">
      <c r="B80" s="303"/>
      <c r="C80" s="291" t="s">
        <v>785</v>
      </c>
      <c r="D80" s="291"/>
      <c r="E80" s="291"/>
      <c r="F80" s="314" t="s">
        <v>782</v>
      </c>
      <c r="G80" s="315"/>
      <c r="H80" s="291" t="s">
        <v>786</v>
      </c>
      <c r="I80" s="291" t="s">
        <v>784</v>
      </c>
      <c r="J80" s="291">
        <v>120</v>
      </c>
      <c r="K80" s="305"/>
    </row>
    <row r="81" s="1" customFormat="1" ht="15" customHeight="1">
      <c r="B81" s="316"/>
      <c r="C81" s="291" t="s">
        <v>787</v>
      </c>
      <c r="D81" s="291"/>
      <c r="E81" s="291"/>
      <c r="F81" s="314" t="s">
        <v>788</v>
      </c>
      <c r="G81" s="315"/>
      <c r="H81" s="291" t="s">
        <v>789</v>
      </c>
      <c r="I81" s="291" t="s">
        <v>784</v>
      </c>
      <c r="J81" s="291">
        <v>50</v>
      </c>
      <c r="K81" s="305"/>
    </row>
    <row r="82" s="1" customFormat="1" ht="15" customHeight="1">
      <c r="B82" s="316"/>
      <c r="C82" s="291" t="s">
        <v>790</v>
      </c>
      <c r="D82" s="291"/>
      <c r="E82" s="291"/>
      <c r="F82" s="314" t="s">
        <v>782</v>
      </c>
      <c r="G82" s="315"/>
      <c r="H82" s="291" t="s">
        <v>791</v>
      </c>
      <c r="I82" s="291" t="s">
        <v>792</v>
      </c>
      <c r="J82" s="291"/>
      <c r="K82" s="305"/>
    </row>
    <row r="83" s="1" customFormat="1" ht="15" customHeight="1">
      <c r="B83" s="316"/>
      <c r="C83" s="317" t="s">
        <v>793</v>
      </c>
      <c r="D83" s="317"/>
      <c r="E83" s="317"/>
      <c r="F83" s="318" t="s">
        <v>788</v>
      </c>
      <c r="G83" s="317"/>
      <c r="H83" s="317" t="s">
        <v>794</v>
      </c>
      <c r="I83" s="317" t="s">
        <v>784</v>
      </c>
      <c r="J83" s="317">
        <v>15</v>
      </c>
      <c r="K83" s="305"/>
    </row>
    <row r="84" s="1" customFormat="1" ht="15" customHeight="1">
      <c r="B84" s="316"/>
      <c r="C84" s="317" t="s">
        <v>795</v>
      </c>
      <c r="D84" s="317"/>
      <c r="E84" s="317"/>
      <c r="F84" s="318" t="s">
        <v>788</v>
      </c>
      <c r="G84" s="317"/>
      <c r="H84" s="317" t="s">
        <v>796</v>
      </c>
      <c r="I84" s="317" t="s">
        <v>784</v>
      </c>
      <c r="J84" s="317">
        <v>15</v>
      </c>
      <c r="K84" s="305"/>
    </row>
    <row r="85" s="1" customFormat="1" ht="15" customHeight="1">
      <c r="B85" s="316"/>
      <c r="C85" s="317" t="s">
        <v>797</v>
      </c>
      <c r="D85" s="317"/>
      <c r="E85" s="317"/>
      <c r="F85" s="318" t="s">
        <v>788</v>
      </c>
      <c r="G85" s="317"/>
      <c r="H85" s="317" t="s">
        <v>798</v>
      </c>
      <c r="I85" s="317" t="s">
        <v>784</v>
      </c>
      <c r="J85" s="317">
        <v>20</v>
      </c>
      <c r="K85" s="305"/>
    </row>
    <row r="86" s="1" customFormat="1" ht="15" customHeight="1">
      <c r="B86" s="316"/>
      <c r="C86" s="317" t="s">
        <v>799</v>
      </c>
      <c r="D86" s="317"/>
      <c r="E86" s="317"/>
      <c r="F86" s="318" t="s">
        <v>788</v>
      </c>
      <c r="G86" s="317"/>
      <c r="H86" s="317" t="s">
        <v>800</v>
      </c>
      <c r="I86" s="317" t="s">
        <v>784</v>
      </c>
      <c r="J86" s="317">
        <v>20</v>
      </c>
      <c r="K86" s="305"/>
    </row>
    <row r="87" s="1" customFormat="1" ht="15" customHeight="1">
      <c r="B87" s="316"/>
      <c r="C87" s="291" t="s">
        <v>801</v>
      </c>
      <c r="D87" s="291"/>
      <c r="E87" s="291"/>
      <c r="F87" s="314" t="s">
        <v>788</v>
      </c>
      <c r="G87" s="315"/>
      <c r="H87" s="291" t="s">
        <v>802</v>
      </c>
      <c r="I87" s="291" t="s">
        <v>784</v>
      </c>
      <c r="J87" s="291">
        <v>50</v>
      </c>
      <c r="K87" s="305"/>
    </row>
    <row r="88" s="1" customFormat="1" ht="15" customHeight="1">
      <c r="B88" s="316"/>
      <c r="C88" s="291" t="s">
        <v>803</v>
      </c>
      <c r="D88" s="291"/>
      <c r="E88" s="291"/>
      <c r="F88" s="314" t="s">
        <v>788</v>
      </c>
      <c r="G88" s="315"/>
      <c r="H88" s="291" t="s">
        <v>804</v>
      </c>
      <c r="I88" s="291" t="s">
        <v>784</v>
      </c>
      <c r="J88" s="291">
        <v>20</v>
      </c>
      <c r="K88" s="305"/>
    </row>
    <row r="89" s="1" customFormat="1" ht="15" customHeight="1">
      <c r="B89" s="316"/>
      <c r="C89" s="291" t="s">
        <v>805</v>
      </c>
      <c r="D89" s="291"/>
      <c r="E89" s="291"/>
      <c r="F89" s="314" t="s">
        <v>788</v>
      </c>
      <c r="G89" s="315"/>
      <c r="H89" s="291" t="s">
        <v>806</v>
      </c>
      <c r="I89" s="291" t="s">
        <v>784</v>
      </c>
      <c r="J89" s="291">
        <v>20</v>
      </c>
      <c r="K89" s="305"/>
    </row>
    <row r="90" s="1" customFormat="1" ht="15" customHeight="1">
      <c r="B90" s="316"/>
      <c r="C90" s="291" t="s">
        <v>807</v>
      </c>
      <c r="D90" s="291"/>
      <c r="E90" s="291"/>
      <c r="F90" s="314" t="s">
        <v>788</v>
      </c>
      <c r="G90" s="315"/>
      <c r="H90" s="291" t="s">
        <v>808</v>
      </c>
      <c r="I90" s="291" t="s">
        <v>784</v>
      </c>
      <c r="J90" s="291">
        <v>50</v>
      </c>
      <c r="K90" s="305"/>
    </row>
    <row r="91" s="1" customFormat="1" ht="15" customHeight="1">
      <c r="B91" s="316"/>
      <c r="C91" s="291" t="s">
        <v>809</v>
      </c>
      <c r="D91" s="291"/>
      <c r="E91" s="291"/>
      <c r="F91" s="314" t="s">
        <v>788</v>
      </c>
      <c r="G91" s="315"/>
      <c r="H91" s="291" t="s">
        <v>809</v>
      </c>
      <c r="I91" s="291" t="s">
        <v>784</v>
      </c>
      <c r="J91" s="291">
        <v>50</v>
      </c>
      <c r="K91" s="305"/>
    </row>
    <row r="92" s="1" customFormat="1" ht="15" customHeight="1">
      <c r="B92" s="316"/>
      <c r="C92" s="291" t="s">
        <v>810</v>
      </c>
      <c r="D92" s="291"/>
      <c r="E92" s="291"/>
      <c r="F92" s="314" t="s">
        <v>788</v>
      </c>
      <c r="G92" s="315"/>
      <c r="H92" s="291" t="s">
        <v>811</v>
      </c>
      <c r="I92" s="291" t="s">
        <v>784</v>
      </c>
      <c r="J92" s="291">
        <v>255</v>
      </c>
      <c r="K92" s="305"/>
    </row>
    <row r="93" s="1" customFormat="1" ht="15" customHeight="1">
      <c r="B93" s="316"/>
      <c r="C93" s="291" t="s">
        <v>812</v>
      </c>
      <c r="D93" s="291"/>
      <c r="E93" s="291"/>
      <c r="F93" s="314" t="s">
        <v>782</v>
      </c>
      <c r="G93" s="315"/>
      <c r="H93" s="291" t="s">
        <v>813</v>
      </c>
      <c r="I93" s="291" t="s">
        <v>814</v>
      </c>
      <c r="J93" s="291"/>
      <c r="K93" s="305"/>
    </row>
    <row r="94" s="1" customFormat="1" ht="15" customHeight="1">
      <c r="B94" s="316"/>
      <c r="C94" s="291" t="s">
        <v>815</v>
      </c>
      <c r="D94" s="291"/>
      <c r="E94" s="291"/>
      <c r="F94" s="314" t="s">
        <v>782</v>
      </c>
      <c r="G94" s="315"/>
      <c r="H94" s="291" t="s">
        <v>816</v>
      </c>
      <c r="I94" s="291" t="s">
        <v>817</v>
      </c>
      <c r="J94" s="291"/>
      <c r="K94" s="305"/>
    </row>
    <row r="95" s="1" customFormat="1" ht="15" customHeight="1">
      <c r="B95" s="316"/>
      <c r="C95" s="291" t="s">
        <v>818</v>
      </c>
      <c r="D95" s="291"/>
      <c r="E95" s="291"/>
      <c r="F95" s="314" t="s">
        <v>782</v>
      </c>
      <c r="G95" s="315"/>
      <c r="H95" s="291" t="s">
        <v>818</v>
      </c>
      <c r="I95" s="291" t="s">
        <v>817</v>
      </c>
      <c r="J95" s="291"/>
      <c r="K95" s="305"/>
    </row>
    <row r="96" s="1" customFormat="1" ht="15" customHeight="1">
      <c r="B96" s="316"/>
      <c r="C96" s="291" t="s">
        <v>39</v>
      </c>
      <c r="D96" s="291"/>
      <c r="E96" s="291"/>
      <c r="F96" s="314" t="s">
        <v>782</v>
      </c>
      <c r="G96" s="315"/>
      <c r="H96" s="291" t="s">
        <v>819</v>
      </c>
      <c r="I96" s="291" t="s">
        <v>817</v>
      </c>
      <c r="J96" s="291"/>
      <c r="K96" s="305"/>
    </row>
    <row r="97" s="1" customFormat="1" ht="15" customHeight="1">
      <c r="B97" s="316"/>
      <c r="C97" s="291" t="s">
        <v>49</v>
      </c>
      <c r="D97" s="291"/>
      <c r="E97" s="291"/>
      <c r="F97" s="314" t="s">
        <v>782</v>
      </c>
      <c r="G97" s="315"/>
      <c r="H97" s="291" t="s">
        <v>820</v>
      </c>
      <c r="I97" s="291" t="s">
        <v>817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821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776</v>
      </c>
      <c r="D103" s="306"/>
      <c r="E103" s="306"/>
      <c r="F103" s="306" t="s">
        <v>777</v>
      </c>
      <c r="G103" s="307"/>
      <c r="H103" s="306" t="s">
        <v>55</v>
      </c>
      <c r="I103" s="306" t="s">
        <v>58</v>
      </c>
      <c r="J103" s="306" t="s">
        <v>778</v>
      </c>
      <c r="K103" s="305"/>
    </row>
    <row r="104" s="1" customFormat="1" ht="17.25" customHeight="1">
      <c r="B104" s="303"/>
      <c r="C104" s="308" t="s">
        <v>779</v>
      </c>
      <c r="D104" s="308"/>
      <c r="E104" s="308"/>
      <c r="F104" s="309" t="s">
        <v>780</v>
      </c>
      <c r="G104" s="310"/>
      <c r="H104" s="308"/>
      <c r="I104" s="308"/>
      <c r="J104" s="308" t="s">
        <v>781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54</v>
      </c>
      <c r="D106" s="313"/>
      <c r="E106" s="313"/>
      <c r="F106" s="314" t="s">
        <v>782</v>
      </c>
      <c r="G106" s="291"/>
      <c r="H106" s="291" t="s">
        <v>822</v>
      </c>
      <c r="I106" s="291" t="s">
        <v>784</v>
      </c>
      <c r="J106" s="291">
        <v>20</v>
      </c>
      <c r="K106" s="305"/>
    </row>
    <row r="107" s="1" customFormat="1" ht="15" customHeight="1">
      <c r="B107" s="303"/>
      <c r="C107" s="291" t="s">
        <v>785</v>
      </c>
      <c r="D107" s="291"/>
      <c r="E107" s="291"/>
      <c r="F107" s="314" t="s">
        <v>782</v>
      </c>
      <c r="G107" s="291"/>
      <c r="H107" s="291" t="s">
        <v>822</v>
      </c>
      <c r="I107" s="291" t="s">
        <v>784</v>
      </c>
      <c r="J107" s="291">
        <v>120</v>
      </c>
      <c r="K107" s="305"/>
    </row>
    <row r="108" s="1" customFormat="1" ht="15" customHeight="1">
      <c r="B108" s="316"/>
      <c r="C108" s="291" t="s">
        <v>787</v>
      </c>
      <c r="D108" s="291"/>
      <c r="E108" s="291"/>
      <c r="F108" s="314" t="s">
        <v>788</v>
      </c>
      <c r="G108" s="291"/>
      <c r="H108" s="291" t="s">
        <v>822</v>
      </c>
      <c r="I108" s="291" t="s">
        <v>784</v>
      </c>
      <c r="J108" s="291">
        <v>50</v>
      </c>
      <c r="K108" s="305"/>
    </row>
    <row r="109" s="1" customFormat="1" ht="15" customHeight="1">
      <c r="B109" s="316"/>
      <c r="C109" s="291" t="s">
        <v>790</v>
      </c>
      <c r="D109" s="291"/>
      <c r="E109" s="291"/>
      <c r="F109" s="314" t="s">
        <v>782</v>
      </c>
      <c r="G109" s="291"/>
      <c r="H109" s="291" t="s">
        <v>822</v>
      </c>
      <c r="I109" s="291" t="s">
        <v>792</v>
      </c>
      <c r="J109" s="291"/>
      <c r="K109" s="305"/>
    </row>
    <row r="110" s="1" customFormat="1" ht="15" customHeight="1">
      <c r="B110" s="316"/>
      <c r="C110" s="291" t="s">
        <v>801</v>
      </c>
      <c r="D110" s="291"/>
      <c r="E110" s="291"/>
      <c r="F110" s="314" t="s">
        <v>788</v>
      </c>
      <c r="G110" s="291"/>
      <c r="H110" s="291" t="s">
        <v>822</v>
      </c>
      <c r="I110" s="291" t="s">
        <v>784</v>
      </c>
      <c r="J110" s="291">
        <v>50</v>
      </c>
      <c r="K110" s="305"/>
    </row>
    <row r="111" s="1" customFormat="1" ht="15" customHeight="1">
      <c r="B111" s="316"/>
      <c r="C111" s="291" t="s">
        <v>809</v>
      </c>
      <c r="D111" s="291"/>
      <c r="E111" s="291"/>
      <c r="F111" s="314" t="s">
        <v>788</v>
      </c>
      <c r="G111" s="291"/>
      <c r="H111" s="291" t="s">
        <v>822</v>
      </c>
      <c r="I111" s="291" t="s">
        <v>784</v>
      </c>
      <c r="J111" s="291">
        <v>50</v>
      </c>
      <c r="K111" s="305"/>
    </row>
    <row r="112" s="1" customFormat="1" ht="15" customHeight="1">
      <c r="B112" s="316"/>
      <c r="C112" s="291" t="s">
        <v>807</v>
      </c>
      <c r="D112" s="291"/>
      <c r="E112" s="291"/>
      <c r="F112" s="314" t="s">
        <v>788</v>
      </c>
      <c r="G112" s="291"/>
      <c r="H112" s="291" t="s">
        <v>822</v>
      </c>
      <c r="I112" s="291" t="s">
        <v>784</v>
      </c>
      <c r="J112" s="291">
        <v>50</v>
      </c>
      <c r="K112" s="305"/>
    </row>
    <row r="113" s="1" customFormat="1" ht="15" customHeight="1">
      <c r="B113" s="316"/>
      <c r="C113" s="291" t="s">
        <v>54</v>
      </c>
      <c r="D113" s="291"/>
      <c r="E113" s="291"/>
      <c r="F113" s="314" t="s">
        <v>782</v>
      </c>
      <c r="G113" s="291"/>
      <c r="H113" s="291" t="s">
        <v>823</v>
      </c>
      <c r="I113" s="291" t="s">
        <v>784</v>
      </c>
      <c r="J113" s="291">
        <v>20</v>
      </c>
      <c r="K113" s="305"/>
    </row>
    <row r="114" s="1" customFormat="1" ht="15" customHeight="1">
      <c r="B114" s="316"/>
      <c r="C114" s="291" t="s">
        <v>824</v>
      </c>
      <c r="D114" s="291"/>
      <c r="E114" s="291"/>
      <c r="F114" s="314" t="s">
        <v>782</v>
      </c>
      <c r="G114" s="291"/>
      <c r="H114" s="291" t="s">
        <v>825</v>
      </c>
      <c r="I114" s="291" t="s">
        <v>784</v>
      </c>
      <c r="J114" s="291">
        <v>120</v>
      </c>
      <c r="K114" s="305"/>
    </row>
    <row r="115" s="1" customFormat="1" ht="15" customHeight="1">
      <c r="B115" s="316"/>
      <c r="C115" s="291" t="s">
        <v>39</v>
      </c>
      <c r="D115" s="291"/>
      <c r="E115" s="291"/>
      <c r="F115" s="314" t="s">
        <v>782</v>
      </c>
      <c r="G115" s="291"/>
      <c r="H115" s="291" t="s">
        <v>826</v>
      </c>
      <c r="I115" s="291" t="s">
        <v>817</v>
      </c>
      <c r="J115" s="291"/>
      <c r="K115" s="305"/>
    </row>
    <row r="116" s="1" customFormat="1" ht="15" customHeight="1">
      <c r="B116" s="316"/>
      <c r="C116" s="291" t="s">
        <v>49</v>
      </c>
      <c r="D116" s="291"/>
      <c r="E116" s="291"/>
      <c r="F116" s="314" t="s">
        <v>782</v>
      </c>
      <c r="G116" s="291"/>
      <c r="H116" s="291" t="s">
        <v>827</v>
      </c>
      <c r="I116" s="291" t="s">
        <v>817</v>
      </c>
      <c r="J116" s="291"/>
      <c r="K116" s="305"/>
    </row>
    <row r="117" s="1" customFormat="1" ht="15" customHeight="1">
      <c r="B117" s="316"/>
      <c r="C117" s="291" t="s">
        <v>58</v>
      </c>
      <c r="D117" s="291"/>
      <c r="E117" s="291"/>
      <c r="F117" s="314" t="s">
        <v>782</v>
      </c>
      <c r="G117" s="291"/>
      <c r="H117" s="291" t="s">
        <v>828</v>
      </c>
      <c r="I117" s="291" t="s">
        <v>829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830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776</v>
      </c>
      <c r="D123" s="306"/>
      <c r="E123" s="306"/>
      <c r="F123" s="306" t="s">
        <v>777</v>
      </c>
      <c r="G123" s="307"/>
      <c r="H123" s="306" t="s">
        <v>55</v>
      </c>
      <c r="I123" s="306" t="s">
        <v>58</v>
      </c>
      <c r="J123" s="306" t="s">
        <v>778</v>
      </c>
      <c r="K123" s="335"/>
    </row>
    <row r="124" s="1" customFormat="1" ht="17.25" customHeight="1">
      <c r="B124" s="334"/>
      <c r="C124" s="308" t="s">
        <v>779</v>
      </c>
      <c r="D124" s="308"/>
      <c r="E124" s="308"/>
      <c r="F124" s="309" t="s">
        <v>780</v>
      </c>
      <c r="G124" s="310"/>
      <c r="H124" s="308"/>
      <c r="I124" s="308"/>
      <c r="J124" s="308" t="s">
        <v>781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785</v>
      </c>
      <c r="D126" s="313"/>
      <c r="E126" s="313"/>
      <c r="F126" s="314" t="s">
        <v>782</v>
      </c>
      <c r="G126" s="291"/>
      <c r="H126" s="291" t="s">
        <v>822</v>
      </c>
      <c r="I126" s="291" t="s">
        <v>784</v>
      </c>
      <c r="J126" s="291">
        <v>120</v>
      </c>
      <c r="K126" s="339"/>
    </row>
    <row r="127" s="1" customFormat="1" ht="15" customHeight="1">
      <c r="B127" s="336"/>
      <c r="C127" s="291" t="s">
        <v>831</v>
      </c>
      <c r="D127" s="291"/>
      <c r="E127" s="291"/>
      <c r="F127" s="314" t="s">
        <v>782</v>
      </c>
      <c r="G127" s="291"/>
      <c r="H127" s="291" t="s">
        <v>832</v>
      </c>
      <c r="I127" s="291" t="s">
        <v>784</v>
      </c>
      <c r="J127" s="291" t="s">
        <v>833</v>
      </c>
      <c r="K127" s="339"/>
    </row>
    <row r="128" s="1" customFormat="1" ht="15" customHeight="1">
      <c r="B128" s="336"/>
      <c r="C128" s="291" t="s">
        <v>730</v>
      </c>
      <c r="D128" s="291"/>
      <c r="E128" s="291"/>
      <c r="F128" s="314" t="s">
        <v>782</v>
      </c>
      <c r="G128" s="291"/>
      <c r="H128" s="291" t="s">
        <v>834</v>
      </c>
      <c r="I128" s="291" t="s">
        <v>784</v>
      </c>
      <c r="J128" s="291" t="s">
        <v>833</v>
      </c>
      <c r="K128" s="339"/>
    </row>
    <row r="129" s="1" customFormat="1" ht="15" customHeight="1">
      <c r="B129" s="336"/>
      <c r="C129" s="291" t="s">
        <v>793</v>
      </c>
      <c r="D129" s="291"/>
      <c r="E129" s="291"/>
      <c r="F129" s="314" t="s">
        <v>788</v>
      </c>
      <c r="G129" s="291"/>
      <c r="H129" s="291" t="s">
        <v>794</v>
      </c>
      <c r="I129" s="291" t="s">
        <v>784</v>
      </c>
      <c r="J129" s="291">
        <v>15</v>
      </c>
      <c r="K129" s="339"/>
    </row>
    <row r="130" s="1" customFormat="1" ht="15" customHeight="1">
      <c r="B130" s="336"/>
      <c r="C130" s="317" t="s">
        <v>795</v>
      </c>
      <c r="D130" s="317"/>
      <c r="E130" s="317"/>
      <c r="F130" s="318" t="s">
        <v>788</v>
      </c>
      <c r="G130" s="317"/>
      <c r="H130" s="317" t="s">
        <v>796</v>
      </c>
      <c r="I130" s="317" t="s">
        <v>784</v>
      </c>
      <c r="J130" s="317">
        <v>15</v>
      </c>
      <c r="K130" s="339"/>
    </row>
    <row r="131" s="1" customFormat="1" ht="15" customHeight="1">
      <c r="B131" s="336"/>
      <c r="C131" s="317" t="s">
        <v>797</v>
      </c>
      <c r="D131" s="317"/>
      <c r="E131" s="317"/>
      <c r="F131" s="318" t="s">
        <v>788</v>
      </c>
      <c r="G131" s="317"/>
      <c r="H131" s="317" t="s">
        <v>798</v>
      </c>
      <c r="I131" s="317" t="s">
        <v>784</v>
      </c>
      <c r="J131" s="317">
        <v>20</v>
      </c>
      <c r="K131" s="339"/>
    </row>
    <row r="132" s="1" customFormat="1" ht="15" customHeight="1">
      <c r="B132" s="336"/>
      <c r="C132" s="317" t="s">
        <v>799</v>
      </c>
      <c r="D132" s="317"/>
      <c r="E132" s="317"/>
      <c r="F132" s="318" t="s">
        <v>788</v>
      </c>
      <c r="G132" s="317"/>
      <c r="H132" s="317" t="s">
        <v>800</v>
      </c>
      <c r="I132" s="317" t="s">
        <v>784</v>
      </c>
      <c r="J132" s="317">
        <v>20</v>
      </c>
      <c r="K132" s="339"/>
    </row>
    <row r="133" s="1" customFormat="1" ht="15" customHeight="1">
      <c r="B133" s="336"/>
      <c r="C133" s="291" t="s">
        <v>787</v>
      </c>
      <c r="D133" s="291"/>
      <c r="E133" s="291"/>
      <c r="F133" s="314" t="s">
        <v>788</v>
      </c>
      <c r="G133" s="291"/>
      <c r="H133" s="291" t="s">
        <v>822</v>
      </c>
      <c r="I133" s="291" t="s">
        <v>784</v>
      </c>
      <c r="J133" s="291">
        <v>50</v>
      </c>
      <c r="K133" s="339"/>
    </row>
    <row r="134" s="1" customFormat="1" ht="15" customHeight="1">
      <c r="B134" s="336"/>
      <c r="C134" s="291" t="s">
        <v>801</v>
      </c>
      <c r="D134" s="291"/>
      <c r="E134" s="291"/>
      <c r="F134" s="314" t="s">
        <v>788</v>
      </c>
      <c r="G134" s="291"/>
      <c r="H134" s="291" t="s">
        <v>822</v>
      </c>
      <c r="I134" s="291" t="s">
        <v>784</v>
      </c>
      <c r="J134" s="291">
        <v>50</v>
      </c>
      <c r="K134" s="339"/>
    </row>
    <row r="135" s="1" customFormat="1" ht="15" customHeight="1">
      <c r="B135" s="336"/>
      <c r="C135" s="291" t="s">
        <v>807</v>
      </c>
      <c r="D135" s="291"/>
      <c r="E135" s="291"/>
      <c r="F135" s="314" t="s">
        <v>788</v>
      </c>
      <c r="G135" s="291"/>
      <c r="H135" s="291" t="s">
        <v>822</v>
      </c>
      <c r="I135" s="291" t="s">
        <v>784</v>
      </c>
      <c r="J135" s="291">
        <v>50</v>
      </c>
      <c r="K135" s="339"/>
    </row>
    <row r="136" s="1" customFormat="1" ht="15" customHeight="1">
      <c r="B136" s="336"/>
      <c r="C136" s="291" t="s">
        <v>809</v>
      </c>
      <c r="D136" s="291"/>
      <c r="E136" s="291"/>
      <c r="F136" s="314" t="s">
        <v>788</v>
      </c>
      <c r="G136" s="291"/>
      <c r="H136" s="291" t="s">
        <v>822</v>
      </c>
      <c r="I136" s="291" t="s">
        <v>784</v>
      </c>
      <c r="J136" s="291">
        <v>50</v>
      </c>
      <c r="K136" s="339"/>
    </row>
    <row r="137" s="1" customFormat="1" ht="15" customHeight="1">
      <c r="B137" s="336"/>
      <c r="C137" s="291" t="s">
        <v>810</v>
      </c>
      <c r="D137" s="291"/>
      <c r="E137" s="291"/>
      <c r="F137" s="314" t="s">
        <v>788</v>
      </c>
      <c r="G137" s="291"/>
      <c r="H137" s="291" t="s">
        <v>835</v>
      </c>
      <c r="I137" s="291" t="s">
        <v>784</v>
      </c>
      <c r="J137" s="291">
        <v>255</v>
      </c>
      <c r="K137" s="339"/>
    </row>
    <row r="138" s="1" customFormat="1" ht="15" customHeight="1">
      <c r="B138" s="336"/>
      <c r="C138" s="291" t="s">
        <v>812</v>
      </c>
      <c r="D138" s="291"/>
      <c r="E138" s="291"/>
      <c r="F138" s="314" t="s">
        <v>782</v>
      </c>
      <c r="G138" s="291"/>
      <c r="H138" s="291" t="s">
        <v>836</v>
      </c>
      <c r="I138" s="291" t="s">
        <v>814</v>
      </c>
      <c r="J138" s="291"/>
      <c r="K138" s="339"/>
    </row>
    <row r="139" s="1" customFormat="1" ht="15" customHeight="1">
      <c r="B139" s="336"/>
      <c r="C139" s="291" t="s">
        <v>815</v>
      </c>
      <c r="D139" s="291"/>
      <c r="E139" s="291"/>
      <c r="F139" s="314" t="s">
        <v>782</v>
      </c>
      <c r="G139" s="291"/>
      <c r="H139" s="291" t="s">
        <v>837</v>
      </c>
      <c r="I139" s="291" t="s">
        <v>817</v>
      </c>
      <c r="J139" s="291"/>
      <c r="K139" s="339"/>
    </row>
    <row r="140" s="1" customFormat="1" ht="15" customHeight="1">
      <c r="B140" s="336"/>
      <c r="C140" s="291" t="s">
        <v>818</v>
      </c>
      <c r="D140" s="291"/>
      <c r="E140" s="291"/>
      <c r="F140" s="314" t="s">
        <v>782</v>
      </c>
      <c r="G140" s="291"/>
      <c r="H140" s="291" t="s">
        <v>818</v>
      </c>
      <c r="I140" s="291" t="s">
        <v>817</v>
      </c>
      <c r="J140" s="291"/>
      <c r="K140" s="339"/>
    </row>
    <row r="141" s="1" customFormat="1" ht="15" customHeight="1">
      <c r="B141" s="336"/>
      <c r="C141" s="291" t="s">
        <v>39</v>
      </c>
      <c r="D141" s="291"/>
      <c r="E141" s="291"/>
      <c r="F141" s="314" t="s">
        <v>782</v>
      </c>
      <c r="G141" s="291"/>
      <c r="H141" s="291" t="s">
        <v>838</v>
      </c>
      <c r="I141" s="291" t="s">
        <v>817</v>
      </c>
      <c r="J141" s="291"/>
      <c r="K141" s="339"/>
    </row>
    <row r="142" s="1" customFormat="1" ht="15" customHeight="1">
      <c r="B142" s="336"/>
      <c r="C142" s="291" t="s">
        <v>839</v>
      </c>
      <c r="D142" s="291"/>
      <c r="E142" s="291"/>
      <c r="F142" s="314" t="s">
        <v>782</v>
      </c>
      <c r="G142" s="291"/>
      <c r="H142" s="291" t="s">
        <v>840</v>
      </c>
      <c r="I142" s="291" t="s">
        <v>817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841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776</v>
      </c>
      <c r="D148" s="306"/>
      <c r="E148" s="306"/>
      <c r="F148" s="306" t="s">
        <v>777</v>
      </c>
      <c r="G148" s="307"/>
      <c r="H148" s="306" t="s">
        <v>55</v>
      </c>
      <c r="I148" s="306" t="s">
        <v>58</v>
      </c>
      <c r="J148" s="306" t="s">
        <v>778</v>
      </c>
      <c r="K148" s="305"/>
    </row>
    <row r="149" s="1" customFormat="1" ht="17.25" customHeight="1">
      <c r="B149" s="303"/>
      <c r="C149" s="308" t="s">
        <v>779</v>
      </c>
      <c r="D149" s="308"/>
      <c r="E149" s="308"/>
      <c r="F149" s="309" t="s">
        <v>780</v>
      </c>
      <c r="G149" s="310"/>
      <c r="H149" s="308"/>
      <c r="I149" s="308"/>
      <c r="J149" s="308" t="s">
        <v>781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785</v>
      </c>
      <c r="D151" s="291"/>
      <c r="E151" s="291"/>
      <c r="F151" s="344" t="s">
        <v>782</v>
      </c>
      <c r="G151" s="291"/>
      <c r="H151" s="343" t="s">
        <v>822</v>
      </c>
      <c r="I151" s="343" t="s">
        <v>784</v>
      </c>
      <c r="J151" s="343">
        <v>120</v>
      </c>
      <c r="K151" s="339"/>
    </row>
    <row r="152" s="1" customFormat="1" ht="15" customHeight="1">
      <c r="B152" s="316"/>
      <c r="C152" s="343" t="s">
        <v>831</v>
      </c>
      <c r="D152" s="291"/>
      <c r="E152" s="291"/>
      <c r="F152" s="344" t="s">
        <v>782</v>
      </c>
      <c r="G152" s="291"/>
      <c r="H152" s="343" t="s">
        <v>842</v>
      </c>
      <c r="I152" s="343" t="s">
        <v>784</v>
      </c>
      <c r="J152" s="343" t="s">
        <v>833</v>
      </c>
      <c r="K152" s="339"/>
    </row>
    <row r="153" s="1" customFormat="1" ht="15" customHeight="1">
      <c r="B153" s="316"/>
      <c r="C153" s="343" t="s">
        <v>730</v>
      </c>
      <c r="D153" s="291"/>
      <c r="E153" s="291"/>
      <c r="F153" s="344" t="s">
        <v>782</v>
      </c>
      <c r="G153" s="291"/>
      <c r="H153" s="343" t="s">
        <v>843</v>
      </c>
      <c r="I153" s="343" t="s">
        <v>784</v>
      </c>
      <c r="J153" s="343" t="s">
        <v>833</v>
      </c>
      <c r="K153" s="339"/>
    </row>
    <row r="154" s="1" customFormat="1" ht="15" customHeight="1">
      <c r="B154" s="316"/>
      <c r="C154" s="343" t="s">
        <v>787</v>
      </c>
      <c r="D154" s="291"/>
      <c r="E154" s="291"/>
      <c r="F154" s="344" t="s">
        <v>788</v>
      </c>
      <c r="G154" s="291"/>
      <c r="H154" s="343" t="s">
        <v>822</v>
      </c>
      <c r="I154" s="343" t="s">
        <v>784</v>
      </c>
      <c r="J154" s="343">
        <v>50</v>
      </c>
      <c r="K154" s="339"/>
    </row>
    <row r="155" s="1" customFormat="1" ht="15" customHeight="1">
      <c r="B155" s="316"/>
      <c r="C155" s="343" t="s">
        <v>790</v>
      </c>
      <c r="D155" s="291"/>
      <c r="E155" s="291"/>
      <c r="F155" s="344" t="s">
        <v>782</v>
      </c>
      <c r="G155" s="291"/>
      <c r="H155" s="343" t="s">
        <v>822</v>
      </c>
      <c r="I155" s="343" t="s">
        <v>792</v>
      </c>
      <c r="J155" s="343"/>
      <c r="K155" s="339"/>
    </row>
    <row r="156" s="1" customFormat="1" ht="15" customHeight="1">
      <c r="B156" s="316"/>
      <c r="C156" s="343" t="s">
        <v>801</v>
      </c>
      <c r="D156" s="291"/>
      <c r="E156" s="291"/>
      <c r="F156" s="344" t="s">
        <v>788</v>
      </c>
      <c r="G156" s="291"/>
      <c r="H156" s="343" t="s">
        <v>822</v>
      </c>
      <c r="I156" s="343" t="s">
        <v>784</v>
      </c>
      <c r="J156" s="343">
        <v>50</v>
      </c>
      <c r="K156" s="339"/>
    </row>
    <row r="157" s="1" customFormat="1" ht="15" customHeight="1">
      <c r="B157" s="316"/>
      <c r="C157" s="343" t="s">
        <v>809</v>
      </c>
      <c r="D157" s="291"/>
      <c r="E157" s="291"/>
      <c r="F157" s="344" t="s">
        <v>788</v>
      </c>
      <c r="G157" s="291"/>
      <c r="H157" s="343" t="s">
        <v>822</v>
      </c>
      <c r="I157" s="343" t="s">
        <v>784</v>
      </c>
      <c r="J157" s="343">
        <v>50</v>
      </c>
      <c r="K157" s="339"/>
    </row>
    <row r="158" s="1" customFormat="1" ht="15" customHeight="1">
      <c r="B158" s="316"/>
      <c r="C158" s="343" t="s">
        <v>807</v>
      </c>
      <c r="D158" s="291"/>
      <c r="E158" s="291"/>
      <c r="F158" s="344" t="s">
        <v>788</v>
      </c>
      <c r="G158" s="291"/>
      <c r="H158" s="343" t="s">
        <v>822</v>
      </c>
      <c r="I158" s="343" t="s">
        <v>784</v>
      </c>
      <c r="J158" s="343">
        <v>50</v>
      </c>
      <c r="K158" s="339"/>
    </row>
    <row r="159" s="1" customFormat="1" ht="15" customHeight="1">
      <c r="B159" s="316"/>
      <c r="C159" s="343" t="s">
        <v>97</v>
      </c>
      <c r="D159" s="291"/>
      <c r="E159" s="291"/>
      <c r="F159" s="344" t="s">
        <v>782</v>
      </c>
      <c r="G159" s="291"/>
      <c r="H159" s="343" t="s">
        <v>844</v>
      </c>
      <c r="I159" s="343" t="s">
        <v>784</v>
      </c>
      <c r="J159" s="343" t="s">
        <v>845</v>
      </c>
      <c r="K159" s="339"/>
    </row>
    <row r="160" s="1" customFormat="1" ht="15" customHeight="1">
      <c r="B160" s="316"/>
      <c r="C160" s="343" t="s">
        <v>846</v>
      </c>
      <c r="D160" s="291"/>
      <c r="E160" s="291"/>
      <c r="F160" s="344" t="s">
        <v>782</v>
      </c>
      <c r="G160" s="291"/>
      <c r="H160" s="343" t="s">
        <v>847</v>
      </c>
      <c r="I160" s="343" t="s">
        <v>817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848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776</v>
      </c>
      <c r="D166" s="306"/>
      <c r="E166" s="306"/>
      <c r="F166" s="306" t="s">
        <v>777</v>
      </c>
      <c r="G166" s="348"/>
      <c r="H166" s="349" t="s">
        <v>55</v>
      </c>
      <c r="I166" s="349" t="s">
        <v>58</v>
      </c>
      <c r="J166" s="306" t="s">
        <v>778</v>
      </c>
      <c r="K166" s="283"/>
    </row>
    <row r="167" s="1" customFormat="1" ht="17.25" customHeight="1">
      <c r="B167" s="284"/>
      <c r="C167" s="308" t="s">
        <v>779</v>
      </c>
      <c r="D167" s="308"/>
      <c r="E167" s="308"/>
      <c r="F167" s="309" t="s">
        <v>780</v>
      </c>
      <c r="G167" s="350"/>
      <c r="H167" s="351"/>
      <c r="I167" s="351"/>
      <c r="J167" s="308" t="s">
        <v>781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785</v>
      </c>
      <c r="D169" s="291"/>
      <c r="E169" s="291"/>
      <c r="F169" s="314" t="s">
        <v>782</v>
      </c>
      <c r="G169" s="291"/>
      <c r="H169" s="291" t="s">
        <v>822</v>
      </c>
      <c r="I169" s="291" t="s">
        <v>784</v>
      </c>
      <c r="J169" s="291">
        <v>120</v>
      </c>
      <c r="K169" s="339"/>
    </row>
    <row r="170" s="1" customFormat="1" ht="15" customHeight="1">
      <c r="B170" s="316"/>
      <c r="C170" s="291" t="s">
        <v>831</v>
      </c>
      <c r="D170" s="291"/>
      <c r="E170" s="291"/>
      <c r="F170" s="314" t="s">
        <v>782</v>
      </c>
      <c r="G170" s="291"/>
      <c r="H170" s="291" t="s">
        <v>832</v>
      </c>
      <c r="I170" s="291" t="s">
        <v>784</v>
      </c>
      <c r="J170" s="291" t="s">
        <v>833</v>
      </c>
      <c r="K170" s="339"/>
    </row>
    <row r="171" s="1" customFormat="1" ht="15" customHeight="1">
      <c r="B171" s="316"/>
      <c r="C171" s="291" t="s">
        <v>730</v>
      </c>
      <c r="D171" s="291"/>
      <c r="E171" s="291"/>
      <c r="F171" s="314" t="s">
        <v>782</v>
      </c>
      <c r="G171" s="291"/>
      <c r="H171" s="291" t="s">
        <v>849</v>
      </c>
      <c r="I171" s="291" t="s">
        <v>784</v>
      </c>
      <c r="J171" s="291" t="s">
        <v>833</v>
      </c>
      <c r="K171" s="339"/>
    </row>
    <row r="172" s="1" customFormat="1" ht="15" customHeight="1">
      <c r="B172" s="316"/>
      <c r="C172" s="291" t="s">
        <v>787</v>
      </c>
      <c r="D172" s="291"/>
      <c r="E172" s="291"/>
      <c r="F172" s="314" t="s">
        <v>788</v>
      </c>
      <c r="G172" s="291"/>
      <c r="H172" s="291" t="s">
        <v>849</v>
      </c>
      <c r="I172" s="291" t="s">
        <v>784</v>
      </c>
      <c r="J172" s="291">
        <v>50</v>
      </c>
      <c r="K172" s="339"/>
    </row>
    <row r="173" s="1" customFormat="1" ht="15" customHeight="1">
      <c r="B173" s="316"/>
      <c r="C173" s="291" t="s">
        <v>790</v>
      </c>
      <c r="D173" s="291"/>
      <c r="E173" s="291"/>
      <c r="F173" s="314" t="s">
        <v>782</v>
      </c>
      <c r="G173" s="291"/>
      <c r="H173" s="291" t="s">
        <v>849</v>
      </c>
      <c r="I173" s="291" t="s">
        <v>792</v>
      </c>
      <c r="J173" s="291"/>
      <c r="K173" s="339"/>
    </row>
    <row r="174" s="1" customFormat="1" ht="15" customHeight="1">
      <c r="B174" s="316"/>
      <c r="C174" s="291" t="s">
        <v>801</v>
      </c>
      <c r="D174" s="291"/>
      <c r="E174" s="291"/>
      <c r="F174" s="314" t="s">
        <v>788</v>
      </c>
      <c r="G174" s="291"/>
      <c r="H174" s="291" t="s">
        <v>849</v>
      </c>
      <c r="I174" s="291" t="s">
        <v>784</v>
      </c>
      <c r="J174" s="291">
        <v>50</v>
      </c>
      <c r="K174" s="339"/>
    </row>
    <row r="175" s="1" customFormat="1" ht="15" customHeight="1">
      <c r="B175" s="316"/>
      <c r="C175" s="291" t="s">
        <v>809</v>
      </c>
      <c r="D175" s="291"/>
      <c r="E175" s="291"/>
      <c r="F175" s="314" t="s">
        <v>788</v>
      </c>
      <c r="G175" s="291"/>
      <c r="H175" s="291" t="s">
        <v>849</v>
      </c>
      <c r="I175" s="291" t="s">
        <v>784</v>
      </c>
      <c r="J175" s="291">
        <v>50</v>
      </c>
      <c r="K175" s="339"/>
    </row>
    <row r="176" s="1" customFormat="1" ht="15" customHeight="1">
      <c r="B176" s="316"/>
      <c r="C176" s="291" t="s">
        <v>807</v>
      </c>
      <c r="D176" s="291"/>
      <c r="E176" s="291"/>
      <c r="F176" s="314" t="s">
        <v>788</v>
      </c>
      <c r="G176" s="291"/>
      <c r="H176" s="291" t="s">
        <v>849</v>
      </c>
      <c r="I176" s="291" t="s">
        <v>784</v>
      </c>
      <c r="J176" s="291">
        <v>50</v>
      </c>
      <c r="K176" s="339"/>
    </row>
    <row r="177" s="1" customFormat="1" ht="15" customHeight="1">
      <c r="B177" s="316"/>
      <c r="C177" s="291" t="s">
        <v>111</v>
      </c>
      <c r="D177" s="291"/>
      <c r="E177" s="291"/>
      <c r="F177" s="314" t="s">
        <v>782</v>
      </c>
      <c r="G177" s="291"/>
      <c r="H177" s="291" t="s">
        <v>850</v>
      </c>
      <c r="I177" s="291" t="s">
        <v>851</v>
      </c>
      <c r="J177" s="291"/>
      <c r="K177" s="339"/>
    </row>
    <row r="178" s="1" customFormat="1" ht="15" customHeight="1">
      <c r="B178" s="316"/>
      <c r="C178" s="291" t="s">
        <v>58</v>
      </c>
      <c r="D178" s="291"/>
      <c r="E178" s="291"/>
      <c r="F178" s="314" t="s">
        <v>782</v>
      </c>
      <c r="G178" s="291"/>
      <c r="H178" s="291" t="s">
        <v>852</v>
      </c>
      <c r="I178" s="291" t="s">
        <v>853</v>
      </c>
      <c r="J178" s="291">
        <v>1</v>
      </c>
      <c r="K178" s="339"/>
    </row>
    <row r="179" s="1" customFormat="1" ht="15" customHeight="1">
      <c r="B179" s="316"/>
      <c r="C179" s="291" t="s">
        <v>54</v>
      </c>
      <c r="D179" s="291"/>
      <c r="E179" s="291"/>
      <c r="F179" s="314" t="s">
        <v>782</v>
      </c>
      <c r="G179" s="291"/>
      <c r="H179" s="291" t="s">
        <v>854</v>
      </c>
      <c r="I179" s="291" t="s">
        <v>784</v>
      </c>
      <c r="J179" s="291">
        <v>20</v>
      </c>
      <c r="K179" s="339"/>
    </row>
    <row r="180" s="1" customFormat="1" ht="15" customHeight="1">
      <c r="B180" s="316"/>
      <c r="C180" s="291" t="s">
        <v>55</v>
      </c>
      <c r="D180" s="291"/>
      <c r="E180" s="291"/>
      <c r="F180" s="314" t="s">
        <v>782</v>
      </c>
      <c r="G180" s="291"/>
      <c r="H180" s="291" t="s">
        <v>855</v>
      </c>
      <c r="I180" s="291" t="s">
        <v>784</v>
      </c>
      <c r="J180" s="291">
        <v>255</v>
      </c>
      <c r="K180" s="339"/>
    </row>
    <row r="181" s="1" customFormat="1" ht="15" customHeight="1">
      <c r="B181" s="316"/>
      <c r="C181" s="291" t="s">
        <v>112</v>
      </c>
      <c r="D181" s="291"/>
      <c r="E181" s="291"/>
      <c r="F181" s="314" t="s">
        <v>782</v>
      </c>
      <c r="G181" s="291"/>
      <c r="H181" s="291" t="s">
        <v>746</v>
      </c>
      <c r="I181" s="291" t="s">
        <v>784</v>
      </c>
      <c r="J181" s="291">
        <v>10</v>
      </c>
      <c r="K181" s="339"/>
    </row>
    <row r="182" s="1" customFormat="1" ht="15" customHeight="1">
      <c r="B182" s="316"/>
      <c r="C182" s="291" t="s">
        <v>113</v>
      </c>
      <c r="D182" s="291"/>
      <c r="E182" s="291"/>
      <c r="F182" s="314" t="s">
        <v>782</v>
      </c>
      <c r="G182" s="291"/>
      <c r="H182" s="291" t="s">
        <v>856</v>
      </c>
      <c r="I182" s="291" t="s">
        <v>817</v>
      </c>
      <c r="J182" s="291"/>
      <c r="K182" s="339"/>
    </row>
    <row r="183" s="1" customFormat="1" ht="15" customHeight="1">
      <c r="B183" s="316"/>
      <c r="C183" s="291" t="s">
        <v>857</v>
      </c>
      <c r="D183" s="291"/>
      <c r="E183" s="291"/>
      <c r="F183" s="314" t="s">
        <v>782</v>
      </c>
      <c r="G183" s="291"/>
      <c r="H183" s="291" t="s">
        <v>858</v>
      </c>
      <c r="I183" s="291" t="s">
        <v>817</v>
      </c>
      <c r="J183" s="291"/>
      <c r="K183" s="339"/>
    </row>
    <row r="184" s="1" customFormat="1" ht="15" customHeight="1">
      <c r="B184" s="316"/>
      <c r="C184" s="291" t="s">
        <v>846</v>
      </c>
      <c r="D184" s="291"/>
      <c r="E184" s="291"/>
      <c r="F184" s="314" t="s">
        <v>782</v>
      </c>
      <c r="G184" s="291"/>
      <c r="H184" s="291" t="s">
        <v>859</v>
      </c>
      <c r="I184" s="291" t="s">
        <v>817</v>
      </c>
      <c r="J184" s="291"/>
      <c r="K184" s="339"/>
    </row>
    <row r="185" s="1" customFormat="1" ht="15" customHeight="1">
      <c r="B185" s="316"/>
      <c r="C185" s="291" t="s">
        <v>115</v>
      </c>
      <c r="D185" s="291"/>
      <c r="E185" s="291"/>
      <c r="F185" s="314" t="s">
        <v>788</v>
      </c>
      <c r="G185" s="291"/>
      <c r="H185" s="291" t="s">
        <v>860</v>
      </c>
      <c r="I185" s="291" t="s">
        <v>784</v>
      </c>
      <c r="J185" s="291">
        <v>50</v>
      </c>
      <c r="K185" s="339"/>
    </row>
    <row r="186" s="1" customFormat="1" ht="15" customHeight="1">
      <c r="B186" s="316"/>
      <c r="C186" s="291" t="s">
        <v>861</v>
      </c>
      <c r="D186" s="291"/>
      <c r="E186" s="291"/>
      <c r="F186" s="314" t="s">
        <v>788</v>
      </c>
      <c r="G186" s="291"/>
      <c r="H186" s="291" t="s">
        <v>862</v>
      </c>
      <c r="I186" s="291" t="s">
        <v>863</v>
      </c>
      <c r="J186" s="291"/>
      <c r="K186" s="339"/>
    </row>
    <row r="187" s="1" customFormat="1" ht="15" customHeight="1">
      <c r="B187" s="316"/>
      <c r="C187" s="291" t="s">
        <v>864</v>
      </c>
      <c r="D187" s="291"/>
      <c r="E187" s="291"/>
      <c r="F187" s="314" t="s">
        <v>788</v>
      </c>
      <c r="G187" s="291"/>
      <c r="H187" s="291" t="s">
        <v>865</v>
      </c>
      <c r="I187" s="291" t="s">
        <v>863</v>
      </c>
      <c r="J187" s="291"/>
      <c r="K187" s="339"/>
    </row>
    <row r="188" s="1" customFormat="1" ht="15" customHeight="1">
      <c r="B188" s="316"/>
      <c r="C188" s="291" t="s">
        <v>866</v>
      </c>
      <c r="D188" s="291"/>
      <c r="E188" s="291"/>
      <c r="F188" s="314" t="s">
        <v>788</v>
      </c>
      <c r="G188" s="291"/>
      <c r="H188" s="291" t="s">
        <v>867</v>
      </c>
      <c r="I188" s="291" t="s">
        <v>863</v>
      </c>
      <c r="J188" s="291"/>
      <c r="K188" s="339"/>
    </row>
    <row r="189" s="1" customFormat="1" ht="15" customHeight="1">
      <c r="B189" s="316"/>
      <c r="C189" s="352" t="s">
        <v>868</v>
      </c>
      <c r="D189" s="291"/>
      <c r="E189" s="291"/>
      <c r="F189" s="314" t="s">
        <v>788</v>
      </c>
      <c r="G189" s="291"/>
      <c r="H189" s="291" t="s">
        <v>869</v>
      </c>
      <c r="I189" s="291" t="s">
        <v>870</v>
      </c>
      <c r="J189" s="353" t="s">
        <v>871</v>
      </c>
      <c r="K189" s="339"/>
    </row>
    <row r="190" s="1" customFormat="1" ht="15" customHeight="1">
      <c r="B190" s="316"/>
      <c r="C190" s="352" t="s">
        <v>43</v>
      </c>
      <c r="D190" s="291"/>
      <c r="E190" s="291"/>
      <c r="F190" s="314" t="s">
        <v>782</v>
      </c>
      <c r="G190" s="291"/>
      <c r="H190" s="288" t="s">
        <v>872</v>
      </c>
      <c r="I190" s="291" t="s">
        <v>873</v>
      </c>
      <c r="J190" s="291"/>
      <c r="K190" s="339"/>
    </row>
    <row r="191" s="1" customFormat="1" ht="15" customHeight="1">
      <c r="B191" s="316"/>
      <c r="C191" s="352" t="s">
        <v>874</v>
      </c>
      <c r="D191" s="291"/>
      <c r="E191" s="291"/>
      <c r="F191" s="314" t="s">
        <v>782</v>
      </c>
      <c r="G191" s="291"/>
      <c r="H191" s="291" t="s">
        <v>875</v>
      </c>
      <c r="I191" s="291" t="s">
        <v>817</v>
      </c>
      <c r="J191" s="291"/>
      <c r="K191" s="339"/>
    </row>
    <row r="192" s="1" customFormat="1" ht="15" customHeight="1">
      <c r="B192" s="316"/>
      <c r="C192" s="352" t="s">
        <v>876</v>
      </c>
      <c r="D192" s="291"/>
      <c r="E192" s="291"/>
      <c r="F192" s="314" t="s">
        <v>782</v>
      </c>
      <c r="G192" s="291"/>
      <c r="H192" s="291" t="s">
        <v>877</v>
      </c>
      <c r="I192" s="291" t="s">
        <v>817</v>
      </c>
      <c r="J192" s="291"/>
      <c r="K192" s="339"/>
    </row>
    <row r="193" s="1" customFormat="1" ht="15" customHeight="1">
      <c r="B193" s="316"/>
      <c r="C193" s="352" t="s">
        <v>878</v>
      </c>
      <c r="D193" s="291"/>
      <c r="E193" s="291"/>
      <c r="F193" s="314" t="s">
        <v>788</v>
      </c>
      <c r="G193" s="291"/>
      <c r="H193" s="291" t="s">
        <v>879</v>
      </c>
      <c r="I193" s="291" t="s">
        <v>817</v>
      </c>
      <c r="J193" s="291"/>
      <c r="K193" s="339"/>
    </row>
    <row r="194" s="1" customFormat="1" ht="15" customHeight="1">
      <c r="B194" s="345"/>
      <c r="C194" s="354"/>
      <c r="D194" s="325"/>
      <c r="E194" s="325"/>
      <c r="F194" s="325"/>
      <c r="G194" s="325"/>
      <c r="H194" s="325"/>
      <c r="I194" s="325"/>
      <c r="J194" s="325"/>
      <c r="K194" s="346"/>
    </row>
    <row r="195" s="1" customFormat="1" ht="18.75" customHeight="1">
      <c r="B195" s="327"/>
      <c r="C195" s="337"/>
      <c r="D195" s="337"/>
      <c r="E195" s="337"/>
      <c r="F195" s="347"/>
      <c r="G195" s="337"/>
      <c r="H195" s="337"/>
      <c r="I195" s="337"/>
      <c r="J195" s="337"/>
      <c r="K195" s="327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="1" customFormat="1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="1" customFormat="1" ht="21">
      <c r="B199" s="281"/>
      <c r="C199" s="282" t="s">
        <v>880</v>
      </c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5.5" customHeight="1">
      <c r="B200" s="281"/>
      <c r="C200" s="355" t="s">
        <v>881</v>
      </c>
      <c r="D200" s="355"/>
      <c r="E200" s="355"/>
      <c r="F200" s="355" t="s">
        <v>882</v>
      </c>
      <c r="G200" s="356"/>
      <c r="H200" s="355" t="s">
        <v>883</v>
      </c>
      <c r="I200" s="355"/>
      <c r="J200" s="355"/>
      <c r="K200" s="283"/>
    </row>
    <row r="201" s="1" customFormat="1" ht="5.25" customHeight="1">
      <c r="B201" s="316"/>
      <c r="C201" s="311"/>
      <c r="D201" s="311"/>
      <c r="E201" s="311"/>
      <c r="F201" s="311"/>
      <c r="G201" s="337"/>
      <c r="H201" s="311"/>
      <c r="I201" s="311"/>
      <c r="J201" s="311"/>
      <c r="K201" s="339"/>
    </row>
    <row r="202" s="1" customFormat="1" ht="15" customHeight="1">
      <c r="B202" s="316"/>
      <c r="C202" s="291" t="s">
        <v>873</v>
      </c>
      <c r="D202" s="291"/>
      <c r="E202" s="291"/>
      <c r="F202" s="314" t="s">
        <v>44</v>
      </c>
      <c r="G202" s="291"/>
      <c r="H202" s="291" t="s">
        <v>884</v>
      </c>
      <c r="I202" s="291"/>
      <c r="J202" s="291"/>
      <c r="K202" s="339"/>
    </row>
    <row r="203" s="1" customFormat="1" ht="15" customHeight="1">
      <c r="B203" s="316"/>
      <c r="C203" s="291"/>
      <c r="D203" s="291"/>
      <c r="E203" s="291"/>
      <c r="F203" s="314" t="s">
        <v>45</v>
      </c>
      <c r="G203" s="291"/>
      <c r="H203" s="291" t="s">
        <v>885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48</v>
      </c>
      <c r="G204" s="291"/>
      <c r="H204" s="291" t="s">
        <v>886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46</v>
      </c>
      <c r="G205" s="291"/>
      <c r="H205" s="291" t="s">
        <v>887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47</v>
      </c>
      <c r="G206" s="291"/>
      <c r="H206" s="291" t="s">
        <v>888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/>
      <c r="G207" s="291"/>
      <c r="H207" s="291"/>
      <c r="I207" s="291"/>
      <c r="J207" s="291"/>
      <c r="K207" s="339"/>
    </row>
    <row r="208" s="1" customFormat="1" ht="15" customHeight="1">
      <c r="B208" s="316"/>
      <c r="C208" s="291" t="s">
        <v>829</v>
      </c>
      <c r="D208" s="291"/>
      <c r="E208" s="291"/>
      <c r="F208" s="314" t="s">
        <v>723</v>
      </c>
      <c r="G208" s="291"/>
      <c r="H208" s="291" t="s">
        <v>889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726</v>
      </c>
      <c r="G209" s="291"/>
      <c r="H209" s="291" t="s">
        <v>727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80</v>
      </c>
      <c r="G210" s="291"/>
      <c r="H210" s="291" t="s">
        <v>890</v>
      </c>
      <c r="I210" s="291"/>
      <c r="J210" s="291"/>
      <c r="K210" s="339"/>
    </row>
    <row r="211" s="1" customFormat="1" ht="15" customHeight="1">
      <c r="B211" s="357"/>
      <c r="C211" s="291"/>
      <c r="D211" s="291"/>
      <c r="E211" s="291"/>
      <c r="F211" s="314" t="s">
        <v>90</v>
      </c>
      <c r="G211" s="352"/>
      <c r="H211" s="343" t="s">
        <v>91</v>
      </c>
      <c r="I211" s="343"/>
      <c r="J211" s="343"/>
      <c r="K211" s="358"/>
    </row>
    <row r="212" s="1" customFormat="1" ht="15" customHeight="1">
      <c r="B212" s="357"/>
      <c r="C212" s="291"/>
      <c r="D212" s="291"/>
      <c r="E212" s="291"/>
      <c r="F212" s="314" t="s">
        <v>728</v>
      </c>
      <c r="G212" s="352"/>
      <c r="H212" s="343" t="s">
        <v>891</v>
      </c>
      <c r="I212" s="343"/>
      <c r="J212" s="343"/>
      <c r="K212" s="358"/>
    </row>
    <row r="213" s="1" customFormat="1" ht="15" customHeight="1">
      <c r="B213" s="357"/>
      <c r="C213" s="291"/>
      <c r="D213" s="291"/>
      <c r="E213" s="291"/>
      <c r="F213" s="314"/>
      <c r="G213" s="352"/>
      <c r="H213" s="343"/>
      <c r="I213" s="343"/>
      <c r="J213" s="343"/>
      <c r="K213" s="358"/>
    </row>
    <row r="214" s="1" customFormat="1" ht="15" customHeight="1">
      <c r="B214" s="357"/>
      <c r="C214" s="291" t="s">
        <v>853</v>
      </c>
      <c r="D214" s="291"/>
      <c r="E214" s="291"/>
      <c r="F214" s="314">
        <v>1</v>
      </c>
      <c r="G214" s="352"/>
      <c r="H214" s="343" t="s">
        <v>892</v>
      </c>
      <c r="I214" s="343"/>
      <c r="J214" s="343"/>
      <c r="K214" s="358"/>
    </row>
    <row r="215" s="1" customFormat="1" ht="15" customHeight="1">
      <c r="B215" s="357"/>
      <c r="C215" s="291"/>
      <c r="D215" s="291"/>
      <c r="E215" s="291"/>
      <c r="F215" s="314">
        <v>2</v>
      </c>
      <c r="G215" s="352"/>
      <c r="H215" s="343" t="s">
        <v>893</v>
      </c>
      <c r="I215" s="343"/>
      <c r="J215" s="343"/>
      <c r="K215" s="358"/>
    </row>
    <row r="216" s="1" customFormat="1" ht="15" customHeight="1">
      <c r="B216" s="357"/>
      <c r="C216" s="291"/>
      <c r="D216" s="291"/>
      <c r="E216" s="291"/>
      <c r="F216" s="314">
        <v>3</v>
      </c>
      <c r="G216" s="352"/>
      <c r="H216" s="343" t="s">
        <v>894</v>
      </c>
      <c r="I216" s="343"/>
      <c r="J216" s="343"/>
      <c r="K216" s="358"/>
    </row>
    <row r="217" s="1" customFormat="1" ht="15" customHeight="1">
      <c r="B217" s="357"/>
      <c r="C217" s="291"/>
      <c r="D217" s="291"/>
      <c r="E217" s="291"/>
      <c r="F217" s="314">
        <v>4</v>
      </c>
      <c r="G217" s="352"/>
      <c r="H217" s="343" t="s">
        <v>895</v>
      </c>
      <c r="I217" s="343"/>
      <c r="J217" s="343"/>
      <c r="K217" s="358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MISONOVA\Klara</dc:creator>
  <cp:lastModifiedBy>MISONOVA\Klara</cp:lastModifiedBy>
  <dcterms:created xsi:type="dcterms:W3CDTF">2022-01-31T11:42:21Z</dcterms:created>
  <dcterms:modified xsi:type="dcterms:W3CDTF">2022-01-31T11:42:26Z</dcterms:modified>
</cp:coreProperties>
</file>