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8740" windowHeight="14832"/>
  </bookViews>
  <sheets>
    <sheet name="SO 000" sheetId="4" r:id="rId1"/>
    <sheet name="SO 101" sheetId="5" r:id="rId2"/>
    <sheet name="SO 102" sheetId="6" r:id="rId3"/>
    <sheet name="SO 103" sheetId="7" r:id="rId4"/>
    <sheet name="List2" sheetId="2" r:id="rId5"/>
    <sheet name="List3" sheetId="3" r:id="rId6"/>
  </sheets>
  <calcPr calcId="145621"/>
</workbook>
</file>

<file path=xl/calcChain.xml><?xml version="1.0" encoding="utf-8"?>
<calcChain xmlns="http://schemas.openxmlformats.org/spreadsheetml/2006/main">
  <c r="L58" i="7" l="1"/>
  <c r="L56" i="7"/>
  <c r="L54" i="7"/>
  <c r="L50" i="7"/>
  <c r="L49" i="7"/>
  <c r="L48" i="7"/>
  <c r="L46" i="7"/>
  <c r="L44" i="7"/>
  <c r="L41" i="7"/>
  <c r="L39" i="7"/>
  <c r="L37" i="7"/>
  <c r="L36" i="7"/>
  <c r="L34" i="7"/>
  <c r="L32" i="7"/>
  <c r="L30" i="7"/>
  <c r="L29" i="7"/>
  <c r="L26" i="7"/>
  <c r="L24" i="7"/>
  <c r="L23" i="7"/>
  <c r="L21" i="7"/>
  <c r="L18" i="7"/>
  <c r="L15" i="7"/>
  <c r="L14" i="7"/>
  <c r="L12" i="7"/>
  <c r="L9" i="7"/>
  <c r="K59" i="7" s="1"/>
  <c r="L73" i="6"/>
  <c r="L72" i="6"/>
  <c r="L71" i="6"/>
  <c r="L70" i="6"/>
  <c r="L66" i="6"/>
  <c r="L64" i="6"/>
  <c r="L59" i="6"/>
  <c r="L57" i="6"/>
  <c r="L56" i="6"/>
  <c r="L55" i="6"/>
  <c r="L54" i="6"/>
  <c r="L53" i="6"/>
  <c r="L50" i="6"/>
  <c r="L48" i="6"/>
  <c r="L46" i="6"/>
  <c r="L44" i="6"/>
  <c r="L43" i="6"/>
  <c r="L41" i="6"/>
  <c r="L39" i="6"/>
  <c r="L38" i="6"/>
  <c r="L36" i="6"/>
  <c r="L35" i="6"/>
  <c r="L34" i="6"/>
  <c r="L31" i="6"/>
  <c r="L28" i="6"/>
  <c r="L26" i="6"/>
  <c r="L24" i="6"/>
  <c r="L23" i="6"/>
  <c r="L22" i="6"/>
  <c r="L20" i="6"/>
  <c r="L17" i="6"/>
  <c r="L15" i="6"/>
  <c r="L14" i="6"/>
  <c r="L12" i="6"/>
  <c r="L11" i="6"/>
  <c r="L9" i="6"/>
  <c r="K74" i="6" s="1"/>
  <c r="L66" i="5"/>
  <c r="L64" i="5"/>
  <c r="L62" i="5"/>
  <c r="L60" i="5"/>
  <c r="L54" i="5"/>
  <c r="L53" i="5"/>
  <c r="L52" i="5"/>
  <c r="L51" i="5"/>
  <c r="L49" i="5"/>
  <c r="L48" i="5"/>
  <c r="L47" i="5"/>
  <c r="L46" i="5"/>
  <c r="L45" i="5"/>
  <c r="L43" i="5"/>
  <c r="L41" i="5"/>
  <c r="L39" i="5"/>
  <c r="L37" i="5"/>
  <c r="L35" i="5"/>
  <c r="L33" i="5"/>
  <c r="L32" i="5"/>
  <c r="L31" i="5"/>
  <c r="L30" i="5"/>
  <c r="L29" i="5"/>
  <c r="L28" i="5"/>
  <c r="L27" i="5"/>
  <c r="L26" i="5"/>
  <c r="L23" i="5"/>
  <c r="L21" i="5"/>
  <c r="K67" i="5" s="1"/>
  <c r="L19" i="5"/>
  <c r="L17" i="5"/>
  <c r="L14" i="5"/>
  <c r="L12" i="5"/>
  <c r="L11" i="5"/>
  <c r="L10" i="5"/>
  <c r="L9" i="5"/>
  <c r="L22" i="4"/>
  <c r="L21" i="4"/>
  <c r="L20" i="4"/>
  <c r="L19" i="4"/>
  <c r="L18" i="4"/>
  <c r="L16" i="4"/>
  <c r="L15" i="4"/>
  <c r="L14" i="4"/>
  <c r="L13" i="4"/>
  <c r="L12" i="4"/>
  <c r="L11" i="4"/>
  <c r="L10" i="4"/>
  <c r="L9" i="4"/>
  <c r="K23" i="4" l="1"/>
  <c r="K62" i="7" s="1"/>
  <c r="F64" i="7" l="1"/>
  <c r="K64" i="7" s="1"/>
</calcChain>
</file>

<file path=xl/sharedStrings.xml><?xml version="1.0" encoding="utf-8"?>
<sst xmlns="http://schemas.openxmlformats.org/spreadsheetml/2006/main" count="592" uniqueCount="383">
  <si>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</si>
  <si>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</si>
  <si>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</si>
  <si>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</si>
  <si>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</si>
  <si>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</si>
  <si>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Rekonstrukce chodníku Dlouhá č. p. 435 - 437, Dačice                                                </t>
  </si>
  <si>
    <t>Investor:</t>
  </si>
  <si>
    <t xml:space="preserve">   SO 000  Všeobecné položky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</si>
  <si>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</si>
  <si>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</si>
  <si>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</si>
  <si>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</si>
  <si>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</si>
  <si>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</si>
  <si>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001</t>
  </si>
  <si>
    <t xml:space="preserve">Vytyčení inženýrských sítí                                                                          </t>
  </si>
  <si>
    <t xml:space="preserve">kpl  </t>
  </si>
  <si>
    <t>_5V90OGRVS</t>
  </si>
  <si>
    <t>002</t>
  </si>
  <si>
    <t xml:space="preserve">Ochrana dotčených inženýrských sítí                                                                 </t>
  </si>
  <si>
    <t>_5V90OHAAB</t>
  </si>
  <si>
    <t>003</t>
  </si>
  <si>
    <t xml:space="preserve">Vytyčení stavby                                                                                     </t>
  </si>
  <si>
    <t>_5V90OI7AE</t>
  </si>
  <si>
    <t>004</t>
  </si>
  <si>
    <t xml:space="preserve">Zaměření skutečného provedení                                                                       </t>
  </si>
  <si>
    <t>_5V90OIKPJ</t>
  </si>
  <si>
    <t>005</t>
  </si>
  <si>
    <t xml:space="preserve">Geometrický plán                                                                                    </t>
  </si>
  <si>
    <t xml:space="preserve">kus  </t>
  </si>
  <si>
    <t>_5V90OIZS8</t>
  </si>
  <si>
    <t>006</t>
  </si>
  <si>
    <t xml:space="preserve">Zařízení stavenistě vč energií                                                                      </t>
  </si>
  <si>
    <t>_5V90OJHSA</t>
  </si>
  <si>
    <t>007</t>
  </si>
  <si>
    <t xml:space="preserve">Zkoušky únosnosti                                                                                   </t>
  </si>
  <si>
    <t>_5V90OK5RV</t>
  </si>
  <si>
    <t>008</t>
  </si>
  <si>
    <t xml:space="preserve">Opatření BOZP - oplocení staveniště                                                                 </t>
  </si>
  <si>
    <t>m/den</t>
  </si>
  <si>
    <t>_5V90OL9FZ</t>
  </si>
  <si>
    <t xml:space="preserve">180*80                                                                                              </t>
  </si>
  <si>
    <t>009</t>
  </si>
  <si>
    <t xml:space="preserve">Dopravně - inženýrská opatření                                                                      </t>
  </si>
  <si>
    <t>_5V90OLP3S</t>
  </si>
  <si>
    <t>010</t>
  </si>
  <si>
    <t xml:space="preserve">Odborné posudky a kontroly - geotechnik                                                             </t>
  </si>
  <si>
    <t xml:space="preserve">hod  </t>
  </si>
  <si>
    <t>_5V90OMNP5</t>
  </si>
  <si>
    <t>011</t>
  </si>
  <si>
    <t xml:space="preserve">Dokumentace skutečného provedení                                                                    </t>
  </si>
  <si>
    <t>_5V90ONBEB</t>
  </si>
  <si>
    <t>012</t>
  </si>
  <si>
    <t xml:space="preserve">Fotodokumentace, kompletační činnost                                                                </t>
  </si>
  <si>
    <t>_5V90OP7PT</t>
  </si>
  <si>
    <t>013</t>
  </si>
  <si>
    <t xml:space="preserve">Ztížené pracovní podmínky - organizace pohybu chodců                                                </t>
  </si>
  <si>
    <t>_5V90OQSBL</t>
  </si>
  <si>
    <t>Odbytová cena bez DPH:</t>
  </si>
  <si>
    <t xml:space="preserve">   SO 101  Parkoviště                                                                                          </t>
  </si>
  <si>
    <t>113106271</t>
  </si>
  <si>
    <t xml:space="preserve">Rozebrání dlažeb vozovek ze zámkové dlažby s ložem z kameniva strojně pl přes 50 do 200 m2          </t>
  </si>
  <si>
    <t xml:space="preserve">m2   </t>
  </si>
  <si>
    <t>_5V90MC2I3</t>
  </si>
  <si>
    <t>113107162</t>
  </si>
  <si>
    <t xml:space="preserve">Odstranění podkladu z kameniva drceného tl 200 mm strojně pl přes 50 do 200 m2                      </t>
  </si>
  <si>
    <t>_5V90MDXOL</t>
  </si>
  <si>
    <t>113202111</t>
  </si>
  <si>
    <t xml:space="preserve">Vytrhání obrub krajníků obrubníků stojatých                                                         </t>
  </si>
  <si>
    <t xml:space="preserve">m    </t>
  </si>
  <si>
    <t>_5V90MCVKE</t>
  </si>
  <si>
    <t>122252513</t>
  </si>
  <si>
    <t>Odkopávky a prokopávky zapažené pro silnice a dálnice v hornině třídy těžitelnosti I objem do 100 m3</t>
  </si>
  <si>
    <t xml:space="preserve">m3   </t>
  </si>
  <si>
    <t>_5V90MEQC5</t>
  </si>
  <si>
    <t xml:space="preserve">95*0,1                                                                                              </t>
  </si>
  <si>
    <t>132151101</t>
  </si>
  <si>
    <t xml:space="preserve">Hloubení rýh nezapažených  š do 800 mm v hornině třídy těžitelnosti I, skupiny 1 a 2 objem do 20 m3 </t>
  </si>
  <si>
    <t>_5V90MVQ4T</t>
  </si>
  <si>
    <t xml:space="preserve">pro vybudování vpusti vč. přípojky 9*0,8*1                                                          </t>
  </si>
  <si>
    <t xml:space="preserve">trativod 20*0,4*0,5                                                                                 </t>
  </si>
  <si>
    <t>162751117</t>
  </si>
  <si>
    <t xml:space="preserve">Vodorovné přemístění do 10000 m výkopku/sypaniny z horniny třídy těžitelnosti I, skupiny 1 až 3     </t>
  </si>
  <si>
    <t>_5V90N2E4G</t>
  </si>
  <si>
    <t xml:space="preserve">9,5+7,2+4                                                                                           </t>
  </si>
  <si>
    <t>171201231</t>
  </si>
  <si>
    <t xml:space="preserve">Poplatek za uložení zeminy a kamení na recyklační skládce (skládkovné) kód odpadu 17 05 04          </t>
  </si>
  <si>
    <t xml:space="preserve">t    </t>
  </si>
  <si>
    <t>_5V90O0R4Z</t>
  </si>
  <si>
    <t xml:space="preserve">(9,5+4+(9*1*0,8))*1,9                                                                               </t>
  </si>
  <si>
    <t>174151101</t>
  </si>
  <si>
    <t xml:space="preserve">Zásyp jam, šachet rýh nebo kolem objektů sypaninou se zhutněním                                     </t>
  </si>
  <si>
    <t>_5V90N0B9B</t>
  </si>
  <si>
    <t xml:space="preserve">(9*1*0,8)-(9*0,8*0,4)                                                                               </t>
  </si>
  <si>
    <t>175151101</t>
  </si>
  <si>
    <t xml:space="preserve">Obsypání potrubí strojně sypaninou bez prohození, uloženou do 3 m                                   </t>
  </si>
  <si>
    <t>_5V90MXYIT</t>
  </si>
  <si>
    <t xml:space="preserve">připojení UV 9*0,4*0,8                                                                              </t>
  </si>
  <si>
    <t xml:space="preserve">obsyp drenáže 20*0,5*0,4                                                                            </t>
  </si>
  <si>
    <t>181951112</t>
  </si>
  <si>
    <t xml:space="preserve">Úprava pláně v hornině třídy těžitelnosti I, skupiny 1 až 3 se zhutněním                            </t>
  </si>
  <si>
    <t>_5V90MFERW</t>
  </si>
  <si>
    <t>212750101</t>
  </si>
  <si>
    <t>Trativod z drenážních trubek PVC-U SN 4 perforace 360° včetně lože otevřený výkop DN 100, vč. trubky</t>
  </si>
  <si>
    <t>_5V90SZ9XQ</t>
  </si>
  <si>
    <t>56241494</t>
  </si>
  <si>
    <t xml:space="preserve">Uliční vpust z bet. dílců vč. mříže D400                                                            </t>
  </si>
  <si>
    <t>_5V90MU6P2</t>
  </si>
  <si>
    <t>564861111</t>
  </si>
  <si>
    <t xml:space="preserve">Podklad ze štěrkodrtě ŠD tl 200 mm                                                                  </t>
  </si>
  <si>
    <t>_5V90MHCJR</t>
  </si>
  <si>
    <t>567114113</t>
  </si>
  <si>
    <t xml:space="preserve">Podklad ze směsi stmelené cementem SC C 8/10 tl 100 mm                                              </t>
  </si>
  <si>
    <t>_5V90MKQL8</t>
  </si>
  <si>
    <t>577154111</t>
  </si>
  <si>
    <t xml:space="preserve">Asfaltový beton vrstva obrusná ACO 11 (ABS) tř. I tl 60 mm š do 3 m z nemodifikovaného asfaltu      </t>
  </si>
  <si>
    <t>_5V90NMUBU</t>
  </si>
  <si>
    <t>577175112</t>
  </si>
  <si>
    <t xml:space="preserve">Asfaltový beton vrstva ložní ACL 16 (ABH) tl. 80 mm š do 3 m z nemodifikovaného asfaltu             </t>
  </si>
  <si>
    <t>_5V90NM4O6</t>
  </si>
  <si>
    <t>58331340</t>
  </si>
  <si>
    <t xml:space="preserve">kamenivo těžené drobné prané frakce 0-4                                                             </t>
  </si>
  <si>
    <t>_5V90NIIVE</t>
  </si>
  <si>
    <t xml:space="preserve">2,88*1,9                                                                                            </t>
  </si>
  <si>
    <t>5833366400</t>
  </si>
  <si>
    <t xml:space="preserve">KAMEN TEZ HR 11-22B                                                                                 </t>
  </si>
  <si>
    <t xml:space="preserve">T    </t>
  </si>
  <si>
    <t>_5V90T0YZV</t>
  </si>
  <si>
    <t xml:space="preserve">trativod 20*0,4*0,5*1,9                                                                             </t>
  </si>
  <si>
    <t>5834419700</t>
  </si>
  <si>
    <t xml:space="preserve">štěrkodrť frakce 0-63                                                                               </t>
  </si>
  <si>
    <t>_5V90N0WTY</t>
  </si>
  <si>
    <t xml:space="preserve">4,32*2,15                                                                                           </t>
  </si>
  <si>
    <t>5921746000</t>
  </si>
  <si>
    <t xml:space="preserve">obrubník betonový nájezdový 100x15x15 cm                                                            </t>
  </si>
  <si>
    <t>_5V90NX677</t>
  </si>
  <si>
    <t xml:space="preserve">23*1,05                                                                                             </t>
  </si>
  <si>
    <t>5924500700</t>
  </si>
  <si>
    <t xml:space="preserve">dlažba zámková 20x10x8 cm přírodní                                                                  </t>
  </si>
  <si>
    <t>_5V90MQLQE</t>
  </si>
  <si>
    <t xml:space="preserve">(104-(5*7*0,1))*1,05                                                                                </t>
  </si>
  <si>
    <t>5924503800</t>
  </si>
  <si>
    <t xml:space="preserve">dlažba zámková 20x10x8 cm červená                                                                   </t>
  </si>
  <si>
    <t>_5V90MRX4L</t>
  </si>
  <si>
    <t xml:space="preserve">5*7*0,1                                                                                             </t>
  </si>
  <si>
    <t>596212212</t>
  </si>
  <si>
    <t xml:space="preserve">Kladení zámkové dlažby pozemních komunikací tl 80 mm skupiny A pl do 300 m2                         </t>
  </si>
  <si>
    <t>_5V90MNYA5</t>
  </si>
  <si>
    <t>721173708</t>
  </si>
  <si>
    <t xml:space="preserve">Potrubí kanalizační z PE odpadní DN 150 vč. napojení                                                </t>
  </si>
  <si>
    <t>_5V90MWUWU</t>
  </si>
  <si>
    <t>895941211</t>
  </si>
  <si>
    <t xml:space="preserve">Zřízení vpusti kanalizační uliční z betonových dílců typ UV-50 nízký                                </t>
  </si>
  <si>
    <t>_5V90MT0UK</t>
  </si>
  <si>
    <t>916131213</t>
  </si>
  <si>
    <t xml:space="preserve">Osazení silničního obrubníku betonového stojatého s boční opěrou do lože z betonu prostého          </t>
  </si>
  <si>
    <t>_5V90MLSX7</t>
  </si>
  <si>
    <t>916991121</t>
  </si>
  <si>
    <t xml:space="preserve">Lože pod obrubníky, krajníky nebo obruby z dlažebních kostek z betonu prostého                      </t>
  </si>
  <si>
    <t>_5V90TZOF3</t>
  </si>
  <si>
    <t xml:space="preserve">23*0,055                       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</si>
  <si>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</si>
  <si>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</si>
  <si>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>_5V90NPPSJ</t>
  </si>
  <si>
    <t>919731122</t>
  </si>
  <si>
    <t xml:space="preserve">Zarovnání styčné plochy podkladu nebo krytu živičného tl do 100 mm                                  </t>
  </si>
  <si>
    <t>_5V90NOQ83</t>
  </si>
  <si>
    <t>919735112</t>
  </si>
  <si>
    <t xml:space="preserve">Řezání stávajícího živičného krytu hl do 100 mm                                                     </t>
  </si>
  <si>
    <t>_5V90NO61I</t>
  </si>
  <si>
    <t>997002511</t>
  </si>
  <si>
    <t xml:space="preserve">Vodorovné přemístění suti a vybouraných hmot bez naložení ale se složením a urovnáním do 1 km       </t>
  </si>
  <si>
    <t>_5V90N4YWN</t>
  </si>
  <si>
    <t xml:space="preserve">podkladní vrstvy (95+35)*0,2*2,1                                                                    </t>
  </si>
  <si>
    <t xml:space="preserve">obrubníky 21*0,085                                                                                  </t>
  </si>
  <si>
    <t xml:space="preserve">dlažba vč lože 88*0,1*2,2                                                                           </t>
  </si>
  <si>
    <t xml:space="preserve">drobný betonový odpad 2                                                                             </t>
  </si>
  <si>
    <t xml:space="preserve">živičný kryt 35*0,1*2,4                                                                             </t>
  </si>
  <si>
    <t>997002519</t>
  </si>
  <si>
    <t xml:space="preserve">Příplatek ZKD 1 km přemístění suti a vybouraných hmot                                               </t>
  </si>
  <si>
    <t>_5V90N75XQ</t>
  </si>
  <si>
    <t xml:space="preserve">86,145*5                                                                                            </t>
  </si>
  <si>
    <t>997013861</t>
  </si>
  <si>
    <t>Poplatek za uložení stavebního odpadu na recyklační skládce (skládkovné) z prostého betonu kód odpad</t>
  </si>
  <si>
    <t>_5V90O3FAG</t>
  </si>
  <si>
    <t xml:space="preserve">86,145-8,4                                                                                          </t>
  </si>
  <si>
    <t>997013875</t>
  </si>
  <si>
    <t>Poplatek za uložení stavebního odpadu na recyklační skládce (skládkovné) asfaltového bez obsahu deht</t>
  </si>
  <si>
    <t>_5V90O1ZKQ</t>
  </si>
  <si>
    <t xml:space="preserve">35*0,1*2,4                                                                                          </t>
  </si>
  <si>
    <t>998223011</t>
  </si>
  <si>
    <t xml:space="preserve">Přesun hmot pro pozemní komunikace s krytem dlážděným                                               </t>
  </si>
  <si>
    <t>_5V90NKDQ3</t>
  </si>
  <si>
    <t xml:space="preserve">   SO 102  Chodník                                                                                             </t>
  </si>
  <si>
    <t>111251101</t>
  </si>
  <si>
    <t xml:space="preserve">Odstranění křovin a stromů průměru kmene do 100 mm i s kořeny sklonu terénu do 1:5 z celkové plochy </t>
  </si>
  <si>
    <t>_5V90UEUZ4</t>
  </si>
  <si>
    <t xml:space="preserve">50*0,75                                                                                             </t>
  </si>
  <si>
    <t>112151011</t>
  </si>
  <si>
    <t xml:space="preserve">Volné kácení stromů s rozřezáním a odvětvením D kmene do 200 mm                                     </t>
  </si>
  <si>
    <t>_5V90UCGSP</t>
  </si>
  <si>
    <t>_5V90SEIHV</t>
  </si>
  <si>
    <t xml:space="preserve">247*1,15                                                                                            </t>
  </si>
  <si>
    <t>_5V90SEIHU</t>
  </si>
  <si>
    <t>121151103</t>
  </si>
  <si>
    <t xml:space="preserve">Sejmutí ornice plochy do 100 m2 tl vrstvy do 200 mm strojně                                         </t>
  </si>
  <si>
    <t>_5V90T8TP3</t>
  </si>
  <si>
    <t xml:space="preserve">rozšíření chodníku 60*0,7                                                                           </t>
  </si>
  <si>
    <t>_5V90SEIHW</t>
  </si>
  <si>
    <t xml:space="preserve">pro konstrukci chodníku 284,05*0,1                                                                  </t>
  </si>
  <si>
    <t xml:space="preserve">pro rozšíření chodníku 60*0,7*0,4                                                                   </t>
  </si>
  <si>
    <t>129001101</t>
  </si>
  <si>
    <t xml:space="preserve">Příplatek za ztížení odkopávky nebo prokopávky v blízkosti inženýrských sítí                        </t>
  </si>
  <si>
    <t>_5V90TSPUN</t>
  </si>
  <si>
    <t xml:space="preserve">45,205/2                                                                                            </t>
  </si>
  <si>
    <t>162201405</t>
  </si>
  <si>
    <t xml:space="preserve">Vodorovné přemístění větví stromů jehličnatých do 1 km D kmene do 300 mm                            </t>
  </si>
  <si>
    <t>_5V90UJ6OF</t>
  </si>
  <si>
    <t>162301501</t>
  </si>
  <si>
    <t xml:space="preserve">Vodorovné přemístění křovin do 5 km D kmene do 100 mm                                               </t>
  </si>
  <si>
    <t>_5V90ULCU2</t>
  </si>
  <si>
    <t>162606112</t>
  </si>
  <si>
    <t xml:space="preserve">Vodorovné přemístění do 5000 m bez naložení výkopku ze zemin schopných zúrodnění                    </t>
  </si>
  <si>
    <t>_5V90TCBII</t>
  </si>
  <si>
    <t xml:space="preserve">104*0,15                                                                                            </t>
  </si>
  <si>
    <t>_5V90SEIIB</t>
  </si>
  <si>
    <t>_5V90SEIIM</t>
  </si>
  <si>
    <t xml:space="preserve">zemina 45,205*1,9                                                                                   </t>
  </si>
  <si>
    <t xml:space="preserve">podklady 284,05*0,2*2,1                                                                             </t>
  </si>
  <si>
    <t>181006112</t>
  </si>
  <si>
    <t xml:space="preserve">Rozprostření zemin tl vrstvy do 0,15 m schopných zúrodnění v rovině a sklonu do 1:5                 </t>
  </si>
  <si>
    <t>_5V90TANJS</t>
  </si>
  <si>
    <t xml:space="preserve">za obrubami 132*0,5                                                                                 </t>
  </si>
  <si>
    <t xml:space="preserve">v ostrůvcích 38                                                                                     </t>
  </si>
  <si>
    <t>_5V90SEIHX</t>
  </si>
  <si>
    <t>460030038</t>
  </si>
  <si>
    <t xml:space="preserve">Rozebrání dlažeb ručně z dlaždic betonových nebo keramických do písku spáry nezalité                </t>
  </si>
  <si>
    <t>_5V90SEIHT</t>
  </si>
  <si>
    <t>460030039</t>
  </si>
  <si>
    <t xml:space="preserve">Rozebrání dlažeb ručně z dlaždic zámkových do písku spáry nezalité                                  </t>
  </si>
  <si>
    <t>_5V90T328B</t>
  </si>
  <si>
    <t xml:space="preserve">Pro předláždění napojovaných míst 5                                                                 </t>
  </si>
  <si>
    <t>564831111</t>
  </si>
  <si>
    <t xml:space="preserve">Podklad ze štěrkodrtě ŠD tl 100 mm                                                                  </t>
  </si>
  <si>
    <t>_5VD0JCNRW</t>
  </si>
  <si>
    <t>564851111</t>
  </si>
  <si>
    <t xml:space="preserve">Podklad ze štěrkodrtě ŠD tl 150 mm                                                                  </t>
  </si>
  <si>
    <t>_5V90SEIHY</t>
  </si>
  <si>
    <t xml:space="preserve">243*1,15                                                                                            </t>
  </si>
  <si>
    <t>_5V90SEIIL</t>
  </si>
  <si>
    <t xml:space="preserve">160*1,05                                                                                            </t>
  </si>
  <si>
    <t>5921751200</t>
  </si>
  <si>
    <t xml:space="preserve">obrubník silniční betonový přechodový                                                               </t>
  </si>
  <si>
    <t>_5V90TG7TR</t>
  </si>
  <si>
    <t>5921752300</t>
  </si>
  <si>
    <t xml:space="preserve">obrubník silniční 100/25/15 cm                                                                      </t>
  </si>
  <si>
    <t>_5V90THDWB</t>
  </si>
  <si>
    <t xml:space="preserve">65*1,05                                                                                             </t>
  </si>
  <si>
    <t>5924500750</t>
  </si>
  <si>
    <t xml:space="preserve">dlažba zámková 20x10x6 cm přírodní                                                                  </t>
  </si>
  <si>
    <t>_5V90SEII2</t>
  </si>
  <si>
    <t xml:space="preserve">243*1,05                                                                                            </t>
  </si>
  <si>
    <t>5924503850</t>
  </si>
  <si>
    <t xml:space="preserve">dlažba zámková 20x10x6 cm červená slepecká                                                          </t>
  </si>
  <si>
    <t>_5V90SEII3</t>
  </si>
  <si>
    <t>596211112</t>
  </si>
  <si>
    <t xml:space="preserve">Kladení zámkové dlažby komunikací pro pěší tl 60 mm skupiny A pl do 300 m2                          </t>
  </si>
  <si>
    <t>_5V90SEII1</t>
  </si>
  <si>
    <t xml:space="preserve">pro nový chodník 247,5                                                                              </t>
  </si>
  <si>
    <t xml:space="preserve">předláždění napojení 5                                                                              </t>
  </si>
  <si>
    <t>899331111</t>
  </si>
  <si>
    <t xml:space="preserve">Výšková úprava uličního vstupu nebo vpusti do 200 mm zvýšením poklopu                               </t>
  </si>
  <si>
    <t>_5V90TTV87</t>
  </si>
  <si>
    <t>899431111</t>
  </si>
  <si>
    <t xml:space="preserve">Výšková úprava uličního vstupu nebo vpusti do 200 mm zvýšením krycího hrnce, šoupěte nebo hydrantu  </t>
  </si>
  <si>
    <t>_5V90TUJS3</t>
  </si>
  <si>
    <t>_5V90SEII0</t>
  </si>
  <si>
    <t>916921191</t>
  </si>
  <si>
    <t xml:space="preserve">Příplatek ke krajníkům nebo obrubníkům za provedení oblouku r do 20 m                               </t>
  </si>
  <si>
    <t>_5V90U2B8Q</t>
  </si>
  <si>
    <t>_5V90TZK55</t>
  </si>
  <si>
    <t xml:space="preserve">232*0,055                                                                                           </t>
  </si>
  <si>
    <t>_5V90SEIIC</t>
  </si>
  <si>
    <t xml:space="preserve">podkladní vrstvy (284,05)*0,2*2,1                                                                   </t>
  </si>
  <si>
    <t xml:space="preserve">obrubníky 258*0,040                                                                                 </t>
  </si>
  <si>
    <t xml:space="preserve">dlažba vč lože 247*0,08*2,2                                                                         </t>
  </si>
  <si>
    <t>_5V90SEIID</t>
  </si>
  <si>
    <t xml:space="preserve">175,093*5                                                                                           </t>
  </si>
  <si>
    <t>_5V90SEIIO</t>
  </si>
  <si>
    <t xml:space="preserve">247*0,08*2,2                                                                                        </t>
  </si>
  <si>
    <t xml:space="preserve">258*0,04                                                                                            </t>
  </si>
  <si>
    <t>_5V90SEIIF</t>
  </si>
  <si>
    <t>R1</t>
  </si>
  <si>
    <t xml:space="preserve">Demontáž a zpětné osazení stávající lavičky                                                         </t>
  </si>
  <si>
    <t>_5V90T5IGP</t>
  </si>
  <si>
    <t>R2</t>
  </si>
  <si>
    <t xml:space="preserve">Přeložení palisád v místě zásahu do kontejnerového stání                                            </t>
  </si>
  <si>
    <t>_5V90TY4N1</t>
  </si>
  <si>
    <t>R3</t>
  </si>
  <si>
    <t xml:space="preserve">Přeosazení stávající dopravní značky, nová patka                                                    </t>
  </si>
  <si>
    <t>_5V90U5WNC</t>
  </si>
  <si>
    <t xml:space="preserve">   SO 103  Schodiště                                                                                           </t>
  </si>
  <si>
    <t>_5V90UMGHI</t>
  </si>
  <si>
    <t xml:space="preserve">4*2*0,3                                                                                             </t>
  </si>
  <si>
    <t xml:space="preserve">                                                                                                    </t>
  </si>
  <si>
    <t>_5V90YY1FG</t>
  </si>
  <si>
    <t xml:space="preserve">16*0,15                                                                                             </t>
  </si>
  <si>
    <t>_5V90UMGHQ</t>
  </si>
  <si>
    <t>_5V90UMGHV</t>
  </si>
  <si>
    <t xml:space="preserve">zemina 2,4*1,9                                                                                      </t>
  </si>
  <si>
    <t>_5V90UMGI0</t>
  </si>
  <si>
    <t xml:space="preserve">4*2*2                                                                                               </t>
  </si>
  <si>
    <t>_5V90UMGHJ</t>
  </si>
  <si>
    <t xml:space="preserve">4*2                                                                                                 </t>
  </si>
  <si>
    <t>348121121</t>
  </si>
  <si>
    <t xml:space="preserve">Osazování ŽB desek plotových na MC                                                                  </t>
  </si>
  <si>
    <t>_5V90Y1CHQ</t>
  </si>
  <si>
    <t>434121425</t>
  </si>
  <si>
    <t xml:space="preserve">Osazení ŽB schodišťových stupňů broušených nebo leštěných                                           </t>
  </si>
  <si>
    <t>_5V90Y6MVM</t>
  </si>
  <si>
    <t xml:space="preserve">1,8*12                                                                                              </t>
  </si>
  <si>
    <t>460650083</t>
  </si>
  <si>
    <t xml:space="preserve">Zřízení podkladní vrstvy vozovky a chodníku z betonu prostého tloušťky do 20 cm                     </t>
  </si>
  <si>
    <t>_5V90XTKMO</t>
  </si>
  <si>
    <t xml:space="preserve">pod schody 4*1,8                                                                                    </t>
  </si>
  <si>
    <t xml:space="preserve">pod čtvercovou dlažbu  4,5*2*0,3                                                                    </t>
  </si>
  <si>
    <t>54879183</t>
  </si>
  <si>
    <t xml:space="preserve">Ocelové zábradlí dvoumadlové výšky 1,1m pozinkované                                                 </t>
  </si>
  <si>
    <t>_5V90YIFFV</t>
  </si>
  <si>
    <t>_5V90UMGHK</t>
  </si>
  <si>
    <t>5924531000</t>
  </si>
  <si>
    <t xml:space="preserve">dlažba desková betonováhladká HBB 30x30x3,5 cm přírodní                                             </t>
  </si>
  <si>
    <t>_5V90YDAGC</t>
  </si>
  <si>
    <t xml:space="preserve">4,5*0,3*2                                                                                           </t>
  </si>
  <si>
    <t>5937379700</t>
  </si>
  <si>
    <t xml:space="preserve">Schodišťový blok přírodní 60/35/15                                                                  </t>
  </si>
  <si>
    <t xml:space="preserve">KUS  </t>
  </si>
  <si>
    <t>_5V90Y9P4D</t>
  </si>
  <si>
    <t xml:space="preserve">21,6/0,6                                                                                            </t>
  </si>
  <si>
    <t>5951344200</t>
  </si>
  <si>
    <t xml:space="preserve">Plotová železobetonová deska 185/5/50                                                               </t>
  </si>
  <si>
    <t>_5V90Y3FWH</t>
  </si>
  <si>
    <t>596841120</t>
  </si>
  <si>
    <t xml:space="preserve">Kladení betonové dlažby komunikací pro pěší do lože z cement malty vel do 0,09 m2 plochy do 50 m2   </t>
  </si>
  <si>
    <t>_5V90YCDPK</t>
  </si>
  <si>
    <t xml:space="preserve">4,5*2*0,3                                                                                           </t>
  </si>
  <si>
    <t>911111111</t>
  </si>
  <si>
    <t xml:space="preserve">Montáž zábradlí ocelového zabetonovaného                                                            </t>
  </si>
  <si>
    <t>_5V90YH2OK</t>
  </si>
  <si>
    <t>_5V90UMGI8</t>
  </si>
  <si>
    <t xml:space="preserve">patky plotových desek 4*0,06*2                                                                      </t>
  </si>
  <si>
    <t xml:space="preserve">patky zábradlí 0,1*6                                                                                </t>
  </si>
  <si>
    <t>961044111</t>
  </si>
  <si>
    <t xml:space="preserve">Bourání základů z betonu prostého                                                                   </t>
  </si>
  <si>
    <t>_5V90XRYLS</t>
  </si>
  <si>
    <t xml:space="preserve">4*1,8*0,2                                                                                           </t>
  </si>
  <si>
    <t>962042320</t>
  </si>
  <si>
    <t xml:space="preserve">Bourání zdiva nadzákladového z betonu prostého do 1 m3 - boční zídky                                </t>
  </si>
  <si>
    <t>_5V90XQSYH</t>
  </si>
  <si>
    <t xml:space="preserve">4*2*0,5*0,25                                                                                        </t>
  </si>
  <si>
    <t>963042819</t>
  </si>
  <si>
    <t xml:space="preserve">Bourání schodišťových stupňů betonových zhotovených na místě                                        </t>
  </si>
  <si>
    <t>_5V90XNZE2</t>
  </si>
  <si>
    <t>966075141</t>
  </si>
  <si>
    <t xml:space="preserve">Odstranění kovového zábradlí vcelku                                                                 </t>
  </si>
  <si>
    <t>_5V90XSLQI</t>
  </si>
  <si>
    <t>_5V90UMGHR</t>
  </si>
  <si>
    <t xml:space="preserve">schodiště 4*1,7*0,2*2,3                                                                             </t>
  </si>
  <si>
    <t xml:space="preserve">podklad 1,44                                                                                        </t>
  </si>
  <si>
    <t xml:space="preserve">vodicí zídky 1*2,3                                                                                  </t>
  </si>
  <si>
    <t>_5V90UMGHS</t>
  </si>
  <si>
    <t xml:space="preserve">6,868*5                                                                                             </t>
  </si>
  <si>
    <t>_5V90UMGHW</t>
  </si>
  <si>
    <t>_5V90UMGHT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</si>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</sst>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8" fillId="0" borderId="0" xfId="0" applyNumberFormat="1" applyFont="1"/>
    <xf numFmtId="0" fontId="5" fillId="3" borderId="0" xfId="0" applyFont="1" applyFill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/>
    <xf numFmtId="0" fontId="1" fillId="3" borderId="0" xfId="0" applyFont="1" applyFill="1" applyAlignment="1"/>
    <xf numFmtId="0" fontId="8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3" fontId="8" fillId="0" borderId="0" xfId="0" applyNumberFormat="1" applyFont="1" applyAlignment="1">
      <alignment horizontal="left" shrinkToFit="1"/>
    </xf>
    <xf numFmtId="0" fontId="2" fillId="4" borderId="0" xfId="0" applyFont="1" applyFill="1" applyAlignment="1"/>
    <xf numFmtId="0" fontId="0" fillId="4" borderId="0" xfId="0" applyFill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R10" sqref="R10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50" t="s">
        <v>5</v>
      </c>
      <c r="L1" s="51"/>
    </row>
    <row r="2" spans="1:13" ht="15" thickBot="1" x14ac:dyDescent="0.35">
      <c r="A2" s="1" t="s">
        <v>2</v>
      </c>
      <c r="C2" s="3">
        <v>44163</v>
      </c>
      <c r="E2" s="38"/>
      <c r="F2" s="38"/>
      <c r="G2" s="38"/>
      <c r="H2" s="38"/>
      <c r="J2" s="2" t="s">
        <v>4</v>
      </c>
      <c r="K2" s="50"/>
      <c r="L2" s="51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49" t="s">
        <v>0</v>
      </c>
      <c r="D5" s="49"/>
    </row>
    <row r="6" spans="1:13" ht="15" thickBot="1" x14ac:dyDescent="0.35"/>
    <row r="7" spans="1:13" ht="15" thickBot="1" x14ac:dyDescent="0.35">
      <c r="A7" s="28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15</v>
      </c>
      <c r="C9" s="34" t="s">
        <v>16</v>
      </c>
      <c r="D9" s="35"/>
      <c r="E9" s="35"/>
      <c r="F9" s="35"/>
      <c r="G9" s="35"/>
      <c r="H9" s="35"/>
      <c r="I9" s="9">
        <v>1</v>
      </c>
      <c r="J9" s="7" t="s">
        <v>17</v>
      </c>
      <c r="K9" s="48">
        <v>0</v>
      </c>
      <c r="L9" s="10">
        <f t="shared" ref="L9:L16" si="0">ROUND(I9*K9,2)</f>
        <v>0</v>
      </c>
      <c r="M9" t="s">
        <v>18</v>
      </c>
    </row>
    <row r="10" spans="1:13" x14ac:dyDescent="0.3">
      <c r="A10" s="4">
        <v>2</v>
      </c>
      <c r="B10" s="8" t="s">
        <v>19</v>
      </c>
      <c r="C10" s="15" t="s">
        <v>20</v>
      </c>
      <c r="D10" s="16"/>
      <c r="E10" s="16"/>
      <c r="F10" s="16"/>
      <c r="G10" s="16"/>
      <c r="H10" s="16"/>
      <c r="I10" s="9">
        <v>1</v>
      </c>
      <c r="J10" s="7" t="s">
        <v>17</v>
      </c>
      <c r="K10" s="48">
        <v>0</v>
      </c>
      <c r="L10" s="10">
        <f t="shared" si="0"/>
        <v>0</v>
      </c>
      <c r="M10" t="s">
        <v>21</v>
      </c>
    </row>
    <row r="11" spans="1:13" x14ac:dyDescent="0.3">
      <c r="A11" s="4">
        <v>3</v>
      </c>
      <c r="B11" s="8" t="s">
        <v>22</v>
      </c>
      <c r="C11" s="15" t="s">
        <v>23</v>
      </c>
      <c r="D11" s="16"/>
      <c r="E11" s="16"/>
      <c r="F11" s="16"/>
      <c r="G11" s="16"/>
      <c r="H11" s="16"/>
      <c r="I11" s="9">
        <v>1</v>
      </c>
      <c r="J11" s="7" t="s">
        <v>17</v>
      </c>
      <c r="K11" s="48">
        <v>0</v>
      </c>
      <c r="L11" s="10">
        <f t="shared" si="0"/>
        <v>0</v>
      </c>
      <c r="M11" t="s">
        <v>24</v>
      </c>
    </row>
    <row r="12" spans="1:13" x14ac:dyDescent="0.3">
      <c r="A12" s="4">
        <v>4</v>
      </c>
      <c r="B12" s="8" t="s">
        <v>25</v>
      </c>
      <c r="C12" s="15" t="s">
        <v>26</v>
      </c>
      <c r="D12" s="16"/>
      <c r="E12" s="16"/>
      <c r="F12" s="16"/>
      <c r="G12" s="16"/>
      <c r="H12" s="16"/>
      <c r="I12" s="9">
        <v>1</v>
      </c>
      <c r="J12" s="7" t="s">
        <v>17</v>
      </c>
      <c r="K12" s="48">
        <v>0</v>
      </c>
      <c r="L12" s="10">
        <f t="shared" si="0"/>
        <v>0</v>
      </c>
      <c r="M12" t="s">
        <v>27</v>
      </c>
    </row>
    <row r="13" spans="1:13" x14ac:dyDescent="0.3">
      <c r="A13" s="4">
        <v>5</v>
      </c>
      <c r="B13" s="8" t="s">
        <v>28</v>
      </c>
      <c r="C13" s="15" t="s">
        <v>29</v>
      </c>
      <c r="D13" s="16"/>
      <c r="E13" s="16"/>
      <c r="F13" s="16"/>
      <c r="G13" s="16"/>
      <c r="H13" s="16"/>
      <c r="I13" s="9">
        <v>1</v>
      </c>
      <c r="J13" s="7" t="s">
        <v>30</v>
      </c>
      <c r="K13" s="48">
        <v>0</v>
      </c>
      <c r="L13" s="10">
        <f t="shared" si="0"/>
        <v>0</v>
      </c>
      <c r="M13" t="s">
        <v>31</v>
      </c>
    </row>
    <row r="14" spans="1:13" x14ac:dyDescent="0.3">
      <c r="A14" s="4">
        <v>6</v>
      </c>
      <c r="B14" s="8" t="s">
        <v>32</v>
      </c>
      <c r="C14" s="15" t="s">
        <v>33</v>
      </c>
      <c r="D14" s="16"/>
      <c r="E14" s="16"/>
      <c r="F14" s="16"/>
      <c r="G14" s="16"/>
      <c r="H14" s="16"/>
      <c r="I14" s="9">
        <v>1</v>
      </c>
      <c r="J14" s="7" t="s">
        <v>17</v>
      </c>
      <c r="K14" s="48">
        <v>0</v>
      </c>
      <c r="L14" s="10">
        <f t="shared" si="0"/>
        <v>0</v>
      </c>
      <c r="M14" t="s">
        <v>34</v>
      </c>
    </row>
    <row r="15" spans="1:13" x14ac:dyDescent="0.3">
      <c r="A15" s="4">
        <v>7</v>
      </c>
      <c r="B15" s="8" t="s">
        <v>35</v>
      </c>
      <c r="C15" s="15" t="s">
        <v>36</v>
      </c>
      <c r="D15" s="16"/>
      <c r="E15" s="16"/>
      <c r="F15" s="16"/>
      <c r="G15" s="16"/>
      <c r="H15" s="16"/>
      <c r="I15" s="9">
        <v>3</v>
      </c>
      <c r="J15" s="7" t="s">
        <v>30</v>
      </c>
      <c r="K15" s="48">
        <v>0</v>
      </c>
      <c r="L15" s="10">
        <f t="shared" si="0"/>
        <v>0</v>
      </c>
      <c r="M15" t="s">
        <v>37</v>
      </c>
    </row>
    <row r="16" spans="1:13" x14ac:dyDescent="0.3">
      <c r="A16" s="4">
        <v>8</v>
      </c>
      <c r="B16" s="8" t="s">
        <v>38</v>
      </c>
      <c r="C16" s="15" t="s">
        <v>39</v>
      </c>
      <c r="D16" s="16"/>
      <c r="E16" s="16"/>
      <c r="F16" s="16"/>
      <c r="G16" s="16"/>
      <c r="H16" s="16"/>
      <c r="I16" s="9">
        <v>14400</v>
      </c>
      <c r="J16" s="7" t="s">
        <v>40</v>
      </c>
      <c r="K16" s="48">
        <v>0</v>
      </c>
      <c r="L16" s="10">
        <f t="shared" si="0"/>
        <v>0</v>
      </c>
      <c r="M16" t="s">
        <v>41</v>
      </c>
    </row>
    <row r="17" spans="1:13" x14ac:dyDescent="0.3">
      <c r="A17" s="13"/>
      <c r="B17" s="14"/>
      <c r="C17" s="24" t="s">
        <v>42</v>
      </c>
      <c r="D17" s="25"/>
      <c r="E17" s="25"/>
      <c r="F17" s="25"/>
      <c r="G17" s="25"/>
      <c r="H17" s="25"/>
      <c r="I17" s="11">
        <v>14400</v>
      </c>
      <c r="K17" s="13"/>
      <c r="L17" s="14"/>
    </row>
    <row r="18" spans="1:13" x14ac:dyDescent="0.3">
      <c r="A18" s="4">
        <v>9</v>
      </c>
      <c r="B18" s="8" t="s">
        <v>43</v>
      </c>
      <c r="C18" s="15" t="s">
        <v>44</v>
      </c>
      <c r="D18" s="16"/>
      <c r="E18" s="16"/>
      <c r="F18" s="16"/>
      <c r="G18" s="16"/>
      <c r="H18" s="16"/>
      <c r="I18" s="9">
        <v>1</v>
      </c>
      <c r="J18" s="7" t="s">
        <v>17</v>
      </c>
      <c r="K18" s="48">
        <v>0</v>
      </c>
      <c r="L18" s="10">
        <f>ROUND(I18*K18,2)</f>
        <v>0</v>
      </c>
      <c r="M18" t="s">
        <v>45</v>
      </c>
    </row>
    <row r="19" spans="1:13" x14ac:dyDescent="0.3">
      <c r="A19" s="4">
        <v>10</v>
      </c>
      <c r="B19" s="8" t="s">
        <v>46</v>
      </c>
      <c r="C19" s="15" t="s">
        <v>47</v>
      </c>
      <c r="D19" s="16"/>
      <c r="E19" s="16"/>
      <c r="F19" s="16"/>
      <c r="G19" s="16"/>
      <c r="H19" s="16"/>
      <c r="I19" s="9">
        <v>10</v>
      </c>
      <c r="J19" s="7" t="s">
        <v>48</v>
      </c>
      <c r="K19" s="48">
        <v>0</v>
      </c>
      <c r="L19" s="10">
        <f>ROUND(I19*K19,2)</f>
        <v>0</v>
      </c>
      <c r="M19" t="s">
        <v>49</v>
      </c>
    </row>
    <row r="20" spans="1:13" x14ac:dyDescent="0.3">
      <c r="A20" s="4">
        <v>11</v>
      </c>
      <c r="B20" s="8" t="s">
        <v>50</v>
      </c>
      <c r="C20" s="15" t="s">
        <v>51</v>
      </c>
      <c r="D20" s="16"/>
      <c r="E20" s="16"/>
      <c r="F20" s="16"/>
      <c r="G20" s="16"/>
      <c r="H20" s="16"/>
      <c r="I20" s="9">
        <v>1</v>
      </c>
      <c r="J20" s="7" t="s">
        <v>17</v>
      </c>
      <c r="K20" s="48">
        <v>0</v>
      </c>
      <c r="L20" s="10">
        <f>ROUND(I20*K20,2)</f>
        <v>0</v>
      </c>
      <c r="M20" t="s">
        <v>52</v>
      </c>
    </row>
    <row r="21" spans="1:13" x14ac:dyDescent="0.3">
      <c r="A21" s="4">
        <v>12</v>
      </c>
      <c r="B21" s="8" t="s">
        <v>53</v>
      </c>
      <c r="C21" s="15" t="s">
        <v>54</v>
      </c>
      <c r="D21" s="16"/>
      <c r="E21" s="16"/>
      <c r="F21" s="16"/>
      <c r="G21" s="16"/>
      <c r="H21" s="16"/>
      <c r="I21" s="9">
        <v>1</v>
      </c>
      <c r="J21" s="7" t="s">
        <v>17</v>
      </c>
      <c r="K21" s="48">
        <v>0</v>
      </c>
      <c r="L21" s="10">
        <f>ROUND(I21*K21,2)</f>
        <v>0</v>
      </c>
      <c r="M21" t="s">
        <v>55</v>
      </c>
    </row>
    <row r="22" spans="1:13" x14ac:dyDescent="0.3">
      <c r="A22" s="4">
        <v>13</v>
      </c>
      <c r="B22" s="8" t="s">
        <v>56</v>
      </c>
      <c r="C22" s="15" t="s">
        <v>57</v>
      </c>
      <c r="D22" s="16"/>
      <c r="E22" s="16"/>
      <c r="F22" s="16"/>
      <c r="G22" s="16"/>
      <c r="H22" s="16"/>
      <c r="I22" s="9">
        <v>1</v>
      </c>
      <c r="J22" s="7" t="s">
        <v>17</v>
      </c>
      <c r="K22" s="48">
        <v>0</v>
      </c>
      <c r="L22" s="10">
        <f>ROUND(I22*K22,2)</f>
        <v>0</v>
      </c>
      <c r="M22" t="s">
        <v>58</v>
      </c>
    </row>
    <row r="23" spans="1:13" x14ac:dyDescent="0.3">
      <c r="A23" s="17" t="s">
        <v>14</v>
      </c>
      <c r="B23" s="18"/>
      <c r="C23" s="12"/>
      <c r="D23" s="22"/>
      <c r="E23" s="23"/>
      <c r="F23" s="22"/>
      <c r="G23" s="23"/>
      <c r="H23" s="19" t="s">
        <v>59</v>
      </c>
      <c r="I23" s="20"/>
      <c r="J23" s="20"/>
      <c r="K23" s="21">
        <f>+SUM(L9:L16)+SUM(L18:L22)</f>
        <v>0</v>
      </c>
      <c r="L23" s="20"/>
    </row>
    <row r="24" spans="1:13" x14ac:dyDescent="0.3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</sheetData>
  <sheetProtection password="EA73" sheet="1" objects="1" scenarios="1"/>
  <mergeCells count="30"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20:H20"/>
    <mergeCell ref="C11:H11"/>
    <mergeCell ref="C12:H12"/>
    <mergeCell ref="C13:H13"/>
    <mergeCell ref="C14:H14"/>
    <mergeCell ref="C15:H15"/>
    <mergeCell ref="C16:H16"/>
    <mergeCell ref="C17:H17"/>
    <mergeCell ref="A17:B17"/>
    <mergeCell ref="K17:L17"/>
    <mergeCell ref="C18:H18"/>
    <mergeCell ref="C19:H19"/>
    <mergeCell ref="A24:L24"/>
    <mergeCell ref="C21:H21"/>
    <mergeCell ref="C22:H22"/>
    <mergeCell ref="A23:B23"/>
    <mergeCell ref="H23:J23"/>
    <mergeCell ref="K23:L23"/>
    <mergeCell ref="D23:E23"/>
    <mergeCell ref="F23:G2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P28" sqref="P28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50" t="s">
        <v>5</v>
      </c>
      <c r="L1" s="51"/>
    </row>
    <row r="2" spans="1:13" ht="15" thickBot="1" x14ac:dyDescent="0.35">
      <c r="A2" s="1" t="s">
        <v>2</v>
      </c>
      <c r="C2" s="3">
        <v>44163</v>
      </c>
      <c r="E2" s="38"/>
      <c r="F2" s="38"/>
      <c r="G2" s="38"/>
      <c r="H2" s="38"/>
      <c r="J2" s="2" t="s">
        <v>4</v>
      </c>
      <c r="K2" s="50"/>
      <c r="L2" s="51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49" t="s">
        <v>0</v>
      </c>
      <c r="D5" s="49"/>
    </row>
    <row r="6" spans="1:13" ht="15" thickBot="1" x14ac:dyDescent="0.35"/>
    <row r="7" spans="1:13" ht="15" thickBot="1" x14ac:dyDescent="0.35">
      <c r="A7" s="28" t="s">
        <v>60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61</v>
      </c>
      <c r="C9" s="34" t="s">
        <v>62</v>
      </c>
      <c r="D9" s="35"/>
      <c r="E9" s="35"/>
      <c r="F9" s="35"/>
      <c r="G9" s="35"/>
      <c r="H9" s="35"/>
      <c r="I9" s="9">
        <v>88</v>
      </c>
      <c r="J9" s="7" t="s">
        <v>63</v>
      </c>
      <c r="K9" s="48">
        <v>0</v>
      </c>
      <c r="L9" s="10">
        <f>ROUND(I9*K9,2)</f>
        <v>0</v>
      </c>
      <c r="M9" t="s">
        <v>64</v>
      </c>
    </row>
    <row r="10" spans="1:13" x14ac:dyDescent="0.3">
      <c r="A10" s="4">
        <v>2</v>
      </c>
      <c r="B10" s="8" t="s">
        <v>65</v>
      </c>
      <c r="C10" s="15" t="s">
        <v>66</v>
      </c>
      <c r="D10" s="16"/>
      <c r="E10" s="16"/>
      <c r="F10" s="16"/>
      <c r="G10" s="16"/>
      <c r="H10" s="16"/>
      <c r="I10" s="9">
        <v>95</v>
      </c>
      <c r="J10" s="7" t="s">
        <v>63</v>
      </c>
      <c r="K10" s="48">
        <v>0</v>
      </c>
      <c r="L10" s="10">
        <f>ROUND(I10*K10,2)</f>
        <v>0</v>
      </c>
      <c r="M10" t="s">
        <v>67</v>
      </c>
    </row>
    <row r="11" spans="1:13" x14ac:dyDescent="0.3">
      <c r="A11" s="4">
        <v>3</v>
      </c>
      <c r="B11" s="8" t="s">
        <v>68</v>
      </c>
      <c r="C11" s="15" t="s">
        <v>69</v>
      </c>
      <c r="D11" s="16"/>
      <c r="E11" s="16"/>
      <c r="F11" s="16"/>
      <c r="G11" s="16"/>
      <c r="H11" s="16"/>
      <c r="I11" s="9">
        <v>21</v>
      </c>
      <c r="J11" s="7" t="s">
        <v>70</v>
      </c>
      <c r="K11" s="48">
        <v>0</v>
      </c>
      <c r="L11" s="10">
        <f>ROUND(I11*K11,2)</f>
        <v>0</v>
      </c>
      <c r="M11" t="s">
        <v>71</v>
      </c>
    </row>
    <row r="12" spans="1:13" x14ac:dyDescent="0.3">
      <c r="A12" s="4">
        <v>4</v>
      </c>
      <c r="B12" s="8" t="s">
        <v>72</v>
      </c>
      <c r="C12" s="15" t="s">
        <v>73</v>
      </c>
      <c r="D12" s="16"/>
      <c r="E12" s="16"/>
      <c r="F12" s="16"/>
      <c r="G12" s="16"/>
      <c r="H12" s="16"/>
      <c r="I12" s="9">
        <v>9.5</v>
      </c>
      <c r="J12" s="7" t="s">
        <v>74</v>
      </c>
      <c r="K12" s="48">
        <v>0</v>
      </c>
      <c r="L12" s="10">
        <f>ROUND(I12*K12,2)</f>
        <v>0</v>
      </c>
      <c r="M12" t="s">
        <v>75</v>
      </c>
    </row>
    <row r="13" spans="1:13" x14ac:dyDescent="0.3">
      <c r="A13" s="13"/>
      <c r="B13" s="14"/>
      <c r="C13" s="24" t="s">
        <v>76</v>
      </c>
      <c r="D13" s="25"/>
      <c r="E13" s="25"/>
      <c r="F13" s="25"/>
      <c r="G13" s="25"/>
      <c r="H13" s="25"/>
      <c r="I13" s="11">
        <v>9.5</v>
      </c>
      <c r="K13" s="13"/>
      <c r="L13" s="14"/>
    </row>
    <row r="14" spans="1:13" x14ac:dyDescent="0.3">
      <c r="A14" s="4">
        <v>5</v>
      </c>
      <c r="B14" s="8" t="s">
        <v>77</v>
      </c>
      <c r="C14" s="15" t="s">
        <v>78</v>
      </c>
      <c r="D14" s="16"/>
      <c r="E14" s="16"/>
      <c r="F14" s="16"/>
      <c r="G14" s="16"/>
      <c r="H14" s="16"/>
      <c r="I14" s="9">
        <v>11.2</v>
      </c>
      <c r="J14" s="7" t="s">
        <v>74</v>
      </c>
      <c r="K14" s="48">
        <v>0</v>
      </c>
      <c r="L14" s="10">
        <f>ROUND(I14*K14,2)</f>
        <v>0</v>
      </c>
      <c r="M14" t="s">
        <v>79</v>
      </c>
    </row>
    <row r="15" spans="1:13" x14ac:dyDescent="0.3">
      <c r="A15" s="13"/>
      <c r="B15" s="14"/>
      <c r="C15" s="24" t="s">
        <v>80</v>
      </c>
      <c r="D15" s="25"/>
      <c r="E15" s="25"/>
      <c r="F15" s="25"/>
      <c r="G15" s="25"/>
      <c r="H15" s="25"/>
      <c r="I15" s="11">
        <v>7.2</v>
      </c>
      <c r="K15" s="13"/>
      <c r="L15" s="14"/>
    </row>
    <row r="16" spans="1:13" x14ac:dyDescent="0.3">
      <c r="A16" s="13"/>
      <c r="B16" s="14"/>
      <c r="C16" s="24" t="s">
        <v>81</v>
      </c>
      <c r="D16" s="25"/>
      <c r="E16" s="25"/>
      <c r="F16" s="25"/>
      <c r="G16" s="25"/>
      <c r="H16" s="25"/>
      <c r="I16" s="11">
        <v>4</v>
      </c>
      <c r="K16" s="13"/>
      <c r="L16" s="14"/>
    </row>
    <row r="17" spans="1:13" x14ac:dyDescent="0.3">
      <c r="A17" s="4">
        <v>6</v>
      </c>
      <c r="B17" s="8" t="s">
        <v>82</v>
      </c>
      <c r="C17" s="15" t="s">
        <v>83</v>
      </c>
      <c r="D17" s="16"/>
      <c r="E17" s="16"/>
      <c r="F17" s="16"/>
      <c r="G17" s="16"/>
      <c r="H17" s="16"/>
      <c r="I17" s="9">
        <v>20.7</v>
      </c>
      <c r="J17" s="7" t="s">
        <v>74</v>
      </c>
      <c r="K17" s="48">
        <v>0</v>
      </c>
      <c r="L17" s="10">
        <f>ROUND(I17*K17,2)</f>
        <v>0</v>
      </c>
      <c r="M17" t="s">
        <v>84</v>
      </c>
    </row>
    <row r="18" spans="1:13" x14ac:dyDescent="0.3">
      <c r="A18" s="13"/>
      <c r="B18" s="14"/>
      <c r="C18" s="24" t="s">
        <v>85</v>
      </c>
      <c r="D18" s="25"/>
      <c r="E18" s="25"/>
      <c r="F18" s="25"/>
      <c r="G18" s="25"/>
      <c r="H18" s="25"/>
      <c r="I18" s="11">
        <v>20.7</v>
      </c>
      <c r="K18" s="13"/>
      <c r="L18" s="14"/>
    </row>
    <row r="19" spans="1:13" x14ac:dyDescent="0.3">
      <c r="A19" s="4">
        <v>7</v>
      </c>
      <c r="B19" s="8" t="s">
        <v>86</v>
      </c>
      <c r="C19" s="15" t="s">
        <v>87</v>
      </c>
      <c r="D19" s="16"/>
      <c r="E19" s="16"/>
      <c r="F19" s="16"/>
      <c r="G19" s="16"/>
      <c r="H19" s="16"/>
      <c r="I19" s="9">
        <v>39.33</v>
      </c>
      <c r="J19" s="7" t="s">
        <v>88</v>
      </c>
      <c r="K19" s="48">
        <v>0</v>
      </c>
      <c r="L19" s="10">
        <f>ROUND(I19*K19,2)</f>
        <v>0</v>
      </c>
      <c r="M19" t="s">
        <v>89</v>
      </c>
    </row>
    <row r="20" spans="1:13" x14ac:dyDescent="0.3">
      <c r="A20" s="13"/>
      <c r="B20" s="14"/>
      <c r="C20" s="24" t="s">
        <v>90</v>
      </c>
      <c r="D20" s="25"/>
      <c r="E20" s="25"/>
      <c r="F20" s="25"/>
      <c r="G20" s="25"/>
      <c r="H20" s="25"/>
      <c r="I20" s="11">
        <v>39.33</v>
      </c>
      <c r="K20" s="13"/>
      <c r="L20" s="14"/>
    </row>
    <row r="21" spans="1:13" x14ac:dyDescent="0.3">
      <c r="A21" s="4">
        <v>8</v>
      </c>
      <c r="B21" s="8" t="s">
        <v>91</v>
      </c>
      <c r="C21" s="15" t="s">
        <v>92</v>
      </c>
      <c r="D21" s="16"/>
      <c r="E21" s="16"/>
      <c r="F21" s="16"/>
      <c r="G21" s="16"/>
      <c r="H21" s="16"/>
      <c r="I21" s="9">
        <v>4.32</v>
      </c>
      <c r="J21" s="7" t="s">
        <v>74</v>
      </c>
      <c r="K21" s="48">
        <v>0</v>
      </c>
      <c r="L21" s="10">
        <f>ROUND(I21*K21,2)</f>
        <v>0</v>
      </c>
      <c r="M21" t="s">
        <v>93</v>
      </c>
    </row>
    <row r="22" spans="1:13" x14ac:dyDescent="0.3">
      <c r="A22" s="13"/>
      <c r="B22" s="14"/>
      <c r="C22" s="24" t="s">
        <v>94</v>
      </c>
      <c r="D22" s="25"/>
      <c r="E22" s="25"/>
      <c r="F22" s="25"/>
      <c r="G22" s="25"/>
      <c r="H22" s="25"/>
      <c r="I22" s="11">
        <v>4.32</v>
      </c>
      <c r="K22" s="13"/>
      <c r="L22" s="14"/>
    </row>
    <row r="23" spans="1:13" x14ac:dyDescent="0.3">
      <c r="A23" s="4">
        <v>9</v>
      </c>
      <c r="B23" s="8" t="s">
        <v>95</v>
      </c>
      <c r="C23" s="15" t="s">
        <v>96</v>
      </c>
      <c r="D23" s="16"/>
      <c r="E23" s="16"/>
      <c r="F23" s="16"/>
      <c r="G23" s="16"/>
      <c r="H23" s="16"/>
      <c r="I23" s="9">
        <v>6.88</v>
      </c>
      <c r="J23" s="7" t="s">
        <v>74</v>
      </c>
      <c r="K23" s="48">
        <v>0</v>
      </c>
      <c r="L23" s="10">
        <f>ROUND(I23*K23,2)</f>
        <v>0</v>
      </c>
      <c r="M23" t="s">
        <v>97</v>
      </c>
    </row>
    <row r="24" spans="1:13" x14ac:dyDescent="0.3">
      <c r="A24" s="13"/>
      <c r="B24" s="14"/>
      <c r="C24" s="24" t="s">
        <v>98</v>
      </c>
      <c r="D24" s="25"/>
      <c r="E24" s="25"/>
      <c r="F24" s="25"/>
      <c r="G24" s="25"/>
      <c r="H24" s="25"/>
      <c r="I24" s="11">
        <v>2.88</v>
      </c>
      <c r="K24" s="13"/>
      <c r="L24" s="14"/>
    </row>
    <row r="25" spans="1:13" x14ac:dyDescent="0.3">
      <c r="A25" s="13"/>
      <c r="B25" s="14"/>
      <c r="C25" s="24" t="s">
        <v>99</v>
      </c>
      <c r="D25" s="25"/>
      <c r="E25" s="25"/>
      <c r="F25" s="25"/>
      <c r="G25" s="25"/>
      <c r="H25" s="25"/>
      <c r="I25" s="11">
        <v>4</v>
      </c>
      <c r="K25" s="13"/>
      <c r="L25" s="14"/>
    </row>
    <row r="26" spans="1:13" x14ac:dyDescent="0.3">
      <c r="A26" s="4">
        <v>10</v>
      </c>
      <c r="B26" s="8" t="s">
        <v>100</v>
      </c>
      <c r="C26" s="15" t="s">
        <v>101</v>
      </c>
      <c r="D26" s="16"/>
      <c r="E26" s="16"/>
      <c r="F26" s="16"/>
      <c r="G26" s="16"/>
      <c r="H26" s="16"/>
      <c r="I26" s="9">
        <v>95</v>
      </c>
      <c r="J26" s="7" t="s">
        <v>63</v>
      </c>
      <c r="K26" s="48">
        <v>0</v>
      </c>
      <c r="L26" s="10">
        <f t="shared" ref="L26:L33" si="0">ROUND(I26*K26,2)</f>
        <v>0</v>
      </c>
      <c r="M26" t="s">
        <v>102</v>
      </c>
    </row>
    <row r="27" spans="1:13" x14ac:dyDescent="0.3">
      <c r="A27" s="4">
        <v>11</v>
      </c>
      <c r="B27" s="8" t="s">
        <v>103</v>
      </c>
      <c r="C27" s="15" t="s">
        <v>104</v>
      </c>
      <c r="D27" s="16"/>
      <c r="E27" s="16"/>
      <c r="F27" s="16"/>
      <c r="G27" s="16"/>
      <c r="H27" s="16"/>
      <c r="I27" s="9">
        <v>20</v>
      </c>
      <c r="J27" s="7" t="s">
        <v>70</v>
      </c>
      <c r="K27" s="48">
        <v>0</v>
      </c>
      <c r="L27" s="10">
        <f t="shared" si="0"/>
        <v>0</v>
      </c>
      <c r="M27" t="s">
        <v>105</v>
      </c>
    </row>
    <row r="28" spans="1:13" x14ac:dyDescent="0.3">
      <c r="A28" s="4">
        <v>12</v>
      </c>
      <c r="B28" s="8" t="s">
        <v>106</v>
      </c>
      <c r="C28" s="15" t="s">
        <v>107</v>
      </c>
      <c r="D28" s="16"/>
      <c r="E28" s="16"/>
      <c r="F28" s="16"/>
      <c r="G28" s="16"/>
      <c r="H28" s="16"/>
      <c r="I28" s="9">
        <v>2</v>
      </c>
      <c r="J28" s="7" t="s">
        <v>30</v>
      </c>
      <c r="K28" s="48">
        <v>0</v>
      </c>
      <c r="L28" s="10">
        <f t="shared" si="0"/>
        <v>0</v>
      </c>
      <c r="M28" t="s">
        <v>108</v>
      </c>
    </row>
    <row r="29" spans="1:13" x14ac:dyDescent="0.3">
      <c r="A29" s="4">
        <v>13</v>
      </c>
      <c r="B29" s="8" t="s">
        <v>109</v>
      </c>
      <c r="C29" s="15" t="s">
        <v>110</v>
      </c>
      <c r="D29" s="16"/>
      <c r="E29" s="16"/>
      <c r="F29" s="16"/>
      <c r="G29" s="16"/>
      <c r="H29" s="16"/>
      <c r="I29" s="9">
        <v>95</v>
      </c>
      <c r="J29" s="7" t="s">
        <v>63</v>
      </c>
      <c r="K29" s="48">
        <v>0</v>
      </c>
      <c r="L29" s="10">
        <f t="shared" si="0"/>
        <v>0</v>
      </c>
      <c r="M29" t="s">
        <v>111</v>
      </c>
    </row>
    <row r="30" spans="1:13" x14ac:dyDescent="0.3">
      <c r="A30" s="4">
        <v>14</v>
      </c>
      <c r="B30" s="8" t="s">
        <v>112</v>
      </c>
      <c r="C30" s="15" t="s">
        <v>113</v>
      </c>
      <c r="D30" s="16"/>
      <c r="E30" s="16"/>
      <c r="F30" s="16"/>
      <c r="G30" s="16"/>
      <c r="H30" s="16"/>
      <c r="I30" s="9">
        <v>95</v>
      </c>
      <c r="J30" s="7" t="s">
        <v>63</v>
      </c>
      <c r="K30" s="48">
        <v>0</v>
      </c>
      <c r="L30" s="10">
        <f t="shared" si="0"/>
        <v>0</v>
      </c>
      <c r="M30" t="s">
        <v>114</v>
      </c>
    </row>
    <row r="31" spans="1:13" x14ac:dyDescent="0.3">
      <c r="A31" s="4">
        <v>15</v>
      </c>
      <c r="B31" s="8" t="s">
        <v>115</v>
      </c>
      <c r="C31" s="15" t="s">
        <v>116</v>
      </c>
      <c r="D31" s="16"/>
      <c r="E31" s="16"/>
      <c r="F31" s="16"/>
      <c r="G31" s="16"/>
      <c r="H31" s="16"/>
      <c r="I31" s="9">
        <v>30</v>
      </c>
      <c r="J31" s="7" t="s">
        <v>63</v>
      </c>
      <c r="K31" s="48">
        <v>0</v>
      </c>
      <c r="L31" s="10">
        <f t="shared" si="0"/>
        <v>0</v>
      </c>
      <c r="M31" t="s">
        <v>117</v>
      </c>
    </row>
    <row r="32" spans="1:13" x14ac:dyDescent="0.3">
      <c r="A32" s="4">
        <v>16</v>
      </c>
      <c r="B32" s="8" t="s">
        <v>118</v>
      </c>
      <c r="C32" s="15" t="s">
        <v>119</v>
      </c>
      <c r="D32" s="16"/>
      <c r="E32" s="16"/>
      <c r="F32" s="16"/>
      <c r="G32" s="16"/>
      <c r="H32" s="16"/>
      <c r="I32" s="9">
        <v>30</v>
      </c>
      <c r="J32" s="7" t="s">
        <v>63</v>
      </c>
      <c r="K32" s="48">
        <v>0</v>
      </c>
      <c r="L32" s="10">
        <f t="shared" si="0"/>
        <v>0</v>
      </c>
      <c r="M32" t="s">
        <v>120</v>
      </c>
    </row>
    <row r="33" spans="1:13" x14ac:dyDescent="0.3">
      <c r="A33" s="4">
        <v>17</v>
      </c>
      <c r="B33" s="8" t="s">
        <v>121</v>
      </c>
      <c r="C33" s="15" t="s">
        <v>122</v>
      </c>
      <c r="D33" s="16"/>
      <c r="E33" s="16"/>
      <c r="F33" s="16"/>
      <c r="G33" s="16"/>
      <c r="H33" s="16"/>
      <c r="I33" s="9">
        <v>5.4720000000000004</v>
      </c>
      <c r="J33" s="7" t="s">
        <v>88</v>
      </c>
      <c r="K33" s="48">
        <v>0</v>
      </c>
      <c r="L33" s="10">
        <f t="shared" si="0"/>
        <v>0</v>
      </c>
      <c r="M33" t="s">
        <v>123</v>
      </c>
    </row>
    <row r="34" spans="1:13" x14ac:dyDescent="0.3">
      <c r="A34" s="13"/>
      <c r="B34" s="14"/>
      <c r="C34" s="24" t="s">
        <v>124</v>
      </c>
      <c r="D34" s="25"/>
      <c r="E34" s="25"/>
      <c r="F34" s="25"/>
      <c r="G34" s="25"/>
      <c r="H34" s="25"/>
      <c r="I34" s="11">
        <v>5.4720000000000004</v>
      </c>
      <c r="K34" s="13"/>
      <c r="L34" s="14"/>
    </row>
    <row r="35" spans="1:13" x14ac:dyDescent="0.3">
      <c r="A35" s="4">
        <v>18</v>
      </c>
      <c r="B35" s="8" t="s">
        <v>125</v>
      </c>
      <c r="C35" s="15" t="s">
        <v>126</v>
      </c>
      <c r="D35" s="16"/>
      <c r="E35" s="16"/>
      <c r="F35" s="16"/>
      <c r="G35" s="16"/>
      <c r="H35" s="16"/>
      <c r="I35" s="9">
        <v>7.6</v>
      </c>
      <c r="J35" s="7" t="s">
        <v>127</v>
      </c>
      <c r="K35" s="48">
        <v>0</v>
      </c>
      <c r="L35" s="10">
        <f>ROUND(I35*K35,2)</f>
        <v>0</v>
      </c>
      <c r="M35" t="s">
        <v>128</v>
      </c>
    </row>
    <row r="36" spans="1:13" x14ac:dyDescent="0.3">
      <c r="A36" s="13"/>
      <c r="B36" s="14"/>
      <c r="C36" s="24" t="s">
        <v>129</v>
      </c>
      <c r="D36" s="25"/>
      <c r="E36" s="25"/>
      <c r="F36" s="25"/>
      <c r="G36" s="25"/>
      <c r="H36" s="25"/>
      <c r="I36" s="11">
        <v>7.6</v>
      </c>
      <c r="K36" s="13"/>
      <c r="L36" s="14"/>
    </row>
    <row r="37" spans="1:13" x14ac:dyDescent="0.3">
      <c r="A37" s="4">
        <v>19</v>
      </c>
      <c r="B37" s="8" t="s">
        <v>130</v>
      </c>
      <c r="C37" s="15" t="s">
        <v>131</v>
      </c>
      <c r="D37" s="16"/>
      <c r="E37" s="16"/>
      <c r="F37" s="16"/>
      <c r="G37" s="16"/>
      <c r="H37" s="16"/>
      <c r="I37" s="9">
        <v>9.2880000000000003</v>
      </c>
      <c r="J37" s="7" t="s">
        <v>88</v>
      </c>
      <c r="K37" s="48">
        <v>0</v>
      </c>
      <c r="L37" s="10">
        <f>ROUND(I37*K37,2)</f>
        <v>0</v>
      </c>
      <c r="M37" t="s">
        <v>132</v>
      </c>
    </row>
    <row r="38" spans="1:13" x14ac:dyDescent="0.3">
      <c r="A38" s="13"/>
      <c r="B38" s="14"/>
      <c r="C38" s="24" t="s">
        <v>133</v>
      </c>
      <c r="D38" s="25"/>
      <c r="E38" s="25"/>
      <c r="F38" s="25"/>
      <c r="G38" s="25"/>
      <c r="H38" s="25"/>
      <c r="I38" s="11">
        <v>9.2880000000000003</v>
      </c>
      <c r="K38" s="13"/>
      <c r="L38" s="14"/>
    </row>
    <row r="39" spans="1:13" x14ac:dyDescent="0.3">
      <c r="A39" s="4">
        <v>20</v>
      </c>
      <c r="B39" s="8" t="s">
        <v>134</v>
      </c>
      <c r="C39" s="15" t="s">
        <v>135</v>
      </c>
      <c r="D39" s="16"/>
      <c r="E39" s="16"/>
      <c r="F39" s="16"/>
      <c r="G39" s="16"/>
      <c r="H39" s="16"/>
      <c r="I39" s="9">
        <v>24.15</v>
      </c>
      <c r="J39" s="7" t="s">
        <v>30</v>
      </c>
      <c r="K39" s="48">
        <v>0</v>
      </c>
      <c r="L39" s="10">
        <f>ROUND(I39*K39,2)</f>
        <v>0</v>
      </c>
      <c r="M39" t="s">
        <v>136</v>
      </c>
    </row>
    <row r="40" spans="1:13" x14ac:dyDescent="0.3">
      <c r="A40" s="13"/>
      <c r="B40" s="14"/>
      <c r="C40" s="24" t="s">
        <v>137</v>
      </c>
      <c r="D40" s="25"/>
      <c r="E40" s="25"/>
      <c r="F40" s="25"/>
      <c r="G40" s="25"/>
      <c r="H40" s="25"/>
      <c r="I40" s="11">
        <v>24.15</v>
      </c>
      <c r="K40" s="13"/>
      <c r="L40" s="14"/>
    </row>
    <row r="41" spans="1:13" x14ac:dyDescent="0.3">
      <c r="A41" s="4">
        <v>21</v>
      </c>
      <c r="B41" s="8" t="s">
        <v>138</v>
      </c>
      <c r="C41" s="15" t="s">
        <v>139</v>
      </c>
      <c r="D41" s="16"/>
      <c r="E41" s="16"/>
      <c r="F41" s="16"/>
      <c r="G41" s="16"/>
      <c r="H41" s="16"/>
      <c r="I41" s="9">
        <v>105.52500000000001</v>
      </c>
      <c r="J41" s="7" t="s">
        <v>63</v>
      </c>
      <c r="K41" s="48">
        <v>0</v>
      </c>
      <c r="L41" s="10">
        <f>ROUND(I41*K41,2)</f>
        <v>0</v>
      </c>
      <c r="M41" t="s">
        <v>140</v>
      </c>
    </row>
    <row r="42" spans="1:13" x14ac:dyDescent="0.3">
      <c r="A42" s="13"/>
      <c r="B42" s="14"/>
      <c r="C42" s="24" t="s">
        <v>141</v>
      </c>
      <c r="D42" s="25"/>
      <c r="E42" s="25"/>
      <c r="F42" s="25"/>
      <c r="G42" s="25"/>
      <c r="H42" s="25"/>
      <c r="I42" s="11">
        <v>105.52500000000001</v>
      </c>
      <c r="K42" s="13"/>
      <c r="L42" s="14"/>
    </row>
    <row r="43" spans="1:13" x14ac:dyDescent="0.3">
      <c r="A43" s="4">
        <v>22</v>
      </c>
      <c r="B43" s="8" t="s">
        <v>142</v>
      </c>
      <c r="C43" s="15" t="s">
        <v>143</v>
      </c>
      <c r="D43" s="16"/>
      <c r="E43" s="16"/>
      <c r="F43" s="16"/>
      <c r="G43" s="16"/>
      <c r="H43" s="16"/>
      <c r="I43" s="9">
        <v>3.5</v>
      </c>
      <c r="J43" s="7" t="s">
        <v>63</v>
      </c>
      <c r="K43" s="48">
        <v>0</v>
      </c>
      <c r="L43" s="10">
        <f>ROUND(I43*K43,2)</f>
        <v>0</v>
      </c>
      <c r="M43" t="s">
        <v>144</v>
      </c>
    </row>
    <row r="44" spans="1:13" x14ac:dyDescent="0.3">
      <c r="A44" s="13"/>
      <c r="B44" s="14"/>
      <c r="C44" s="24" t="s">
        <v>145</v>
      </c>
      <c r="D44" s="25"/>
      <c r="E44" s="25"/>
      <c r="F44" s="25"/>
      <c r="G44" s="25"/>
      <c r="H44" s="25"/>
      <c r="I44" s="11">
        <v>3.5</v>
      </c>
      <c r="K44" s="13"/>
      <c r="L44" s="14"/>
    </row>
    <row r="45" spans="1:13" x14ac:dyDescent="0.3">
      <c r="A45" s="4">
        <v>23</v>
      </c>
      <c r="B45" s="8" t="s">
        <v>146</v>
      </c>
      <c r="C45" s="15" t="s">
        <v>147</v>
      </c>
      <c r="D45" s="16"/>
      <c r="E45" s="16"/>
      <c r="F45" s="16"/>
      <c r="G45" s="16"/>
      <c r="H45" s="16"/>
      <c r="I45" s="9">
        <v>104</v>
      </c>
      <c r="J45" s="7" t="s">
        <v>63</v>
      </c>
      <c r="K45" s="48">
        <v>0</v>
      </c>
      <c r="L45" s="10">
        <f>ROUND(I45*K45,2)</f>
        <v>0</v>
      </c>
      <c r="M45" t="s">
        <v>148</v>
      </c>
    </row>
    <row r="46" spans="1:13" x14ac:dyDescent="0.3">
      <c r="A46" s="4">
        <v>24</v>
      </c>
      <c r="B46" s="8" t="s">
        <v>149</v>
      </c>
      <c r="C46" s="15" t="s">
        <v>150</v>
      </c>
      <c r="D46" s="16"/>
      <c r="E46" s="16"/>
      <c r="F46" s="16"/>
      <c r="G46" s="16"/>
      <c r="H46" s="16"/>
      <c r="I46" s="9">
        <v>9</v>
      </c>
      <c r="J46" s="7" t="s">
        <v>70</v>
      </c>
      <c r="K46" s="48">
        <v>0</v>
      </c>
      <c r="L46" s="10">
        <f>ROUND(I46*K46,2)</f>
        <v>0</v>
      </c>
      <c r="M46" t="s">
        <v>151</v>
      </c>
    </row>
    <row r="47" spans="1:13" x14ac:dyDescent="0.3">
      <c r="A47" s="4">
        <v>25</v>
      </c>
      <c r="B47" s="8" t="s">
        <v>152</v>
      </c>
      <c r="C47" s="15" t="s">
        <v>153</v>
      </c>
      <c r="D47" s="16"/>
      <c r="E47" s="16"/>
      <c r="F47" s="16"/>
      <c r="G47" s="16"/>
      <c r="H47" s="16"/>
      <c r="I47" s="9">
        <v>2</v>
      </c>
      <c r="J47" s="7" t="s">
        <v>30</v>
      </c>
      <c r="K47" s="48">
        <v>0</v>
      </c>
      <c r="L47" s="10">
        <f>ROUND(I47*K47,2)</f>
        <v>0</v>
      </c>
      <c r="M47" t="s">
        <v>154</v>
      </c>
    </row>
    <row r="48" spans="1:13" x14ac:dyDescent="0.3">
      <c r="A48" s="4">
        <v>26</v>
      </c>
      <c r="B48" s="8" t="s">
        <v>155</v>
      </c>
      <c r="C48" s="15" t="s">
        <v>156</v>
      </c>
      <c r="D48" s="16"/>
      <c r="E48" s="16"/>
      <c r="F48" s="16"/>
      <c r="G48" s="16"/>
      <c r="H48" s="16"/>
      <c r="I48" s="9">
        <v>23</v>
      </c>
      <c r="J48" s="7" t="s">
        <v>70</v>
      </c>
      <c r="K48" s="48">
        <v>0</v>
      </c>
      <c r="L48" s="10">
        <f>ROUND(I48*K48,2)</f>
        <v>0</v>
      </c>
      <c r="M48" t="s">
        <v>157</v>
      </c>
    </row>
    <row r="49" spans="1:13" x14ac:dyDescent="0.3">
      <c r="A49" s="4">
        <v>27</v>
      </c>
      <c r="B49" s="8" t="s">
        <v>158</v>
      </c>
      <c r="C49" s="15" t="s">
        <v>159</v>
      </c>
      <c r="D49" s="16"/>
      <c r="E49" s="16"/>
      <c r="F49" s="16"/>
      <c r="G49" s="16"/>
      <c r="H49" s="16"/>
      <c r="I49" s="9">
        <v>1.2649999999999999</v>
      </c>
      <c r="J49" s="7" t="s">
        <v>74</v>
      </c>
      <c r="K49" s="48">
        <v>0</v>
      </c>
      <c r="L49" s="10">
        <f>ROUND(I49*K49,2)</f>
        <v>0</v>
      </c>
      <c r="M49" t="s">
        <v>160</v>
      </c>
    </row>
    <row r="50" spans="1:13" x14ac:dyDescent="0.3">
      <c r="A50" s="13"/>
      <c r="B50" s="14"/>
      <c r="C50" s="24" t="s">
        <v>161</v>
      </c>
      <c r="D50" s="25"/>
      <c r="E50" s="25"/>
      <c r="F50" s="25"/>
      <c r="G50" s="25"/>
      <c r="H50" s="25"/>
      <c r="I50" s="11">
        <v>1.2649999999999999</v>
      </c>
      <c r="K50" s="13"/>
      <c r="L50" s="14"/>
    </row>
    <row r="51" spans="1:13" x14ac:dyDescent="0.3">
      <c r="A51" s="4">
        <v>28</v>
      </c>
      <c r="B51" s="8" t="s">
        <v>162</v>
      </c>
      <c r="C51" s="15" t="s">
        <v>163</v>
      </c>
      <c r="D51" s="16"/>
      <c r="E51" s="16"/>
      <c r="F51" s="16"/>
      <c r="G51" s="16"/>
      <c r="H51" s="16"/>
      <c r="I51" s="9">
        <v>50</v>
      </c>
      <c r="J51" s="7" t="s">
        <v>70</v>
      </c>
      <c r="K51" s="48">
        <v>0</v>
      </c>
      <c r="L51" s="10">
        <f>ROUND(I51*K51,2)</f>
        <v>0</v>
      </c>
      <c r="M51" t="s">
        <v>164</v>
      </c>
    </row>
    <row r="52" spans="1:13" x14ac:dyDescent="0.3">
      <c r="A52" s="4">
        <v>29</v>
      </c>
      <c r="B52" s="8" t="s">
        <v>165</v>
      </c>
      <c r="C52" s="15" t="s">
        <v>166</v>
      </c>
      <c r="D52" s="16"/>
      <c r="E52" s="16"/>
      <c r="F52" s="16"/>
      <c r="G52" s="16"/>
      <c r="H52" s="16"/>
      <c r="I52" s="9">
        <v>50</v>
      </c>
      <c r="J52" s="7" t="s">
        <v>70</v>
      </c>
      <c r="K52" s="48">
        <v>0</v>
      </c>
      <c r="L52" s="10">
        <f>ROUND(I52*K52,2)</f>
        <v>0</v>
      </c>
      <c r="M52" t="s">
        <v>167</v>
      </c>
    </row>
    <row r="53" spans="1:13" x14ac:dyDescent="0.3">
      <c r="A53" s="4">
        <v>30</v>
      </c>
      <c r="B53" s="8" t="s">
        <v>168</v>
      </c>
      <c r="C53" s="15" t="s">
        <v>169</v>
      </c>
      <c r="D53" s="16"/>
      <c r="E53" s="16"/>
      <c r="F53" s="16"/>
      <c r="G53" s="16"/>
      <c r="H53" s="16"/>
      <c r="I53" s="9">
        <v>50</v>
      </c>
      <c r="J53" s="7" t="s">
        <v>70</v>
      </c>
      <c r="K53" s="48">
        <v>0</v>
      </c>
      <c r="L53" s="10">
        <f>ROUND(I53*K53,2)</f>
        <v>0</v>
      </c>
      <c r="M53" t="s">
        <v>170</v>
      </c>
    </row>
    <row r="54" spans="1:13" x14ac:dyDescent="0.3">
      <c r="A54" s="4">
        <v>31</v>
      </c>
      <c r="B54" s="8" t="s">
        <v>171</v>
      </c>
      <c r="C54" s="15" t="s">
        <v>172</v>
      </c>
      <c r="D54" s="16"/>
      <c r="E54" s="16"/>
      <c r="F54" s="16"/>
      <c r="G54" s="16"/>
      <c r="H54" s="16"/>
      <c r="I54" s="9">
        <v>86.144999999999996</v>
      </c>
      <c r="J54" s="7" t="s">
        <v>88</v>
      </c>
      <c r="K54" s="48">
        <v>0</v>
      </c>
      <c r="L54" s="10">
        <f>ROUND(I54*K54,2)</f>
        <v>0</v>
      </c>
      <c r="M54" t="s">
        <v>173</v>
      </c>
    </row>
    <row r="55" spans="1:13" x14ac:dyDescent="0.3">
      <c r="A55" s="13"/>
      <c r="B55" s="14"/>
      <c r="C55" s="24" t="s">
        <v>174</v>
      </c>
      <c r="D55" s="25"/>
      <c r="E55" s="25"/>
      <c r="F55" s="25"/>
      <c r="G55" s="25"/>
      <c r="H55" s="25"/>
      <c r="I55" s="11">
        <v>54.6</v>
      </c>
      <c r="K55" s="13"/>
      <c r="L55" s="14"/>
    </row>
    <row r="56" spans="1:13" x14ac:dyDescent="0.3">
      <c r="A56" s="13"/>
      <c r="B56" s="14"/>
      <c r="C56" s="24" t="s">
        <v>175</v>
      </c>
      <c r="D56" s="25"/>
      <c r="E56" s="25"/>
      <c r="F56" s="25"/>
      <c r="G56" s="25"/>
      <c r="H56" s="25"/>
      <c r="I56" s="11">
        <v>1.7849999999999999</v>
      </c>
      <c r="K56" s="13"/>
      <c r="L56" s="14"/>
    </row>
    <row r="57" spans="1:13" x14ac:dyDescent="0.3">
      <c r="A57" s="13"/>
      <c r="B57" s="14"/>
      <c r="C57" s="24" t="s">
        <v>176</v>
      </c>
      <c r="D57" s="25"/>
      <c r="E57" s="25"/>
      <c r="F57" s="25"/>
      <c r="G57" s="25"/>
      <c r="H57" s="25"/>
      <c r="I57" s="11">
        <v>19.36</v>
      </c>
      <c r="K57" s="13"/>
      <c r="L57" s="14"/>
    </row>
    <row r="58" spans="1:13" x14ac:dyDescent="0.3">
      <c r="A58" s="13"/>
      <c r="B58" s="14"/>
      <c r="C58" s="24" t="s">
        <v>177</v>
      </c>
      <c r="D58" s="25"/>
      <c r="E58" s="25"/>
      <c r="F58" s="25"/>
      <c r="G58" s="25"/>
      <c r="H58" s="25"/>
      <c r="I58" s="11">
        <v>2</v>
      </c>
      <c r="K58" s="13"/>
      <c r="L58" s="14"/>
    </row>
    <row r="59" spans="1:13" x14ac:dyDescent="0.3">
      <c r="A59" s="13"/>
      <c r="B59" s="14"/>
      <c r="C59" s="24" t="s">
        <v>178</v>
      </c>
      <c r="D59" s="25"/>
      <c r="E59" s="25"/>
      <c r="F59" s="25"/>
      <c r="G59" s="25"/>
      <c r="H59" s="25"/>
      <c r="I59" s="11">
        <v>8.4</v>
      </c>
      <c r="K59" s="13"/>
      <c r="L59" s="14"/>
    </row>
    <row r="60" spans="1:13" x14ac:dyDescent="0.3">
      <c r="A60" s="4">
        <v>32</v>
      </c>
      <c r="B60" s="8" t="s">
        <v>179</v>
      </c>
      <c r="C60" s="15" t="s">
        <v>180</v>
      </c>
      <c r="D60" s="16"/>
      <c r="E60" s="16"/>
      <c r="F60" s="16"/>
      <c r="G60" s="16"/>
      <c r="H60" s="16"/>
      <c r="I60" s="9">
        <v>430.72500000000002</v>
      </c>
      <c r="J60" s="7" t="s">
        <v>88</v>
      </c>
      <c r="K60" s="48">
        <v>0</v>
      </c>
      <c r="L60" s="10">
        <f>ROUND(I60*K60,2)</f>
        <v>0</v>
      </c>
      <c r="M60" t="s">
        <v>181</v>
      </c>
    </row>
    <row r="61" spans="1:13" x14ac:dyDescent="0.3">
      <c r="A61" s="13"/>
      <c r="B61" s="14"/>
      <c r="C61" s="24" t="s">
        <v>182</v>
      </c>
      <c r="D61" s="25"/>
      <c r="E61" s="25"/>
      <c r="F61" s="25"/>
      <c r="G61" s="25"/>
      <c r="H61" s="25"/>
      <c r="I61" s="11">
        <v>430.72500000000002</v>
      </c>
      <c r="K61" s="13"/>
      <c r="L61" s="14"/>
    </row>
    <row r="62" spans="1:13" x14ac:dyDescent="0.3">
      <c r="A62" s="4">
        <v>33</v>
      </c>
      <c r="B62" s="8" t="s">
        <v>183</v>
      </c>
      <c r="C62" s="15" t="s">
        <v>184</v>
      </c>
      <c r="D62" s="16"/>
      <c r="E62" s="16"/>
      <c r="F62" s="16"/>
      <c r="G62" s="16"/>
      <c r="H62" s="16"/>
      <c r="I62" s="9">
        <v>77.745000000000005</v>
      </c>
      <c r="J62" s="7" t="s">
        <v>88</v>
      </c>
      <c r="K62" s="48">
        <v>0</v>
      </c>
      <c r="L62" s="10">
        <f>ROUND(I62*K62,2)</f>
        <v>0</v>
      </c>
      <c r="M62" t="s">
        <v>185</v>
      </c>
    </row>
    <row r="63" spans="1:13" x14ac:dyDescent="0.3">
      <c r="A63" s="13"/>
      <c r="B63" s="14"/>
      <c r="C63" s="24" t="s">
        <v>186</v>
      </c>
      <c r="D63" s="25"/>
      <c r="E63" s="25"/>
      <c r="F63" s="25"/>
      <c r="G63" s="25"/>
      <c r="H63" s="25"/>
      <c r="I63" s="11">
        <v>77.745000000000005</v>
      </c>
      <c r="K63" s="13"/>
      <c r="L63" s="14"/>
    </row>
    <row r="64" spans="1:13" x14ac:dyDescent="0.3">
      <c r="A64" s="4">
        <v>34</v>
      </c>
      <c r="B64" s="8" t="s">
        <v>187</v>
      </c>
      <c r="C64" s="15" t="s">
        <v>188</v>
      </c>
      <c r="D64" s="16"/>
      <c r="E64" s="16"/>
      <c r="F64" s="16"/>
      <c r="G64" s="16"/>
      <c r="H64" s="16"/>
      <c r="I64" s="9">
        <v>8.4</v>
      </c>
      <c r="J64" s="7" t="s">
        <v>88</v>
      </c>
      <c r="K64" s="48">
        <v>0</v>
      </c>
      <c r="L64" s="10">
        <f>ROUND(I64*K64,2)</f>
        <v>0</v>
      </c>
      <c r="M64" t="s">
        <v>189</v>
      </c>
    </row>
    <row r="65" spans="1:13" x14ac:dyDescent="0.3">
      <c r="A65" s="13"/>
      <c r="B65" s="14"/>
      <c r="C65" s="24" t="s">
        <v>190</v>
      </c>
      <c r="D65" s="25"/>
      <c r="E65" s="25"/>
      <c r="F65" s="25"/>
      <c r="G65" s="25"/>
      <c r="H65" s="25"/>
      <c r="I65" s="11">
        <v>8.4</v>
      </c>
      <c r="K65" s="13"/>
      <c r="L65" s="14"/>
    </row>
    <row r="66" spans="1:13" x14ac:dyDescent="0.3">
      <c r="A66" s="4">
        <v>35</v>
      </c>
      <c r="B66" s="8" t="s">
        <v>191</v>
      </c>
      <c r="C66" s="15" t="s">
        <v>192</v>
      </c>
      <c r="D66" s="16"/>
      <c r="E66" s="16"/>
      <c r="F66" s="16"/>
      <c r="G66" s="16"/>
      <c r="H66" s="16"/>
      <c r="I66" s="9">
        <v>127.626</v>
      </c>
      <c r="J66" s="7" t="s">
        <v>88</v>
      </c>
      <c r="K66" s="48">
        <v>0</v>
      </c>
      <c r="L66" s="10">
        <f>ROUND(I66*K66,2)</f>
        <v>0</v>
      </c>
      <c r="M66" t="s">
        <v>193</v>
      </c>
    </row>
    <row r="67" spans="1:13" x14ac:dyDescent="0.3">
      <c r="A67" s="17" t="s">
        <v>14</v>
      </c>
      <c r="B67" s="18"/>
      <c r="C67" s="12"/>
      <c r="D67" s="22"/>
      <c r="E67" s="23"/>
      <c r="F67" s="22"/>
      <c r="G67" s="23"/>
      <c r="H67" s="19" t="s">
        <v>59</v>
      </c>
      <c r="I67" s="20"/>
      <c r="J67" s="20"/>
      <c r="K67" s="21">
        <f>+SUM(L9:L12)+L14+L17+L19+L21+L23+SUM(L26:L33)+L35+L37+L39+L41+L43+SUM(L45:L49)+SUM(L51:L54)+L60+L62+L64+L66</f>
        <v>0</v>
      </c>
      <c r="L67" s="20"/>
    </row>
    <row r="68" spans="1:13" x14ac:dyDescent="0.3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</sheetData>
  <sheetProtection password="EA73" sheet="1" objects="1" scenarios="1"/>
  <mergeCells count="118">
    <mergeCell ref="A1:C1"/>
    <mergeCell ref="E1:H2"/>
    <mergeCell ref="K1:L1"/>
    <mergeCell ref="K2:L2"/>
    <mergeCell ref="C11:H11"/>
    <mergeCell ref="C12:H12"/>
    <mergeCell ref="C13:H13"/>
    <mergeCell ref="A13:B13"/>
    <mergeCell ref="K13:L13"/>
    <mergeCell ref="C14:H14"/>
    <mergeCell ref="A3:L4"/>
    <mergeCell ref="A7:L7"/>
    <mergeCell ref="A8:B8"/>
    <mergeCell ref="C8:H8"/>
    <mergeCell ref="C9:H9"/>
    <mergeCell ref="C10:H10"/>
    <mergeCell ref="C17:H17"/>
    <mergeCell ref="C18:H18"/>
    <mergeCell ref="A18:B18"/>
    <mergeCell ref="K18:L18"/>
    <mergeCell ref="C19:H19"/>
    <mergeCell ref="C20:H20"/>
    <mergeCell ref="A20:B20"/>
    <mergeCell ref="K20:L20"/>
    <mergeCell ref="C15:H15"/>
    <mergeCell ref="A15:B15"/>
    <mergeCell ref="K15:L15"/>
    <mergeCell ref="C16:H16"/>
    <mergeCell ref="A16:B16"/>
    <mergeCell ref="K16:L16"/>
    <mergeCell ref="C25:H25"/>
    <mergeCell ref="A25:B25"/>
    <mergeCell ref="K25:L25"/>
    <mergeCell ref="C26:H26"/>
    <mergeCell ref="C27:H27"/>
    <mergeCell ref="C28:H28"/>
    <mergeCell ref="C21:H21"/>
    <mergeCell ref="C22:H22"/>
    <mergeCell ref="A22:B22"/>
    <mergeCell ref="K22:L22"/>
    <mergeCell ref="C23:H23"/>
    <mergeCell ref="C24:H24"/>
    <mergeCell ref="A24:B24"/>
    <mergeCell ref="K24:L24"/>
    <mergeCell ref="A34:B34"/>
    <mergeCell ref="K34:L34"/>
    <mergeCell ref="C35:H35"/>
    <mergeCell ref="C36:H36"/>
    <mergeCell ref="A36:B36"/>
    <mergeCell ref="K36:L36"/>
    <mergeCell ref="C29:H29"/>
    <mergeCell ref="C30:H30"/>
    <mergeCell ref="C31:H31"/>
    <mergeCell ref="C32:H32"/>
    <mergeCell ref="C33:H33"/>
    <mergeCell ref="C34:H34"/>
    <mergeCell ref="K42:L42"/>
    <mergeCell ref="C43:H43"/>
    <mergeCell ref="C44:H44"/>
    <mergeCell ref="A44:B44"/>
    <mergeCell ref="K44:L44"/>
    <mergeCell ref="C37:H37"/>
    <mergeCell ref="C38:H38"/>
    <mergeCell ref="A38:B38"/>
    <mergeCell ref="K38:L38"/>
    <mergeCell ref="C39:H39"/>
    <mergeCell ref="C40:H40"/>
    <mergeCell ref="A40:B40"/>
    <mergeCell ref="K40:L40"/>
    <mergeCell ref="C45:H45"/>
    <mergeCell ref="C46:H46"/>
    <mergeCell ref="C47:H47"/>
    <mergeCell ref="C48:H48"/>
    <mergeCell ref="C49:H49"/>
    <mergeCell ref="C50:H50"/>
    <mergeCell ref="C41:H41"/>
    <mergeCell ref="C42:H42"/>
    <mergeCell ref="A42:B42"/>
    <mergeCell ref="C55:H55"/>
    <mergeCell ref="A55:B55"/>
    <mergeCell ref="K55:L55"/>
    <mergeCell ref="C56:H56"/>
    <mergeCell ref="A56:B56"/>
    <mergeCell ref="K56:L56"/>
    <mergeCell ref="A50:B50"/>
    <mergeCell ref="K50:L50"/>
    <mergeCell ref="C51:H51"/>
    <mergeCell ref="C52:H52"/>
    <mergeCell ref="C53:H53"/>
    <mergeCell ref="C54:H54"/>
    <mergeCell ref="C59:H59"/>
    <mergeCell ref="A59:B59"/>
    <mergeCell ref="K59:L59"/>
    <mergeCell ref="C60:H60"/>
    <mergeCell ref="C61:H61"/>
    <mergeCell ref="A61:B61"/>
    <mergeCell ref="K61:L61"/>
    <mergeCell ref="C57:H57"/>
    <mergeCell ref="A57:B57"/>
    <mergeCell ref="K57:L57"/>
    <mergeCell ref="C58:H58"/>
    <mergeCell ref="A58:B58"/>
    <mergeCell ref="K58:L58"/>
    <mergeCell ref="A68:L68"/>
    <mergeCell ref="C66:H66"/>
    <mergeCell ref="A67:B67"/>
    <mergeCell ref="H67:J67"/>
    <mergeCell ref="K67:L67"/>
    <mergeCell ref="D67:E67"/>
    <mergeCell ref="F67:G67"/>
    <mergeCell ref="C62:H62"/>
    <mergeCell ref="C63:H63"/>
    <mergeCell ref="A63:B63"/>
    <mergeCell ref="K63:L63"/>
    <mergeCell ref="C64:H64"/>
    <mergeCell ref="C65:H65"/>
    <mergeCell ref="A65:B65"/>
    <mergeCell ref="K65:L65"/>
  </mergeCells>
  <pageMargins left="0.19685039375000002" right="0.19685039375000002" top="0.78740157499999996" bottom="0.78740157499999996" header="0.3" footer="0.3"/>
  <pageSetup paperSize="9" orientation="landscape" verticalDpi="0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O17" sqref="O17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50" t="s">
        <v>5</v>
      </c>
      <c r="L1" s="51"/>
    </row>
    <row r="2" spans="1:13" ht="15" thickBot="1" x14ac:dyDescent="0.35">
      <c r="A2" s="1" t="s">
        <v>2</v>
      </c>
      <c r="C2" s="3">
        <v>44163</v>
      </c>
      <c r="E2" s="38"/>
      <c r="F2" s="38"/>
      <c r="G2" s="38"/>
      <c r="H2" s="38"/>
      <c r="J2" s="2" t="s">
        <v>4</v>
      </c>
      <c r="K2" s="50"/>
      <c r="L2" s="51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49" t="s">
        <v>0</v>
      </c>
      <c r="D5" s="49"/>
    </row>
    <row r="6" spans="1:13" ht="15" thickBot="1" x14ac:dyDescent="0.35"/>
    <row r="7" spans="1:13" ht="15" thickBot="1" x14ac:dyDescent="0.35">
      <c r="A7" s="28" t="s">
        <v>194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195</v>
      </c>
      <c r="C9" s="34" t="s">
        <v>196</v>
      </c>
      <c r="D9" s="35"/>
      <c r="E9" s="35"/>
      <c r="F9" s="35"/>
      <c r="G9" s="35"/>
      <c r="H9" s="35"/>
      <c r="I9" s="9">
        <v>3</v>
      </c>
      <c r="J9" s="7" t="s">
        <v>63</v>
      </c>
      <c r="K9" s="48">
        <v>0</v>
      </c>
      <c r="L9" s="10">
        <f>ROUND(I9*K9,2)</f>
        <v>0</v>
      </c>
      <c r="M9" t="s">
        <v>197</v>
      </c>
    </row>
    <row r="10" spans="1:13" x14ac:dyDescent="0.3">
      <c r="A10" s="13"/>
      <c r="B10" s="14"/>
      <c r="C10" s="24" t="s">
        <v>198</v>
      </c>
      <c r="D10" s="25"/>
      <c r="E10" s="25"/>
      <c r="F10" s="25"/>
      <c r="G10" s="25"/>
      <c r="H10" s="25"/>
      <c r="I10" s="11">
        <v>37.5</v>
      </c>
      <c r="K10" s="13"/>
      <c r="L10" s="14"/>
    </row>
    <row r="11" spans="1:13" x14ac:dyDescent="0.3">
      <c r="A11" s="4">
        <v>2</v>
      </c>
      <c r="B11" s="8" t="s">
        <v>199</v>
      </c>
      <c r="C11" s="15" t="s">
        <v>200</v>
      </c>
      <c r="D11" s="16"/>
      <c r="E11" s="16"/>
      <c r="F11" s="16"/>
      <c r="G11" s="16"/>
      <c r="H11" s="16"/>
      <c r="I11" s="9">
        <v>3</v>
      </c>
      <c r="J11" s="7" t="s">
        <v>30</v>
      </c>
      <c r="K11" s="48">
        <v>0</v>
      </c>
      <c r="L11" s="10">
        <f>ROUND(I11*K11,2)</f>
        <v>0</v>
      </c>
      <c r="M11" t="s">
        <v>201</v>
      </c>
    </row>
    <row r="12" spans="1:13" x14ac:dyDescent="0.3">
      <c r="A12" s="4">
        <v>3</v>
      </c>
      <c r="B12" s="8" t="s">
        <v>65</v>
      </c>
      <c r="C12" s="15" t="s">
        <v>66</v>
      </c>
      <c r="D12" s="16"/>
      <c r="E12" s="16"/>
      <c r="F12" s="16"/>
      <c r="G12" s="16"/>
      <c r="H12" s="16"/>
      <c r="I12" s="9">
        <v>284.05</v>
      </c>
      <c r="J12" s="7" t="s">
        <v>63</v>
      </c>
      <c r="K12" s="48">
        <v>0</v>
      </c>
      <c r="L12" s="10">
        <f>ROUND(I12*K12,2)</f>
        <v>0</v>
      </c>
      <c r="M12" t="s">
        <v>202</v>
      </c>
    </row>
    <row r="13" spans="1:13" x14ac:dyDescent="0.3">
      <c r="A13" s="13"/>
      <c r="B13" s="14"/>
      <c r="C13" s="24" t="s">
        <v>203</v>
      </c>
      <c r="D13" s="25"/>
      <c r="E13" s="25"/>
      <c r="F13" s="25"/>
      <c r="G13" s="25"/>
      <c r="H13" s="25"/>
      <c r="I13" s="11">
        <v>284.05</v>
      </c>
      <c r="K13" s="13"/>
      <c r="L13" s="14"/>
    </row>
    <row r="14" spans="1:13" x14ac:dyDescent="0.3">
      <c r="A14" s="4">
        <v>4</v>
      </c>
      <c r="B14" s="8" t="s">
        <v>68</v>
      </c>
      <c r="C14" s="15" t="s">
        <v>69</v>
      </c>
      <c r="D14" s="16"/>
      <c r="E14" s="16"/>
      <c r="F14" s="16"/>
      <c r="G14" s="16"/>
      <c r="H14" s="16"/>
      <c r="I14" s="9">
        <v>258</v>
      </c>
      <c r="J14" s="7" t="s">
        <v>70</v>
      </c>
      <c r="K14" s="48">
        <v>0</v>
      </c>
      <c r="L14" s="10">
        <f>ROUND(I14*K14,2)</f>
        <v>0</v>
      </c>
      <c r="M14" t="s">
        <v>204</v>
      </c>
    </row>
    <row r="15" spans="1:13" x14ac:dyDescent="0.3">
      <c r="A15" s="4">
        <v>5</v>
      </c>
      <c r="B15" s="8" t="s">
        <v>205</v>
      </c>
      <c r="C15" s="15" t="s">
        <v>206</v>
      </c>
      <c r="D15" s="16"/>
      <c r="E15" s="16"/>
      <c r="F15" s="16"/>
      <c r="G15" s="16"/>
      <c r="H15" s="16"/>
      <c r="I15" s="9">
        <v>42</v>
      </c>
      <c r="J15" s="7" t="s">
        <v>63</v>
      </c>
      <c r="K15" s="48">
        <v>0</v>
      </c>
      <c r="L15" s="10">
        <f>ROUND(I15*K15,2)</f>
        <v>0</v>
      </c>
      <c r="M15" t="s">
        <v>207</v>
      </c>
    </row>
    <row r="16" spans="1:13" x14ac:dyDescent="0.3">
      <c r="A16" s="13"/>
      <c r="B16" s="14"/>
      <c r="C16" s="24" t="s">
        <v>208</v>
      </c>
      <c r="D16" s="25"/>
      <c r="E16" s="25"/>
      <c r="F16" s="25"/>
      <c r="G16" s="25"/>
      <c r="H16" s="25"/>
      <c r="I16" s="11">
        <v>42</v>
      </c>
      <c r="K16" s="13"/>
      <c r="L16" s="14"/>
    </row>
    <row r="17" spans="1:13" x14ac:dyDescent="0.3">
      <c r="A17" s="4">
        <v>6</v>
      </c>
      <c r="B17" s="8" t="s">
        <v>72</v>
      </c>
      <c r="C17" s="15" t="s">
        <v>73</v>
      </c>
      <c r="D17" s="16"/>
      <c r="E17" s="16"/>
      <c r="F17" s="16"/>
      <c r="G17" s="16"/>
      <c r="H17" s="16"/>
      <c r="I17" s="9">
        <v>45.204999999999998</v>
      </c>
      <c r="J17" s="7" t="s">
        <v>74</v>
      </c>
      <c r="K17" s="48">
        <v>0</v>
      </c>
      <c r="L17" s="10">
        <f>ROUND(I17*K17,2)</f>
        <v>0</v>
      </c>
      <c r="M17" t="s">
        <v>209</v>
      </c>
    </row>
    <row r="18" spans="1:13" x14ac:dyDescent="0.3">
      <c r="A18" s="13"/>
      <c r="B18" s="14"/>
      <c r="C18" s="24" t="s">
        <v>210</v>
      </c>
      <c r="D18" s="25"/>
      <c r="E18" s="25"/>
      <c r="F18" s="25"/>
      <c r="G18" s="25"/>
      <c r="H18" s="25"/>
      <c r="I18" s="11">
        <v>28.405000000000001</v>
      </c>
      <c r="K18" s="13"/>
      <c r="L18" s="14"/>
    </row>
    <row r="19" spans="1:13" x14ac:dyDescent="0.3">
      <c r="A19" s="13"/>
      <c r="B19" s="14"/>
      <c r="C19" s="24" t="s">
        <v>211</v>
      </c>
      <c r="D19" s="25"/>
      <c r="E19" s="25"/>
      <c r="F19" s="25"/>
      <c r="G19" s="25"/>
      <c r="H19" s="25"/>
      <c r="I19" s="11">
        <v>16.8</v>
      </c>
      <c r="K19" s="13"/>
      <c r="L19" s="14"/>
    </row>
    <row r="20" spans="1:13" x14ac:dyDescent="0.3">
      <c r="A20" s="4">
        <v>7</v>
      </c>
      <c r="B20" s="8" t="s">
        <v>212</v>
      </c>
      <c r="C20" s="15" t="s">
        <v>213</v>
      </c>
      <c r="D20" s="16"/>
      <c r="E20" s="16"/>
      <c r="F20" s="16"/>
      <c r="G20" s="16"/>
      <c r="H20" s="16"/>
      <c r="I20" s="9">
        <v>22.602499999999999</v>
      </c>
      <c r="J20" s="7" t="s">
        <v>74</v>
      </c>
      <c r="K20" s="48">
        <v>0</v>
      </c>
      <c r="L20" s="10">
        <f>ROUND(I20*K20,2)</f>
        <v>0</v>
      </c>
      <c r="M20" t="s">
        <v>214</v>
      </c>
    </row>
    <row r="21" spans="1:13" x14ac:dyDescent="0.3">
      <c r="A21" s="13"/>
      <c r="B21" s="14"/>
      <c r="C21" s="24" t="s">
        <v>215</v>
      </c>
      <c r="D21" s="25"/>
      <c r="E21" s="25"/>
      <c r="F21" s="25"/>
      <c r="G21" s="25"/>
      <c r="H21" s="25"/>
      <c r="I21" s="11">
        <v>22.602499999999999</v>
      </c>
      <c r="K21" s="13"/>
      <c r="L21" s="14"/>
    </row>
    <row r="22" spans="1:13" x14ac:dyDescent="0.3">
      <c r="A22" s="4">
        <v>8</v>
      </c>
      <c r="B22" s="8" t="s">
        <v>216</v>
      </c>
      <c r="C22" s="15" t="s">
        <v>217</v>
      </c>
      <c r="D22" s="16"/>
      <c r="E22" s="16"/>
      <c r="F22" s="16"/>
      <c r="G22" s="16"/>
      <c r="H22" s="16"/>
      <c r="I22" s="9">
        <v>35</v>
      </c>
      <c r="J22" s="7" t="s">
        <v>30</v>
      </c>
      <c r="K22" s="48">
        <v>0</v>
      </c>
      <c r="L22" s="10">
        <f>ROUND(I22*K22,2)</f>
        <v>0</v>
      </c>
      <c r="M22" t="s">
        <v>218</v>
      </c>
    </row>
    <row r="23" spans="1:13" x14ac:dyDescent="0.3">
      <c r="A23" s="4">
        <v>9</v>
      </c>
      <c r="B23" s="8" t="s">
        <v>219</v>
      </c>
      <c r="C23" s="15" t="s">
        <v>220</v>
      </c>
      <c r="D23" s="16"/>
      <c r="E23" s="16"/>
      <c r="F23" s="16"/>
      <c r="G23" s="16"/>
      <c r="H23" s="16"/>
      <c r="I23" s="9">
        <v>37.5</v>
      </c>
      <c r="J23" s="7" t="s">
        <v>63</v>
      </c>
      <c r="K23" s="48">
        <v>0</v>
      </c>
      <c r="L23" s="10">
        <f>ROUND(I23*K23,2)</f>
        <v>0</v>
      </c>
      <c r="M23" t="s">
        <v>221</v>
      </c>
    </row>
    <row r="24" spans="1:13" x14ac:dyDescent="0.3">
      <c r="A24" s="4">
        <v>10</v>
      </c>
      <c r="B24" s="8" t="s">
        <v>222</v>
      </c>
      <c r="C24" s="15" t="s">
        <v>223</v>
      </c>
      <c r="D24" s="16"/>
      <c r="E24" s="16"/>
      <c r="F24" s="16"/>
      <c r="G24" s="16"/>
      <c r="H24" s="16"/>
      <c r="I24" s="9">
        <v>15.6</v>
      </c>
      <c r="J24" s="7" t="s">
        <v>74</v>
      </c>
      <c r="K24" s="48">
        <v>0</v>
      </c>
      <c r="L24" s="10">
        <f>ROUND(I24*K24,2)</f>
        <v>0</v>
      </c>
      <c r="M24" t="s">
        <v>224</v>
      </c>
    </row>
    <row r="25" spans="1:13" x14ac:dyDescent="0.3">
      <c r="A25" s="13"/>
      <c r="B25" s="14"/>
      <c r="C25" s="24" t="s">
        <v>225</v>
      </c>
      <c r="D25" s="25"/>
      <c r="E25" s="25"/>
      <c r="F25" s="25"/>
      <c r="G25" s="25"/>
      <c r="H25" s="25"/>
      <c r="I25" s="11">
        <v>15.6</v>
      </c>
      <c r="K25" s="13"/>
      <c r="L25" s="14"/>
    </row>
    <row r="26" spans="1:13" x14ac:dyDescent="0.3">
      <c r="A26" s="4">
        <v>11</v>
      </c>
      <c r="B26" s="8" t="s">
        <v>82</v>
      </c>
      <c r="C26" s="15" t="s">
        <v>83</v>
      </c>
      <c r="D26" s="16"/>
      <c r="E26" s="16"/>
      <c r="F26" s="16"/>
      <c r="G26" s="16"/>
      <c r="H26" s="16"/>
      <c r="I26" s="9">
        <v>45.204999999999998</v>
      </c>
      <c r="J26" s="7" t="s">
        <v>74</v>
      </c>
      <c r="K26" s="48">
        <v>0</v>
      </c>
      <c r="L26" s="10">
        <f>ROUND(I26*K26,2)</f>
        <v>0</v>
      </c>
      <c r="M26" t="s">
        <v>226</v>
      </c>
    </row>
    <row r="27" spans="1:13" x14ac:dyDescent="0.3">
      <c r="A27" s="13"/>
      <c r="B27" s="14"/>
      <c r="C27" s="39">
        <v>45205</v>
      </c>
      <c r="D27" s="25"/>
      <c r="E27" s="25"/>
      <c r="F27" s="25"/>
      <c r="G27" s="25"/>
      <c r="H27" s="25"/>
      <c r="I27" s="11">
        <v>45.204999999999998</v>
      </c>
      <c r="K27" s="13"/>
      <c r="L27" s="14"/>
    </row>
    <row r="28" spans="1:13" x14ac:dyDescent="0.3">
      <c r="A28" s="4">
        <v>12</v>
      </c>
      <c r="B28" s="8" t="s">
        <v>86</v>
      </c>
      <c r="C28" s="15" t="s">
        <v>87</v>
      </c>
      <c r="D28" s="16"/>
      <c r="E28" s="16"/>
      <c r="F28" s="16"/>
      <c r="G28" s="16"/>
      <c r="H28" s="16"/>
      <c r="I28" s="9">
        <v>205.19049999999999</v>
      </c>
      <c r="J28" s="7" t="s">
        <v>88</v>
      </c>
      <c r="K28" s="48">
        <v>0</v>
      </c>
      <c r="L28" s="10">
        <f>ROUND(I28*K28,2)</f>
        <v>0</v>
      </c>
      <c r="M28" t="s">
        <v>227</v>
      </c>
    </row>
    <row r="29" spans="1:13" x14ac:dyDescent="0.3">
      <c r="A29" s="13"/>
      <c r="B29" s="14"/>
      <c r="C29" s="24" t="s">
        <v>228</v>
      </c>
      <c r="D29" s="25"/>
      <c r="E29" s="25"/>
      <c r="F29" s="25"/>
      <c r="G29" s="25"/>
      <c r="H29" s="25"/>
      <c r="I29" s="11">
        <v>85.889499999999998</v>
      </c>
      <c r="K29" s="13"/>
      <c r="L29" s="14"/>
    </row>
    <row r="30" spans="1:13" x14ac:dyDescent="0.3">
      <c r="A30" s="13"/>
      <c r="B30" s="14"/>
      <c r="C30" s="24" t="s">
        <v>229</v>
      </c>
      <c r="D30" s="25"/>
      <c r="E30" s="25"/>
      <c r="F30" s="25"/>
      <c r="G30" s="25"/>
      <c r="H30" s="25"/>
      <c r="I30" s="11">
        <v>119.301</v>
      </c>
      <c r="K30" s="13"/>
      <c r="L30" s="14"/>
    </row>
    <row r="31" spans="1:13" x14ac:dyDescent="0.3">
      <c r="A31" s="4">
        <v>13</v>
      </c>
      <c r="B31" s="8" t="s">
        <v>230</v>
      </c>
      <c r="C31" s="15" t="s">
        <v>231</v>
      </c>
      <c r="D31" s="16"/>
      <c r="E31" s="16"/>
      <c r="F31" s="16"/>
      <c r="G31" s="16"/>
      <c r="H31" s="16"/>
      <c r="I31" s="9">
        <v>104</v>
      </c>
      <c r="J31" s="7" t="s">
        <v>63</v>
      </c>
      <c r="K31" s="48">
        <v>0</v>
      </c>
      <c r="L31" s="10">
        <f>ROUND(I31*K31,2)</f>
        <v>0</v>
      </c>
      <c r="M31" t="s">
        <v>232</v>
      </c>
    </row>
    <row r="32" spans="1:13" x14ac:dyDescent="0.3">
      <c r="A32" s="13"/>
      <c r="B32" s="14"/>
      <c r="C32" s="24" t="s">
        <v>233</v>
      </c>
      <c r="D32" s="25"/>
      <c r="E32" s="25"/>
      <c r="F32" s="25"/>
      <c r="G32" s="25"/>
      <c r="H32" s="25"/>
      <c r="I32" s="11">
        <v>66</v>
      </c>
      <c r="K32" s="13"/>
      <c r="L32" s="14"/>
    </row>
    <row r="33" spans="1:13" x14ac:dyDescent="0.3">
      <c r="A33" s="13"/>
      <c r="B33" s="14"/>
      <c r="C33" s="24" t="s">
        <v>234</v>
      </c>
      <c r="D33" s="25"/>
      <c r="E33" s="25"/>
      <c r="F33" s="25"/>
      <c r="G33" s="25"/>
      <c r="H33" s="25"/>
      <c r="I33" s="11">
        <v>38</v>
      </c>
      <c r="K33" s="13"/>
      <c r="L33" s="14"/>
    </row>
    <row r="34" spans="1:13" x14ac:dyDescent="0.3">
      <c r="A34" s="4">
        <v>14</v>
      </c>
      <c r="B34" s="8" t="s">
        <v>100</v>
      </c>
      <c r="C34" s="15" t="s">
        <v>101</v>
      </c>
      <c r="D34" s="16"/>
      <c r="E34" s="16"/>
      <c r="F34" s="16"/>
      <c r="G34" s="16"/>
      <c r="H34" s="16"/>
      <c r="I34" s="9">
        <v>279.45</v>
      </c>
      <c r="J34" s="7" t="s">
        <v>63</v>
      </c>
      <c r="K34" s="48">
        <v>0</v>
      </c>
      <c r="L34" s="10">
        <f>ROUND(I34*K34,2)</f>
        <v>0</v>
      </c>
      <c r="M34" t="s">
        <v>235</v>
      </c>
    </row>
    <row r="35" spans="1:13" x14ac:dyDescent="0.3">
      <c r="A35" s="4">
        <v>15</v>
      </c>
      <c r="B35" s="8" t="s">
        <v>236</v>
      </c>
      <c r="C35" s="15" t="s">
        <v>237</v>
      </c>
      <c r="D35" s="16"/>
      <c r="E35" s="16"/>
      <c r="F35" s="16"/>
      <c r="G35" s="16"/>
      <c r="H35" s="16"/>
      <c r="I35" s="9">
        <v>247</v>
      </c>
      <c r="J35" s="7" t="s">
        <v>63</v>
      </c>
      <c r="K35" s="48">
        <v>0</v>
      </c>
      <c r="L35" s="10">
        <f>ROUND(I35*K35,2)</f>
        <v>0</v>
      </c>
      <c r="M35" t="s">
        <v>238</v>
      </c>
    </row>
    <row r="36" spans="1:13" x14ac:dyDescent="0.3">
      <c r="A36" s="4">
        <v>16</v>
      </c>
      <c r="B36" s="8" t="s">
        <v>239</v>
      </c>
      <c r="C36" s="15" t="s">
        <v>240</v>
      </c>
      <c r="D36" s="16"/>
      <c r="E36" s="16"/>
      <c r="F36" s="16"/>
      <c r="G36" s="16"/>
      <c r="H36" s="16"/>
      <c r="I36" s="9">
        <v>5</v>
      </c>
      <c r="J36" s="7" t="s">
        <v>63</v>
      </c>
      <c r="K36" s="48">
        <v>0</v>
      </c>
      <c r="L36" s="10">
        <f>ROUND(I36*K36,2)</f>
        <v>0</v>
      </c>
      <c r="M36" t="s">
        <v>241</v>
      </c>
    </row>
    <row r="37" spans="1:13" x14ac:dyDescent="0.3">
      <c r="A37" s="13"/>
      <c r="B37" s="14"/>
      <c r="C37" s="24" t="s">
        <v>242</v>
      </c>
      <c r="D37" s="25"/>
      <c r="E37" s="25"/>
      <c r="F37" s="25"/>
      <c r="G37" s="25"/>
      <c r="H37" s="25"/>
      <c r="I37" s="11">
        <v>5</v>
      </c>
      <c r="K37" s="13"/>
      <c r="L37" s="14"/>
    </row>
    <row r="38" spans="1:13" x14ac:dyDescent="0.3">
      <c r="A38" s="4">
        <v>17</v>
      </c>
      <c r="B38" s="8" t="s">
        <v>243</v>
      </c>
      <c r="C38" s="15" t="s">
        <v>244</v>
      </c>
      <c r="D38" s="16"/>
      <c r="E38" s="16"/>
      <c r="F38" s="16"/>
      <c r="G38" s="16"/>
      <c r="H38" s="16"/>
      <c r="I38" s="9">
        <v>243</v>
      </c>
      <c r="J38" s="7" t="s">
        <v>63</v>
      </c>
      <c r="K38" s="48">
        <v>0</v>
      </c>
      <c r="L38" s="10">
        <f>ROUND(I38*K38,2)</f>
        <v>0</v>
      </c>
      <c r="M38" t="s">
        <v>245</v>
      </c>
    </row>
    <row r="39" spans="1:13" x14ac:dyDescent="0.3">
      <c r="A39" s="4">
        <v>18</v>
      </c>
      <c r="B39" s="8" t="s">
        <v>246</v>
      </c>
      <c r="C39" s="15" t="s">
        <v>247</v>
      </c>
      <c r="D39" s="16"/>
      <c r="E39" s="16"/>
      <c r="F39" s="16"/>
      <c r="G39" s="16"/>
      <c r="H39" s="16"/>
      <c r="I39" s="9">
        <v>279.45</v>
      </c>
      <c r="J39" s="7" t="s">
        <v>63</v>
      </c>
      <c r="K39" s="48">
        <v>0</v>
      </c>
      <c r="L39" s="10">
        <f>ROUND(I39*K39,2)</f>
        <v>0</v>
      </c>
      <c r="M39" t="s">
        <v>248</v>
      </c>
    </row>
    <row r="40" spans="1:13" x14ac:dyDescent="0.3">
      <c r="A40" s="13"/>
      <c r="B40" s="14"/>
      <c r="C40" s="24" t="s">
        <v>249</v>
      </c>
      <c r="D40" s="25"/>
      <c r="E40" s="25"/>
      <c r="F40" s="25"/>
      <c r="G40" s="25"/>
      <c r="H40" s="25"/>
      <c r="I40" s="11">
        <v>279.45</v>
      </c>
      <c r="K40" s="13"/>
      <c r="L40" s="14"/>
    </row>
    <row r="41" spans="1:13" x14ac:dyDescent="0.3">
      <c r="A41" s="4">
        <v>19</v>
      </c>
      <c r="B41" s="8" t="s">
        <v>134</v>
      </c>
      <c r="C41" s="15" t="s">
        <v>135</v>
      </c>
      <c r="D41" s="16"/>
      <c r="E41" s="16"/>
      <c r="F41" s="16"/>
      <c r="G41" s="16"/>
      <c r="H41" s="16"/>
      <c r="I41" s="9">
        <v>168</v>
      </c>
      <c r="J41" s="7" t="s">
        <v>30</v>
      </c>
      <c r="K41" s="48">
        <v>0</v>
      </c>
      <c r="L41" s="10">
        <f>ROUND(I41*K41,2)</f>
        <v>0</v>
      </c>
      <c r="M41" t="s">
        <v>250</v>
      </c>
    </row>
    <row r="42" spans="1:13" x14ac:dyDescent="0.3">
      <c r="A42" s="13"/>
      <c r="B42" s="14"/>
      <c r="C42" s="24" t="s">
        <v>251</v>
      </c>
      <c r="D42" s="25"/>
      <c r="E42" s="25"/>
      <c r="F42" s="25"/>
      <c r="G42" s="25"/>
      <c r="H42" s="25"/>
      <c r="I42" s="11">
        <v>168</v>
      </c>
      <c r="K42" s="13"/>
      <c r="L42" s="14"/>
    </row>
    <row r="43" spans="1:13" x14ac:dyDescent="0.3">
      <c r="A43" s="4">
        <v>20</v>
      </c>
      <c r="B43" s="8" t="s">
        <v>252</v>
      </c>
      <c r="C43" s="15" t="s">
        <v>253</v>
      </c>
      <c r="D43" s="16"/>
      <c r="E43" s="16"/>
      <c r="F43" s="16"/>
      <c r="G43" s="16"/>
      <c r="H43" s="16"/>
      <c r="I43" s="9">
        <v>7</v>
      </c>
      <c r="J43" s="7" t="s">
        <v>30</v>
      </c>
      <c r="K43" s="48">
        <v>0</v>
      </c>
      <c r="L43" s="10">
        <f>ROUND(I43*K43,2)</f>
        <v>0</v>
      </c>
      <c r="M43" t="s">
        <v>254</v>
      </c>
    </row>
    <row r="44" spans="1:13" x14ac:dyDescent="0.3">
      <c r="A44" s="4">
        <v>21</v>
      </c>
      <c r="B44" s="8" t="s">
        <v>255</v>
      </c>
      <c r="C44" s="15" t="s">
        <v>256</v>
      </c>
      <c r="D44" s="16"/>
      <c r="E44" s="16"/>
      <c r="F44" s="16"/>
      <c r="G44" s="16"/>
      <c r="H44" s="16"/>
      <c r="I44" s="9">
        <v>68.25</v>
      </c>
      <c r="J44" s="7" t="s">
        <v>30</v>
      </c>
      <c r="K44" s="48">
        <v>0</v>
      </c>
      <c r="L44" s="10">
        <f>ROUND(I44*K44,2)</f>
        <v>0</v>
      </c>
      <c r="M44" t="s">
        <v>257</v>
      </c>
    </row>
    <row r="45" spans="1:13" x14ac:dyDescent="0.3">
      <c r="A45" s="13"/>
      <c r="B45" s="14"/>
      <c r="C45" s="24" t="s">
        <v>258</v>
      </c>
      <c r="D45" s="25"/>
      <c r="E45" s="25"/>
      <c r="F45" s="25"/>
      <c r="G45" s="25"/>
      <c r="H45" s="25"/>
      <c r="I45" s="11">
        <v>68.25</v>
      </c>
      <c r="K45" s="13"/>
      <c r="L45" s="14"/>
    </row>
    <row r="46" spans="1:13" x14ac:dyDescent="0.3">
      <c r="A46" s="4">
        <v>22</v>
      </c>
      <c r="B46" s="8" t="s">
        <v>259</v>
      </c>
      <c r="C46" s="15" t="s">
        <v>260</v>
      </c>
      <c r="D46" s="16"/>
      <c r="E46" s="16"/>
      <c r="F46" s="16"/>
      <c r="G46" s="16"/>
      <c r="H46" s="16"/>
      <c r="I46" s="9">
        <v>255.15</v>
      </c>
      <c r="J46" s="7" t="s">
        <v>63</v>
      </c>
      <c r="K46" s="48">
        <v>0</v>
      </c>
      <c r="L46" s="10">
        <f>ROUND(I46*K46,2)</f>
        <v>0</v>
      </c>
      <c r="M46" t="s">
        <v>261</v>
      </c>
    </row>
    <row r="47" spans="1:13" x14ac:dyDescent="0.3">
      <c r="A47" s="13"/>
      <c r="B47" s="14"/>
      <c r="C47" s="24" t="s">
        <v>262</v>
      </c>
      <c r="D47" s="25"/>
      <c r="E47" s="25"/>
      <c r="F47" s="25"/>
      <c r="G47" s="25"/>
      <c r="H47" s="25"/>
      <c r="I47" s="11">
        <v>255.15</v>
      </c>
      <c r="K47" s="13"/>
      <c r="L47" s="14"/>
    </row>
    <row r="48" spans="1:13" x14ac:dyDescent="0.3">
      <c r="A48" s="4">
        <v>23</v>
      </c>
      <c r="B48" s="8" t="s">
        <v>263</v>
      </c>
      <c r="C48" s="15" t="s">
        <v>264</v>
      </c>
      <c r="D48" s="16"/>
      <c r="E48" s="16"/>
      <c r="F48" s="16"/>
      <c r="G48" s="16"/>
      <c r="H48" s="16"/>
      <c r="I48" s="9">
        <v>4.5</v>
      </c>
      <c r="J48" s="7" t="s">
        <v>63</v>
      </c>
      <c r="K48" s="48">
        <v>0</v>
      </c>
      <c r="L48" s="10">
        <f>ROUND(I48*K48,2)</f>
        <v>0</v>
      </c>
      <c r="M48" t="s">
        <v>265</v>
      </c>
    </row>
    <row r="49" spans="1:13" x14ac:dyDescent="0.3">
      <c r="A49" s="13"/>
      <c r="B49" s="14"/>
      <c r="C49" s="24" t="s">
        <v>145</v>
      </c>
      <c r="D49" s="25"/>
      <c r="E49" s="25"/>
      <c r="F49" s="25"/>
      <c r="G49" s="25"/>
      <c r="H49" s="25"/>
      <c r="I49" s="11">
        <v>3.5</v>
      </c>
      <c r="K49" s="13"/>
      <c r="L49" s="14"/>
    </row>
    <row r="50" spans="1:13" x14ac:dyDescent="0.3">
      <c r="A50" s="4">
        <v>24</v>
      </c>
      <c r="B50" s="8" t="s">
        <v>266</v>
      </c>
      <c r="C50" s="15" t="s">
        <v>267</v>
      </c>
      <c r="D50" s="16"/>
      <c r="E50" s="16"/>
      <c r="F50" s="16"/>
      <c r="G50" s="16"/>
      <c r="H50" s="16"/>
      <c r="I50" s="9">
        <v>252.5</v>
      </c>
      <c r="J50" s="7" t="s">
        <v>63</v>
      </c>
      <c r="K50" s="48">
        <v>0</v>
      </c>
      <c r="L50" s="10">
        <f>ROUND(I50*K50,2)</f>
        <v>0</v>
      </c>
      <c r="M50" t="s">
        <v>268</v>
      </c>
    </row>
    <row r="51" spans="1:13" x14ac:dyDescent="0.3">
      <c r="A51" s="13"/>
      <c r="B51" s="14"/>
      <c r="C51" s="24" t="s">
        <v>269</v>
      </c>
      <c r="D51" s="25"/>
      <c r="E51" s="25"/>
      <c r="F51" s="25"/>
      <c r="G51" s="25"/>
      <c r="H51" s="25"/>
      <c r="I51" s="11">
        <v>247.5</v>
      </c>
      <c r="K51" s="13"/>
      <c r="L51" s="14"/>
    </row>
    <row r="52" spans="1:13" x14ac:dyDescent="0.3">
      <c r="A52" s="13"/>
      <c r="B52" s="14"/>
      <c r="C52" s="24" t="s">
        <v>270</v>
      </c>
      <c r="D52" s="25"/>
      <c r="E52" s="25"/>
      <c r="F52" s="25"/>
      <c r="G52" s="25"/>
      <c r="H52" s="25"/>
      <c r="I52" s="11">
        <v>5</v>
      </c>
      <c r="K52" s="13"/>
      <c r="L52" s="14"/>
    </row>
    <row r="53" spans="1:13" x14ac:dyDescent="0.3">
      <c r="A53" s="4">
        <v>25</v>
      </c>
      <c r="B53" s="8" t="s">
        <v>271</v>
      </c>
      <c r="C53" s="15" t="s">
        <v>272</v>
      </c>
      <c r="D53" s="16"/>
      <c r="E53" s="16"/>
      <c r="F53" s="16"/>
      <c r="G53" s="16"/>
      <c r="H53" s="16"/>
      <c r="I53" s="9">
        <v>1</v>
      </c>
      <c r="J53" s="7" t="s">
        <v>30</v>
      </c>
      <c r="K53" s="48">
        <v>0</v>
      </c>
      <c r="L53" s="10">
        <f>ROUND(I53*K53,2)</f>
        <v>0</v>
      </c>
      <c r="M53" t="s">
        <v>273</v>
      </c>
    </row>
    <row r="54" spans="1:13" x14ac:dyDescent="0.3">
      <c r="A54" s="4">
        <v>26</v>
      </c>
      <c r="B54" s="8" t="s">
        <v>274</v>
      </c>
      <c r="C54" s="15" t="s">
        <v>275</v>
      </c>
      <c r="D54" s="16"/>
      <c r="E54" s="16"/>
      <c r="F54" s="16"/>
      <c r="G54" s="16"/>
      <c r="H54" s="16"/>
      <c r="I54" s="9">
        <v>9</v>
      </c>
      <c r="J54" s="7" t="s">
        <v>30</v>
      </c>
      <c r="K54" s="48">
        <v>0</v>
      </c>
      <c r="L54" s="10">
        <f>ROUND(I54*K54,2)</f>
        <v>0</v>
      </c>
      <c r="M54" t="s">
        <v>276</v>
      </c>
    </row>
    <row r="55" spans="1:13" x14ac:dyDescent="0.3">
      <c r="A55" s="4">
        <v>27</v>
      </c>
      <c r="B55" s="8" t="s">
        <v>155</v>
      </c>
      <c r="C55" s="15" t="s">
        <v>156</v>
      </c>
      <c r="D55" s="16"/>
      <c r="E55" s="16"/>
      <c r="F55" s="16"/>
      <c r="G55" s="16"/>
      <c r="H55" s="16"/>
      <c r="I55" s="9">
        <v>232</v>
      </c>
      <c r="J55" s="7" t="s">
        <v>70</v>
      </c>
      <c r="K55" s="48">
        <v>0</v>
      </c>
      <c r="L55" s="10">
        <f>ROUND(I55*K55,2)</f>
        <v>0</v>
      </c>
      <c r="M55" t="s">
        <v>277</v>
      </c>
    </row>
    <row r="56" spans="1:13" x14ac:dyDescent="0.3">
      <c r="A56" s="4">
        <v>28</v>
      </c>
      <c r="B56" s="8" t="s">
        <v>278</v>
      </c>
      <c r="C56" s="15" t="s">
        <v>279</v>
      </c>
      <c r="D56" s="16"/>
      <c r="E56" s="16"/>
      <c r="F56" s="16"/>
      <c r="G56" s="16"/>
      <c r="H56" s="16"/>
      <c r="I56" s="9">
        <v>30</v>
      </c>
      <c r="J56" s="7" t="s">
        <v>70</v>
      </c>
      <c r="K56" s="48">
        <v>0</v>
      </c>
      <c r="L56" s="10">
        <f>ROUND(I56*K56,2)</f>
        <v>0</v>
      </c>
      <c r="M56" t="s">
        <v>280</v>
      </c>
    </row>
    <row r="57" spans="1:13" x14ac:dyDescent="0.3">
      <c r="A57" s="4">
        <v>29</v>
      </c>
      <c r="B57" s="8" t="s">
        <v>158</v>
      </c>
      <c r="C57" s="15" t="s">
        <v>159</v>
      </c>
      <c r="D57" s="16"/>
      <c r="E57" s="16"/>
      <c r="F57" s="16"/>
      <c r="G57" s="16"/>
      <c r="H57" s="16"/>
      <c r="I57" s="9">
        <v>12.76</v>
      </c>
      <c r="J57" s="7" t="s">
        <v>74</v>
      </c>
      <c r="K57" s="48">
        <v>0</v>
      </c>
      <c r="L57" s="10">
        <f>ROUND(I57*K57,2)</f>
        <v>0</v>
      </c>
      <c r="M57" t="s">
        <v>281</v>
      </c>
    </row>
    <row r="58" spans="1:13" x14ac:dyDescent="0.3">
      <c r="A58" s="13"/>
      <c r="B58" s="14"/>
      <c r="C58" s="24" t="s">
        <v>282</v>
      </c>
      <c r="D58" s="25"/>
      <c r="E58" s="25"/>
      <c r="F58" s="25"/>
      <c r="G58" s="25"/>
      <c r="H58" s="25"/>
      <c r="I58" s="11">
        <v>12.76</v>
      </c>
      <c r="K58" s="13"/>
      <c r="L58" s="14"/>
    </row>
    <row r="59" spans="1:13" x14ac:dyDescent="0.3">
      <c r="A59" s="4">
        <v>30</v>
      </c>
      <c r="B59" s="8" t="s">
        <v>171</v>
      </c>
      <c r="C59" s="15" t="s">
        <v>172</v>
      </c>
      <c r="D59" s="16"/>
      <c r="E59" s="16"/>
      <c r="F59" s="16"/>
      <c r="G59" s="16"/>
      <c r="H59" s="16"/>
      <c r="I59" s="9">
        <v>175.09299999999999</v>
      </c>
      <c r="J59" s="7" t="s">
        <v>88</v>
      </c>
      <c r="K59" s="48">
        <v>0</v>
      </c>
      <c r="L59" s="10">
        <f>ROUND(I59*K59,2)</f>
        <v>0</v>
      </c>
      <c r="M59" t="s">
        <v>283</v>
      </c>
    </row>
    <row r="60" spans="1:13" x14ac:dyDescent="0.3">
      <c r="A60" s="13"/>
      <c r="B60" s="14"/>
      <c r="C60" s="24" t="s">
        <v>284</v>
      </c>
      <c r="D60" s="25"/>
      <c r="E60" s="25"/>
      <c r="F60" s="25"/>
      <c r="G60" s="25"/>
      <c r="H60" s="25"/>
      <c r="I60" s="11">
        <v>119.301</v>
      </c>
      <c r="K60" s="13"/>
      <c r="L60" s="14"/>
    </row>
    <row r="61" spans="1:13" x14ac:dyDescent="0.3">
      <c r="A61" s="13"/>
      <c r="B61" s="14"/>
      <c r="C61" s="24" t="s">
        <v>285</v>
      </c>
      <c r="D61" s="25"/>
      <c r="E61" s="25"/>
      <c r="F61" s="25"/>
      <c r="G61" s="25"/>
      <c r="H61" s="25"/>
      <c r="I61" s="11">
        <v>10.32</v>
      </c>
      <c r="K61" s="13"/>
      <c r="L61" s="14"/>
    </row>
    <row r="62" spans="1:13" x14ac:dyDescent="0.3">
      <c r="A62" s="13"/>
      <c r="B62" s="14"/>
      <c r="C62" s="24" t="s">
        <v>286</v>
      </c>
      <c r="D62" s="25"/>
      <c r="E62" s="25"/>
      <c r="F62" s="25"/>
      <c r="G62" s="25"/>
      <c r="H62" s="25"/>
      <c r="I62" s="11">
        <v>43.472000000000001</v>
      </c>
      <c r="K62" s="13"/>
      <c r="L62" s="14"/>
    </row>
    <row r="63" spans="1:13" x14ac:dyDescent="0.3">
      <c r="A63" s="13"/>
      <c r="B63" s="14"/>
      <c r="C63" s="24" t="s">
        <v>177</v>
      </c>
      <c r="D63" s="25"/>
      <c r="E63" s="25"/>
      <c r="F63" s="25"/>
      <c r="G63" s="25"/>
      <c r="H63" s="25"/>
      <c r="I63" s="11">
        <v>2</v>
      </c>
      <c r="K63" s="13"/>
      <c r="L63" s="14"/>
    </row>
    <row r="64" spans="1:13" x14ac:dyDescent="0.3">
      <c r="A64" s="4">
        <v>31</v>
      </c>
      <c r="B64" s="8" t="s">
        <v>179</v>
      </c>
      <c r="C64" s="15" t="s">
        <v>180</v>
      </c>
      <c r="D64" s="16"/>
      <c r="E64" s="16"/>
      <c r="F64" s="16"/>
      <c r="G64" s="16"/>
      <c r="H64" s="16"/>
      <c r="I64" s="9">
        <v>875.46500000000003</v>
      </c>
      <c r="J64" s="7" t="s">
        <v>88</v>
      </c>
      <c r="K64" s="48">
        <v>0</v>
      </c>
      <c r="L64" s="10">
        <f>ROUND(I64*K64,2)</f>
        <v>0</v>
      </c>
      <c r="M64" t="s">
        <v>287</v>
      </c>
    </row>
    <row r="65" spans="1:13" x14ac:dyDescent="0.3">
      <c r="A65" s="13"/>
      <c r="B65" s="14"/>
      <c r="C65" s="24" t="s">
        <v>288</v>
      </c>
      <c r="D65" s="25"/>
      <c r="E65" s="25"/>
      <c r="F65" s="25"/>
      <c r="G65" s="25"/>
      <c r="H65" s="25"/>
      <c r="I65" s="11">
        <v>875.46500000000003</v>
      </c>
      <c r="K65" s="13"/>
      <c r="L65" s="14"/>
    </row>
    <row r="66" spans="1:13" x14ac:dyDescent="0.3">
      <c r="A66" s="4">
        <v>32</v>
      </c>
      <c r="B66" s="8" t="s">
        <v>183</v>
      </c>
      <c r="C66" s="15" t="s">
        <v>184</v>
      </c>
      <c r="D66" s="16"/>
      <c r="E66" s="16"/>
      <c r="F66" s="16"/>
      <c r="G66" s="16"/>
      <c r="H66" s="16"/>
      <c r="I66" s="9">
        <v>55.792000000000002</v>
      </c>
      <c r="J66" s="7" t="s">
        <v>88</v>
      </c>
      <c r="K66" s="48">
        <v>0</v>
      </c>
      <c r="L66" s="10">
        <f>ROUND(I66*K66,2)</f>
        <v>0</v>
      </c>
      <c r="M66" t="s">
        <v>289</v>
      </c>
    </row>
    <row r="67" spans="1:13" x14ac:dyDescent="0.3">
      <c r="A67" s="13"/>
      <c r="B67" s="14"/>
      <c r="C67" s="24" t="s">
        <v>290</v>
      </c>
      <c r="D67" s="25"/>
      <c r="E67" s="25"/>
      <c r="F67" s="25"/>
      <c r="G67" s="25"/>
      <c r="H67" s="25"/>
      <c r="I67" s="11">
        <v>43.472000000000001</v>
      </c>
      <c r="K67" s="13"/>
      <c r="L67" s="14"/>
    </row>
    <row r="68" spans="1:13" x14ac:dyDescent="0.3">
      <c r="A68" s="13"/>
      <c r="B68" s="14"/>
      <c r="C68" s="24" t="s">
        <v>291</v>
      </c>
      <c r="D68" s="25"/>
      <c r="E68" s="25"/>
      <c r="F68" s="25"/>
      <c r="G68" s="25"/>
      <c r="H68" s="25"/>
      <c r="I68" s="11">
        <v>10.32</v>
      </c>
      <c r="K68" s="13"/>
      <c r="L68" s="14"/>
    </row>
    <row r="69" spans="1:13" x14ac:dyDescent="0.3">
      <c r="A69" s="13"/>
      <c r="B69" s="14"/>
      <c r="C69" s="24">
        <v>2</v>
      </c>
      <c r="D69" s="25"/>
      <c r="E69" s="25"/>
      <c r="F69" s="25"/>
      <c r="G69" s="25"/>
      <c r="H69" s="25"/>
      <c r="I69" s="11">
        <v>2</v>
      </c>
      <c r="K69" s="13"/>
      <c r="L69" s="14"/>
    </row>
    <row r="70" spans="1:13" x14ac:dyDescent="0.3">
      <c r="A70" s="4">
        <v>33</v>
      </c>
      <c r="B70" s="8" t="s">
        <v>191</v>
      </c>
      <c r="C70" s="15" t="s">
        <v>192</v>
      </c>
      <c r="D70" s="16"/>
      <c r="E70" s="16"/>
      <c r="F70" s="16"/>
      <c r="G70" s="16"/>
      <c r="H70" s="16"/>
      <c r="I70" s="9">
        <v>305.47399999999999</v>
      </c>
      <c r="J70" s="7" t="s">
        <v>88</v>
      </c>
      <c r="K70" s="48">
        <v>0</v>
      </c>
      <c r="L70" s="10">
        <f>ROUND(I70*K70,2)</f>
        <v>0</v>
      </c>
      <c r="M70" t="s">
        <v>292</v>
      </c>
    </row>
    <row r="71" spans="1:13" x14ac:dyDescent="0.3">
      <c r="A71" s="4">
        <v>34</v>
      </c>
      <c r="B71" s="8" t="s">
        <v>293</v>
      </c>
      <c r="C71" s="15" t="s">
        <v>294</v>
      </c>
      <c r="D71" s="16"/>
      <c r="E71" s="16"/>
      <c r="F71" s="16"/>
      <c r="G71" s="16"/>
      <c r="H71" s="16"/>
      <c r="I71" s="9">
        <v>2</v>
      </c>
      <c r="J71" s="7" t="s">
        <v>30</v>
      </c>
      <c r="K71" s="48">
        <v>0</v>
      </c>
      <c r="L71" s="10">
        <f>ROUND(I71*K71,2)</f>
        <v>0</v>
      </c>
      <c r="M71" t="s">
        <v>295</v>
      </c>
    </row>
    <row r="72" spans="1:13" x14ac:dyDescent="0.3">
      <c r="A72" s="4">
        <v>35</v>
      </c>
      <c r="B72" s="8" t="s">
        <v>296</v>
      </c>
      <c r="C72" s="15" t="s">
        <v>297</v>
      </c>
      <c r="D72" s="16"/>
      <c r="E72" s="16"/>
      <c r="F72" s="16"/>
      <c r="G72" s="16"/>
      <c r="H72" s="16"/>
      <c r="I72" s="9">
        <v>2</v>
      </c>
      <c r="J72" s="7" t="s">
        <v>70</v>
      </c>
      <c r="K72" s="48">
        <v>0</v>
      </c>
      <c r="L72" s="10">
        <f>ROUND(I72*K72,2)</f>
        <v>0</v>
      </c>
      <c r="M72" t="s">
        <v>298</v>
      </c>
    </row>
    <row r="73" spans="1:13" x14ac:dyDescent="0.3">
      <c r="A73" s="4">
        <v>36</v>
      </c>
      <c r="B73" s="8" t="s">
        <v>299</v>
      </c>
      <c r="C73" s="15" t="s">
        <v>300</v>
      </c>
      <c r="D73" s="16"/>
      <c r="E73" s="16"/>
      <c r="F73" s="16"/>
      <c r="G73" s="16"/>
      <c r="H73" s="16"/>
      <c r="I73" s="9">
        <v>1</v>
      </c>
      <c r="J73" s="7" t="s">
        <v>30</v>
      </c>
      <c r="K73" s="48">
        <v>0</v>
      </c>
      <c r="L73" s="10">
        <f>ROUND(I73*K73,2)</f>
        <v>0</v>
      </c>
      <c r="M73" t="s">
        <v>301</v>
      </c>
    </row>
    <row r="74" spans="1:13" x14ac:dyDescent="0.3">
      <c r="A74" s="17" t="s">
        <v>14</v>
      </c>
      <c r="B74" s="18"/>
      <c r="C74" s="12"/>
      <c r="D74" s="22"/>
      <c r="E74" s="23"/>
      <c r="F74" s="22"/>
      <c r="G74" s="23"/>
      <c r="H74" s="19" t="s">
        <v>59</v>
      </c>
      <c r="I74" s="20"/>
      <c r="J74" s="20"/>
      <c r="K74" s="21">
        <f>L9+SUM(L11:L12)+SUM(L14:L15)+L17+L20+SUM(L22:L24)+L26+L28+L31+SUM(L34:L36)+SUM(L38:L39)+L41+SUM(L43:L44)+L46+L48+L50+SUM(L53:L57)+L59+L64+L66+SUM(L70:L73)</f>
        <v>0</v>
      </c>
      <c r="L74" s="20"/>
    </row>
    <row r="75" spans="1:13" x14ac:dyDescent="0.3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</sheetData>
  <sheetProtection password="EA73" sheet="1" objects="1" scenarios="1"/>
  <mergeCells count="137">
    <mergeCell ref="A1:C1"/>
    <mergeCell ref="E1:H2"/>
    <mergeCell ref="K1:L1"/>
    <mergeCell ref="K2:L2"/>
    <mergeCell ref="C11:H11"/>
    <mergeCell ref="C12:H12"/>
    <mergeCell ref="C13:H13"/>
    <mergeCell ref="A13:B13"/>
    <mergeCell ref="K13:L13"/>
    <mergeCell ref="C14:H14"/>
    <mergeCell ref="A3:L4"/>
    <mergeCell ref="A7:L7"/>
    <mergeCell ref="A8:B8"/>
    <mergeCell ref="C8:H8"/>
    <mergeCell ref="C9:H9"/>
    <mergeCell ref="C10:H10"/>
    <mergeCell ref="A10:B10"/>
    <mergeCell ref="K10:L10"/>
    <mergeCell ref="C19:H19"/>
    <mergeCell ref="A19:B19"/>
    <mergeCell ref="K19:L19"/>
    <mergeCell ref="C20:H20"/>
    <mergeCell ref="C21:H21"/>
    <mergeCell ref="A21:B21"/>
    <mergeCell ref="K21:L21"/>
    <mergeCell ref="C15:H15"/>
    <mergeCell ref="C16:H16"/>
    <mergeCell ref="A16:B16"/>
    <mergeCell ref="K16:L16"/>
    <mergeCell ref="C17:H17"/>
    <mergeCell ref="C18:H18"/>
    <mergeCell ref="A18:B18"/>
    <mergeCell ref="K18:L18"/>
    <mergeCell ref="C26:H26"/>
    <mergeCell ref="C27:H27"/>
    <mergeCell ref="A27:B27"/>
    <mergeCell ref="K27:L27"/>
    <mergeCell ref="C28:H28"/>
    <mergeCell ref="C29:H29"/>
    <mergeCell ref="A29:B29"/>
    <mergeCell ref="K29:L29"/>
    <mergeCell ref="C22:H22"/>
    <mergeCell ref="C23:H23"/>
    <mergeCell ref="C24:H24"/>
    <mergeCell ref="C25:H25"/>
    <mergeCell ref="A25:B25"/>
    <mergeCell ref="K25:L25"/>
    <mergeCell ref="C33:H33"/>
    <mergeCell ref="A33:B33"/>
    <mergeCell ref="K33:L33"/>
    <mergeCell ref="C34:H34"/>
    <mergeCell ref="C35:H35"/>
    <mergeCell ref="C36:H36"/>
    <mergeCell ref="C30:H30"/>
    <mergeCell ref="A30:B30"/>
    <mergeCell ref="K30:L30"/>
    <mergeCell ref="C31:H31"/>
    <mergeCell ref="C32:H32"/>
    <mergeCell ref="A32:B32"/>
    <mergeCell ref="K32:L32"/>
    <mergeCell ref="C41:H41"/>
    <mergeCell ref="C42:H42"/>
    <mergeCell ref="A42:B42"/>
    <mergeCell ref="K42:L42"/>
    <mergeCell ref="C43:H43"/>
    <mergeCell ref="C44:H44"/>
    <mergeCell ref="C37:H37"/>
    <mergeCell ref="A37:B37"/>
    <mergeCell ref="K37:L37"/>
    <mergeCell ref="C38:H38"/>
    <mergeCell ref="C39:H39"/>
    <mergeCell ref="C40:H40"/>
    <mergeCell ref="A40:B40"/>
    <mergeCell ref="K40:L40"/>
    <mergeCell ref="C48:H48"/>
    <mergeCell ref="C49:H49"/>
    <mergeCell ref="A49:B49"/>
    <mergeCell ref="K49:L49"/>
    <mergeCell ref="C50:H50"/>
    <mergeCell ref="C51:H51"/>
    <mergeCell ref="A51:B51"/>
    <mergeCell ref="K51:L51"/>
    <mergeCell ref="C45:H45"/>
    <mergeCell ref="A45:B45"/>
    <mergeCell ref="K45:L45"/>
    <mergeCell ref="C46:H46"/>
    <mergeCell ref="C47:H47"/>
    <mergeCell ref="A47:B47"/>
    <mergeCell ref="K47:L47"/>
    <mergeCell ref="C56:H56"/>
    <mergeCell ref="C57:H57"/>
    <mergeCell ref="C58:H58"/>
    <mergeCell ref="A58:B58"/>
    <mergeCell ref="K58:L58"/>
    <mergeCell ref="C59:H59"/>
    <mergeCell ref="C52:H52"/>
    <mergeCell ref="A52:B52"/>
    <mergeCell ref="K52:L52"/>
    <mergeCell ref="C53:H53"/>
    <mergeCell ref="C54:H54"/>
    <mergeCell ref="C55:H55"/>
    <mergeCell ref="C62:H62"/>
    <mergeCell ref="A62:B62"/>
    <mergeCell ref="K62:L62"/>
    <mergeCell ref="C63:H63"/>
    <mergeCell ref="A63:B63"/>
    <mergeCell ref="K63:L63"/>
    <mergeCell ref="C60:H60"/>
    <mergeCell ref="A60:B60"/>
    <mergeCell ref="K60:L60"/>
    <mergeCell ref="C61:H61"/>
    <mergeCell ref="A61:B61"/>
    <mergeCell ref="K61:L61"/>
    <mergeCell ref="C68:H68"/>
    <mergeCell ref="A68:B68"/>
    <mergeCell ref="K68:L68"/>
    <mergeCell ref="C69:H69"/>
    <mergeCell ref="A69:B69"/>
    <mergeCell ref="K69:L69"/>
    <mergeCell ref="C64:H64"/>
    <mergeCell ref="C65:H65"/>
    <mergeCell ref="A65:B65"/>
    <mergeCell ref="K65:L65"/>
    <mergeCell ref="C66:H66"/>
    <mergeCell ref="C67:H67"/>
    <mergeCell ref="A67:B67"/>
    <mergeCell ref="K67:L67"/>
    <mergeCell ref="K74:L74"/>
    <mergeCell ref="D74:E74"/>
    <mergeCell ref="F74:G74"/>
    <mergeCell ref="A75:L75"/>
    <mergeCell ref="C70:H70"/>
    <mergeCell ref="C71:H71"/>
    <mergeCell ref="C72:H72"/>
    <mergeCell ref="C73:H73"/>
    <mergeCell ref="A74:B74"/>
    <mergeCell ref="H74:J74"/>
  </mergeCells>
  <pageMargins left="0.19685039375000002" right="0.19685039375000002" top="0.78740157499999996" bottom="0.78740157499999996" header="0.3" footer="0.3"/>
  <pageSetup paperSize="9" orientation="landscape" verticalDpi="0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Q20" sqref="Q20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6" t="s">
        <v>0</v>
      </c>
      <c r="B1" s="14"/>
      <c r="C1" s="14"/>
      <c r="E1" s="37" t="s">
        <v>1</v>
      </c>
      <c r="F1" s="38"/>
      <c r="G1" s="38"/>
      <c r="H1" s="38"/>
      <c r="J1" s="2" t="s">
        <v>3</v>
      </c>
      <c r="K1" s="50" t="s">
        <v>5</v>
      </c>
      <c r="L1" s="51"/>
    </row>
    <row r="2" spans="1:13" ht="15" thickBot="1" x14ac:dyDescent="0.35">
      <c r="A2" s="1" t="s">
        <v>2</v>
      </c>
      <c r="C2" s="3">
        <v>44163</v>
      </c>
      <c r="E2" s="38"/>
      <c r="F2" s="38"/>
      <c r="G2" s="38"/>
      <c r="H2" s="38"/>
      <c r="J2" s="2" t="s">
        <v>4</v>
      </c>
      <c r="K2" s="50"/>
      <c r="L2" s="51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49" t="s">
        <v>0</v>
      </c>
      <c r="D5" s="49"/>
    </row>
    <row r="6" spans="1:13" ht="15" thickBot="1" x14ac:dyDescent="0.35"/>
    <row r="7" spans="1:13" ht="15" thickBot="1" x14ac:dyDescent="0.35">
      <c r="A7" s="28" t="s">
        <v>302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72</v>
      </c>
      <c r="C9" s="34" t="s">
        <v>73</v>
      </c>
      <c r="D9" s="35"/>
      <c r="E9" s="35"/>
      <c r="F9" s="35"/>
      <c r="G9" s="35"/>
      <c r="H9" s="35"/>
      <c r="I9" s="9">
        <v>2.4</v>
      </c>
      <c r="J9" s="7" t="s">
        <v>74</v>
      </c>
      <c r="K9" s="48">
        <v>0</v>
      </c>
      <c r="L9" s="10">
        <f>ROUND(I9*K9,2)</f>
        <v>0</v>
      </c>
      <c r="M9" t="s">
        <v>303</v>
      </c>
    </row>
    <row r="10" spans="1:13" x14ac:dyDescent="0.3">
      <c r="A10" s="13"/>
      <c r="B10" s="14"/>
      <c r="C10" s="24" t="s">
        <v>304</v>
      </c>
      <c r="D10" s="25"/>
      <c r="E10" s="25"/>
      <c r="F10" s="25"/>
      <c r="G10" s="25"/>
      <c r="H10" s="25"/>
      <c r="I10" s="11">
        <v>2.4</v>
      </c>
      <c r="K10" s="13"/>
      <c r="L10" s="14"/>
    </row>
    <row r="11" spans="1:13" x14ac:dyDescent="0.3">
      <c r="A11" s="13"/>
      <c r="B11" s="14"/>
      <c r="C11" s="24" t="s">
        <v>305</v>
      </c>
      <c r="D11" s="25"/>
      <c r="E11" s="25"/>
      <c r="F11" s="25"/>
      <c r="G11" s="25"/>
      <c r="H11" s="25"/>
      <c r="I11" s="11">
        <v>0</v>
      </c>
      <c r="K11" s="13"/>
      <c r="L11" s="14"/>
    </row>
    <row r="12" spans="1:13" x14ac:dyDescent="0.3">
      <c r="A12" s="4">
        <v>2</v>
      </c>
      <c r="B12" s="8" t="s">
        <v>222</v>
      </c>
      <c r="C12" s="15" t="s">
        <v>223</v>
      </c>
      <c r="D12" s="16"/>
      <c r="E12" s="16"/>
      <c r="F12" s="16"/>
      <c r="G12" s="16"/>
      <c r="H12" s="16"/>
      <c r="I12" s="9">
        <v>2.4</v>
      </c>
      <c r="J12" s="7" t="s">
        <v>74</v>
      </c>
      <c r="K12" s="48">
        <v>0</v>
      </c>
      <c r="L12" s="10">
        <f>ROUND(I12*K12,2)</f>
        <v>0</v>
      </c>
      <c r="M12" t="s">
        <v>306</v>
      </c>
    </row>
    <row r="13" spans="1:13" x14ac:dyDescent="0.3">
      <c r="A13" s="13"/>
      <c r="B13" s="14"/>
      <c r="C13" s="24" t="s">
        <v>307</v>
      </c>
      <c r="D13" s="25"/>
      <c r="E13" s="25"/>
      <c r="F13" s="25"/>
      <c r="G13" s="25"/>
      <c r="H13" s="25"/>
      <c r="I13" s="11">
        <v>2.4</v>
      </c>
      <c r="K13" s="13"/>
      <c r="L13" s="14"/>
    </row>
    <row r="14" spans="1:13" x14ac:dyDescent="0.3">
      <c r="A14" s="4">
        <v>3</v>
      </c>
      <c r="B14" s="8" t="s">
        <v>82</v>
      </c>
      <c r="C14" s="15" t="s">
        <v>83</v>
      </c>
      <c r="D14" s="16"/>
      <c r="E14" s="16"/>
      <c r="F14" s="16"/>
      <c r="G14" s="16"/>
      <c r="H14" s="16"/>
      <c r="I14" s="9">
        <v>2.4</v>
      </c>
      <c r="J14" s="7" t="s">
        <v>74</v>
      </c>
      <c r="K14" s="48">
        <v>0</v>
      </c>
      <c r="L14" s="10">
        <f>ROUND(I14*K14,2)</f>
        <v>0</v>
      </c>
      <c r="M14" t="s">
        <v>308</v>
      </c>
    </row>
    <row r="15" spans="1:13" x14ac:dyDescent="0.3">
      <c r="A15" s="4">
        <v>4</v>
      </c>
      <c r="B15" s="8" t="s">
        <v>86</v>
      </c>
      <c r="C15" s="15" t="s">
        <v>87</v>
      </c>
      <c r="D15" s="16"/>
      <c r="E15" s="16"/>
      <c r="F15" s="16"/>
      <c r="G15" s="16"/>
      <c r="H15" s="16"/>
      <c r="I15" s="9">
        <v>4.5599999999999996</v>
      </c>
      <c r="J15" s="7" t="s">
        <v>88</v>
      </c>
      <c r="K15" s="48">
        <v>0</v>
      </c>
      <c r="L15" s="10">
        <f>ROUND(I15*K15,2)</f>
        <v>0</v>
      </c>
      <c r="M15" t="s">
        <v>309</v>
      </c>
    </row>
    <row r="16" spans="1:13" x14ac:dyDescent="0.3">
      <c r="A16" s="13"/>
      <c r="B16" s="14"/>
      <c r="C16" s="24" t="s">
        <v>310</v>
      </c>
      <c r="D16" s="25"/>
      <c r="E16" s="25"/>
      <c r="F16" s="25"/>
      <c r="G16" s="25"/>
      <c r="H16" s="25"/>
      <c r="I16" s="11">
        <v>4.5599999999999996</v>
      </c>
      <c r="K16" s="13"/>
      <c r="L16" s="14"/>
    </row>
    <row r="17" spans="1:13" x14ac:dyDescent="0.3">
      <c r="A17" s="13"/>
      <c r="B17" s="14"/>
      <c r="C17" s="24" t="s">
        <v>305</v>
      </c>
      <c r="D17" s="25"/>
      <c r="E17" s="25"/>
      <c r="F17" s="25"/>
      <c r="G17" s="25"/>
      <c r="H17" s="25"/>
      <c r="I17" s="11">
        <v>0</v>
      </c>
      <c r="K17" s="13"/>
      <c r="L17" s="14"/>
    </row>
    <row r="18" spans="1:13" x14ac:dyDescent="0.3">
      <c r="A18" s="4">
        <v>5</v>
      </c>
      <c r="B18" s="8" t="s">
        <v>230</v>
      </c>
      <c r="C18" s="15" t="s">
        <v>231</v>
      </c>
      <c r="D18" s="16"/>
      <c r="E18" s="16"/>
      <c r="F18" s="16"/>
      <c r="G18" s="16"/>
      <c r="H18" s="16"/>
      <c r="I18" s="9">
        <v>16</v>
      </c>
      <c r="J18" s="7" t="s">
        <v>63</v>
      </c>
      <c r="K18" s="48">
        <v>0</v>
      </c>
      <c r="L18" s="10">
        <f>ROUND(I18*K18,2)</f>
        <v>0</v>
      </c>
      <c r="M18" t="s">
        <v>311</v>
      </c>
    </row>
    <row r="19" spans="1:13" x14ac:dyDescent="0.3">
      <c r="A19" s="13"/>
      <c r="B19" s="14"/>
      <c r="C19" s="24" t="s">
        <v>312</v>
      </c>
      <c r="D19" s="25"/>
      <c r="E19" s="25"/>
      <c r="F19" s="25"/>
      <c r="G19" s="25"/>
      <c r="H19" s="25"/>
      <c r="I19" s="11">
        <v>16</v>
      </c>
      <c r="K19" s="13"/>
      <c r="L19" s="14"/>
    </row>
    <row r="20" spans="1:13" x14ac:dyDescent="0.3">
      <c r="A20" s="13"/>
      <c r="B20" s="14"/>
      <c r="C20" s="24" t="s">
        <v>305</v>
      </c>
      <c r="D20" s="25"/>
      <c r="E20" s="25"/>
      <c r="F20" s="25"/>
      <c r="G20" s="25"/>
      <c r="H20" s="25"/>
      <c r="I20" s="11">
        <v>0</v>
      </c>
      <c r="K20" s="13"/>
      <c r="L20" s="14"/>
    </row>
    <row r="21" spans="1:13" x14ac:dyDescent="0.3">
      <c r="A21" s="4">
        <v>6</v>
      </c>
      <c r="B21" s="8" t="s">
        <v>100</v>
      </c>
      <c r="C21" s="15" t="s">
        <v>101</v>
      </c>
      <c r="D21" s="16"/>
      <c r="E21" s="16"/>
      <c r="F21" s="16"/>
      <c r="G21" s="16"/>
      <c r="H21" s="16"/>
      <c r="I21" s="9">
        <v>8</v>
      </c>
      <c r="J21" s="7" t="s">
        <v>63</v>
      </c>
      <c r="K21" s="48">
        <v>0</v>
      </c>
      <c r="L21" s="10">
        <f>ROUND(I21*K21,2)</f>
        <v>0</v>
      </c>
      <c r="M21" t="s">
        <v>313</v>
      </c>
    </row>
    <row r="22" spans="1:13" x14ac:dyDescent="0.3">
      <c r="A22" s="13"/>
      <c r="B22" s="14"/>
      <c r="C22" s="24" t="s">
        <v>314</v>
      </c>
      <c r="D22" s="25"/>
      <c r="E22" s="25"/>
      <c r="F22" s="25"/>
      <c r="G22" s="25"/>
      <c r="H22" s="25"/>
      <c r="I22" s="11">
        <v>8</v>
      </c>
      <c r="K22" s="13"/>
      <c r="L22" s="14"/>
    </row>
    <row r="23" spans="1:13" x14ac:dyDescent="0.3">
      <c r="A23" s="4">
        <v>7</v>
      </c>
      <c r="B23" s="8" t="s">
        <v>315</v>
      </c>
      <c r="C23" s="15" t="s">
        <v>316</v>
      </c>
      <c r="D23" s="16"/>
      <c r="E23" s="16"/>
      <c r="F23" s="16"/>
      <c r="G23" s="16"/>
      <c r="H23" s="16"/>
      <c r="I23" s="9">
        <v>5</v>
      </c>
      <c r="J23" s="7" t="s">
        <v>30</v>
      </c>
      <c r="K23" s="48">
        <v>0</v>
      </c>
      <c r="L23" s="10">
        <f>ROUND(I23*K23,2)</f>
        <v>0</v>
      </c>
      <c r="M23" t="s">
        <v>317</v>
      </c>
    </row>
    <row r="24" spans="1:13" x14ac:dyDescent="0.3">
      <c r="A24" s="4">
        <v>8</v>
      </c>
      <c r="B24" s="8" t="s">
        <v>318</v>
      </c>
      <c r="C24" s="15" t="s">
        <v>319</v>
      </c>
      <c r="D24" s="16"/>
      <c r="E24" s="16"/>
      <c r="F24" s="16"/>
      <c r="G24" s="16"/>
      <c r="H24" s="16"/>
      <c r="I24" s="9">
        <v>21.6</v>
      </c>
      <c r="J24" s="7" t="s">
        <v>70</v>
      </c>
      <c r="K24" s="48">
        <v>0</v>
      </c>
      <c r="L24" s="10">
        <f>ROUND(I24*K24,2)</f>
        <v>0</v>
      </c>
      <c r="M24" t="s">
        <v>320</v>
      </c>
    </row>
    <row r="25" spans="1:13" x14ac:dyDescent="0.3">
      <c r="A25" s="13"/>
      <c r="B25" s="14"/>
      <c r="C25" s="24" t="s">
        <v>321</v>
      </c>
      <c r="D25" s="25"/>
      <c r="E25" s="25"/>
      <c r="F25" s="25"/>
      <c r="G25" s="25"/>
      <c r="H25" s="25"/>
      <c r="I25" s="11">
        <v>21.6</v>
      </c>
      <c r="K25" s="13"/>
      <c r="L25" s="14"/>
    </row>
    <row r="26" spans="1:13" x14ac:dyDescent="0.3">
      <c r="A26" s="4">
        <v>9</v>
      </c>
      <c r="B26" s="8" t="s">
        <v>322</v>
      </c>
      <c r="C26" s="15" t="s">
        <v>323</v>
      </c>
      <c r="D26" s="16"/>
      <c r="E26" s="16"/>
      <c r="F26" s="16"/>
      <c r="G26" s="16"/>
      <c r="H26" s="16"/>
      <c r="I26" s="9">
        <v>9.9</v>
      </c>
      <c r="J26" s="7" t="s">
        <v>63</v>
      </c>
      <c r="K26" s="48">
        <v>0</v>
      </c>
      <c r="L26" s="10">
        <f>ROUND(I26*K26,2)</f>
        <v>0</v>
      </c>
      <c r="M26" t="s">
        <v>324</v>
      </c>
    </row>
    <row r="27" spans="1:13" x14ac:dyDescent="0.3">
      <c r="A27" s="13"/>
      <c r="B27" s="14"/>
      <c r="C27" s="24" t="s">
        <v>325</v>
      </c>
      <c r="D27" s="25"/>
      <c r="E27" s="25"/>
      <c r="F27" s="25"/>
      <c r="G27" s="25"/>
      <c r="H27" s="25"/>
      <c r="I27" s="11">
        <v>7.2</v>
      </c>
      <c r="K27" s="13"/>
      <c r="L27" s="14"/>
    </row>
    <row r="28" spans="1:13" x14ac:dyDescent="0.3">
      <c r="A28" s="13"/>
      <c r="B28" s="14"/>
      <c r="C28" s="24" t="s">
        <v>326</v>
      </c>
      <c r="D28" s="25"/>
      <c r="E28" s="25"/>
      <c r="F28" s="25"/>
      <c r="G28" s="25"/>
      <c r="H28" s="25"/>
      <c r="I28" s="11">
        <v>2.7</v>
      </c>
      <c r="K28" s="13"/>
      <c r="L28" s="14"/>
    </row>
    <row r="29" spans="1:13" x14ac:dyDescent="0.3">
      <c r="A29" s="4">
        <v>10</v>
      </c>
      <c r="B29" s="8" t="s">
        <v>327</v>
      </c>
      <c r="C29" s="15" t="s">
        <v>328</v>
      </c>
      <c r="D29" s="16"/>
      <c r="E29" s="16"/>
      <c r="F29" s="16"/>
      <c r="G29" s="16"/>
      <c r="H29" s="16"/>
      <c r="I29" s="9">
        <v>8</v>
      </c>
      <c r="J29" s="7" t="s">
        <v>70</v>
      </c>
      <c r="K29" s="48">
        <v>0</v>
      </c>
      <c r="L29" s="10">
        <f>ROUND(I29*K29,2)</f>
        <v>0</v>
      </c>
      <c r="M29" t="s">
        <v>329</v>
      </c>
    </row>
    <row r="30" spans="1:13" x14ac:dyDescent="0.3">
      <c r="A30" s="4">
        <v>11</v>
      </c>
      <c r="B30" s="8" t="s">
        <v>246</v>
      </c>
      <c r="C30" s="15" t="s">
        <v>247</v>
      </c>
      <c r="D30" s="16"/>
      <c r="E30" s="16"/>
      <c r="F30" s="16"/>
      <c r="G30" s="16"/>
      <c r="H30" s="16"/>
      <c r="I30" s="9">
        <v>8</v>
      </c>
      <c r="J30" s="7" t="s">
        <v>63</v>
      </c>
      <c r="K30" s="48">
        <v>0</v>
      </c>
      <c r="L30" s="10">
        <f>ROUND(I30*K30,2)</f>
        <v>0</v>
      </c>
      <c r="M30" t="s">
        <v>330</v>
      </c>
    </row>
    <row r="31" spans="1:13" x14ac:dyDescent="0.3">
      <c r="A31" s="13"/>
      <c r="B31" s="14"/>
      <c r="C31" s="24" t="s">
        <v>314</v>
      </c>
      <c r="D31" s="25"/>
      <c r="E31" s="25"/>
      <c r="F31" s="25"/>
      <c r="G31" s="25"/>
      <c r="H31" s="25"/>
      <c r="I31" s="11">
        <v>8</v>
      </c>
      <c r="K31" s="13"/>
      <c r="L31" s="14"/>
    </row>
    <row r="32" spans="1:13" x14ac:dyDescent="0.3">
      <c r="A32" s="4">
        <v>12</v>
      </c>
      <c r="B32" s="8" t="s">
        <v>331</v>
      </c>
      <c r="C32" s="15" t="s">
        <v>332</v>
      </c>
      <c r="D32" s="16"/>
      <c r="E32" s="16"/>
      <c r="F32" s="16"/>
      <c r="G32" s="16"/>
      <c r="H32" s="16"/>
      <c r="I32" s="9">
        <v>2.7</v>
      </c>
      <c r="J32" s="7" t="s">
        <v>63</v>
      </c>
      <c r="K32" s="48">
        <v>0</v>
      </c>
      <c r="L32" s="10">
        <f>ROUND(I32*K32,2)</f>
        <v>0</v>
      </c>
      <c r="M32" t="s">
        <v>333</v>
      </c>
    </row>
    <row r="33" spans="1:13" x14ac:dyDescent="0.3">
      <c r="A33" s="13"/>
      <c r="B33" s="14"/>
      <c r="C33" s="24" t="s">
        <v>334</v>
      </c>
      <c r="D33" s="25"/>
      <c r="E33" s="25"/>
      <c r="F33" s="25"/>
      <c r="G33" s="25"/>
      <c r="H33" s="25"/>
      <c r="I33" s="11">
        <v>2.7</v>
      </c>
      <c r="K33" s="13"/>
      <c r="L33" s="14"/>
    </row>
    <row r="34" spans="1:13" x14ac:dyDescent="0.3">
      <c r="A34" s="4">
        <v>13</v>
      </c>
      <c r="B34" s="8" t="s">
        <v>335</v>
      </c>
      <c r="C34" s="15" t="s">
        <v>336</v>
      </c>
      <c r="D34" s="16"/>
      <c r="E34" s="16"/>
      <c r="F34" s="16"/>
      <c r="G34" s="16"/>
      <c r="H34" s="16"/>
      <c r="I34" s="9">
        <v>36</v>
      </c>
      <c r="J34" s="7" t="s">
        <v>337</v>
      </c>
      <c r="K34" s="48">
        <v>0</v>
      </c>
      <c r="L34" s="10">
        <f>ROUND(I34*K34,2)</f>
        <v>0</v>
      </c>
      <c r="M34" t="s">
        <v>338</v>
      </c>
    </row>
    <row r="35" spans="1:13" x14ac:dyDescent="0.3">
      <c r="A35" s="13"/>
      <c r="B35" s="14"/>
      <c r="C35" s="24" t="s">
        <v>339</v>
      </c>
      <c r="D35" s="25"/>
      <c r="E35" s="25"/>
      <c r="F35" s="25"/>
      <c r="G35" s="25"/>
      <c r="H35" s="25"/>
      <c r="I35" s="11">
        <v>36</v>
      </c>
      <c r="K35" s="13"/>
      <c r="L35" s="14"/>
    </row>
    <row r="36" spans="1:13" x14ac:dyDescent="0.3">
      <c r="A36" s="4">
        <v>14</v>
      </c>
      <c r="B36" s="8" t="s">
        <v>340</v>
      </c>
      <c r="C36" s="15" t="s">
        <v>341</v>
      </c>
      <c r="D36" s="16"/>
      <c r="E36" s="16"/>
      <c r="F36" s="16"/>
      <c r="G36" s="16"/>
      <c r="H36" s="16"/>
      <c r="I36" s="9">
        <v>5</v>
      </c>
      <c r="J36" s="7" t="s">
        <v>30</v>
      </c>
      <c r="K36" s="48">
        <v>0</v>
      </c>
      <c r="L36" s="10">
        <f>ROUND(I36*K36,2)</f>
        <v>0</v>
      </c>
      <c r="M36" t="s">
        <v>342</v>
      </c>
    </row>
    <row r="37" spans="1:13" x14ac:dyDescent="0.3">
      <c r="A37" s="4">
        <v>15</v>
      </c>
      <c r="B37" s="8" t="s">
        <v>343</v>
      </c>
      <c r="C37" s="15" t="s">
        <v>344</v>
      </c>
      <c r="D37" s="16"/>
      <c r="E37" s="16"/>
      <c r="F37" s="16"/>
      <c r="G37" s="16"/>
      <c r="H37" s="16"/>
      <c r="I37" s="9">
        <v>2.7</v>
      </c>
      <c r="J37" s="7" t="s">
        <v>63</v>
      </c>
      <c r="K37" s="48">
        <v>0</v>
      </c>
      <c r="L37" s="10">
        <f>ROUND(I37*K37,2)</f>
        <v>0</v>
      </c>
      <c r="M37" t="s">
        <v>345</v>
      </c>
    </row>
    <row r="38" spans="1:13" x14ac:dyDescent="0.3">
      <c r="A38" s="13"/>
      <c r="B38" s="14"/>
      <c r="C38" s="24" t="s">
        <v>346</v>
      </c>
      <c r="D38" s="25"/>
      <c r="E38" s="25"/>
      <c r="F38" s="25"/>
      <c r="G38" s="25"/>
      <c r="H38" s="25"/>
      <c r="I38" s="11">
        <v>2.7</v>
      </c>
      <c r="K38" s="13"/>
      <c r="L38" s="14"/>
    </row>
    <row r="39" spans="1:13" x14ac:dyDescent="0.3">
      <c r="A39" s="4">
        <v>16</v>
      </c>
      <c r="B39" s="8" t="s">
        <v>347</v>
      </c>
      <c r="C39" s="15" t="s">
        <v>348</v>
      </c>
      <c r="D39" s="16"/>
      <c r="E39" s="16"/>
      <c r="F39" s="16"/>
      <c r="G39" s="16"/>
      <c r="H39" s="16"/>
      <c r="I39" s="9">
        <v>8</v>
      </c>
      <c r="J39" s="7" t="s">
        <v>70</v>
      </c>
      <c r="K39" s="48">
        <v>0</v>
      </c>
      <c r="L39" s="10">
        <f>ROUND(I39*K39,2)</f>
        <v>0</v>
      </c>
      <c r="M39" t="s">
        <v>349</v>
      </c>
    </row>
    <row r="40" spans="1:13" x14ac:dyDescent="0.3">
      <c r="A40" s="13"/>
      <c r="B40" s="14"/>
      <c r="C40" s="24" t="s">
        <v>314</v>
      </c>
      <c r="D40" s="25"/>
      <c r="E40" s="25"/>
      <c r="F40" s="25"/>
      <c r="G40" s="25"/>
      <c r="H40" s="25"/>
      <c r="I40" s="11">
        <v>8</v>
      </c>
      <c r="K40" s="13"/>
      <c r="L40" s="14"/>
    </row>
    <row r="41" spans="1:13" x14ac:dyDescent="0.3">
      <c r="A41" s="4">
        <v>17</v>
      </c>
      <c r="B41" s="8" t="s">
        <v>158</v>
      </c>
      <c r="C41" s="15" t="s">
        <v>159</v>
      </c>
      <c r="D41" s="16"/>
      <c r="E41" s="16"/>
      <c r="F41" s="16"/>
      <c r="G41" s="16"/>
      <c r="H41" s="16"/>
      <c r="I41" s="9">
        <v>1.08</v>
      </c>
      <c r="J41" s="7" t="s">
        <v>74</v>
      </c>
      <c r="K41" s="48">
        <v>0</v>
      </c>
      <c r="L41" s="10">
        <f>ROUND(I41*K41,2)</f>
        <v>0</v>
      </c>
      <c r="M41" t="s">
        <v>350</v>
      </c>
    </row>
    <row r="42" spans="1:13" x14ac:dyDescent="0.3">
      <c r="A42" s="13"/>
      <c r="B42" s="14"/>
      <c r="C42" s="24" t="s">
        <v>351</v>
      </c>
      <c r="D42" s="25"/>
      <c r="E42" s="25"/>
      <c r="F42" s="25"/>
      <c r="G42" s="25"/>
      <c r="H42" s="25"/>
      <c r="I42" s="11">
        <v>0.48</v>
      </c>
      <c r="K42" s="13"/>
      <c r="L42" s="14"/>
    </row>
    <row r="43" spans="1:13" x14ac:dyDescent="0.3">
      <c r="A43" s="13"/>
      <c r="B43" s="14"/>
      <c r="C43" s="24" t="s">
        <v>352</v>
      </c>
      <c r="D43" s="25"/>
      <c r="E43" s="25"/>
      <c r="F43" s="25"/>
      <c r="G43" s="25"/>
      <c r="H43" s="25"/>
      <c r="I43" s="11">
        <v>0.6</v>
      </c>
      <c r="K43" s="13"/>
      <c r="L43" s="14"/>
    </row>
    <row r="44" spans="1:13" x14ac:dyDescent="0.3">
      <c r="A44" s="4">
        <v>18</v>
      </c>
      <c r="B44" s="8" t="s">
        <v>353</v>
      </c>
      <c r="C44" s="15" t="s">
        <v>354</v>
      </c>
      <c r="D44" s="16"/>
      <c r="E44" s="16"/>
      <c r="F44" s="16"/>
      <c r="G44" s="16"/>
      <c r="H44" s="16"/>
      <c r="I44" s="9">
        <v>1.44</v>
      </c>
      <c r="J44" s="7" t="s">
        <v>74</v>
      </c>
      <c r="K44" s="48">
        <v>0</v>
      </c>
      <c r="L44" s="10">
        <f>ROUND(I44*K44,2)</f>
        <v>0</v>
      </c>
      <c r="M44" t="s">
        <v>355</v>
      </c>
    </row>
    <row r="45" spans="1:13" x14ac:dyDescent="0.3">
      <c r="A45" s="13"/>
      <c r="B45" s="14"/>
      <c r="C45" s="24" t="s">
        <v>356</v>
      </c>
      <c r="D45" s="25"/>
      <c r="E45" s="25"/>
      <c r="F45" s="25"/>
      <c r="G45" s="25"/>
      <c r="H45" s="25"/>
      <c r="I45" s="11">
        <v>1.44</v>
      </c>
      <c r="K45" s="13"/>
      <c r="L45" s="14"/>
    </row>
    <row r="46" spans="1:13" x14ac:dyDescent="0.3">
      <c r="A46" s="4">
        <v>19</v>
      </c>
      <c r="B46" s="8" t="s">
        <v>357</v>
      </c>
      <c r="C46" s="15" t="s">
        <v>358</v>
      </c>
      <c r="D46" s="16"/>
      <c r="E46" s="16"/>
      <c r="F46" s="16"/>
      <c r="G46" s="16"/>
      <c r="H46" s="16"/>
      <c r="I46" s="9">
        <v>1</v>
      </c>
      <c r="J46" s="7" t="s">
        <v>74</v>
      </c>
      <c r="K46" s="48">
        <v>0</v>
      </c>
      <c r="L46" s="10">
        <f>ROUND(I46*K46,2)</f>
        <v>0</v>
      </c>
      <c r="M46" t="s">
        <v>359</v>
      </c>
    </row>
    <row r="47" spans="1:13" x14ac:dyDescent="0.3">
      <c r="A47" s="13"/>
      <c r="B47" s="14"/>
      <c r="C47" s="24" t="s">
        <v>360</v>
      </c>
      <c r="D47" s="25"/>
      <c r="E47" s="25"/>
      <c r="F47" s="25"/>
      <c r="G47" s="25"/>
      <c r="H47" s="25"/>
      <c r="I47" s="11">
        <v>1</v>
      </c>
      <c r="K47" s="13"/>
      <c r="L47" s="14"/>
    </row>
    <row r="48" spans="1:13" x14ac:dyDescent="0.3">
      <c r="A48" s="4">
        <v>20</v>
      </c>
      <c r="B48" s="8" t="s">
        <v>361</v>
      </c>
      <c r="C48" s="15" t="s">
        <v>362</v>
      </c>
      <c r="D48" s="16"/>
      <c r="E48" s="16"/>
      <c r="F48" s="16"/>
      <c r="G48" s="16"/>
      <c r="H48" s="16"/>
      <c r="I48" s="9">
        <v>4</v>
      </c>
      <c r="J48" s="7" t="s">
        <v>70</v>
      </c>
      <c r="K48" s="48">
        <v>0</v>
      </c>
      <c r="L48" s="10">
        <f>ROUND(I48*K48,2)</f>
        <v>0</v>
      </c>
      <c r="M48" t="s">
        <v>363</v>
      </c>
    </row>
    <row r="49" spans="1:13" x14ac:dyDescent="0.3">
      <c r="A49" s="4">
        <v>21</v>
      </c>
      <c r="B49" s="8" t="s">
        <v>364</v>
      </c>
      <c r="C49" s="15" t="s">
        <v>365</v>
      </c>
      <c r="D49" s="16"/>
      <c r="E49" s="16"/>
      <c r="F49" s="16"/>
      <c r="G49" s="16"/>
      <c r="H49" s="16"/>
      <c r="I49" s="9">
        <v>4</v>
      </c>
      <c r="J49" s="7" t="s">
        <v>70</v>
      </c>
      <c r="K49" s="48">
        <v>0</v>
      </c>
      <c r="L49" s="10">
        <f>ROUND(I49*K49,2)</f>
        <v>0</v>
      </c>
      <c r="M49" t="s">
        <v>366</v>
      </c>
    </row>
    <row r="50" spans="1:13" x14ac:dyDescent="0.3">
      <c r="A50" s="4">
        <v>22</v>
      </c>
      <c r="B50" s="8" t="s">
        <v>171</v>
      </c>
      <c r="C50" s="15" t="s">
        <v>172</v>
      </c>
      <c r="D50" s="16"/>
      <c r="E50" s="16"/>
      <c r="F50" s="16"/>
      <c r="G50" s="16"/>
      <c r="H50" s="16"/>
      <c r="I50" s="9">
        <v>6.8680000000000003</v>
      </c>
      <c r="J50" s="7" t="s">
        <v>88</v>
      </c>
      <c r="K50" s="48">
        <v>0</v>
      </c>
      <c r="L50" s="10">
        <f>ROUND(I50*K50,2)</f>
        <v>0</v>
      </c>
      <c r="M50" t="s">
        <v>367</v>
      </c>
    </row>
    <row r="51" spans="1:13" x14ac:dyDescent="0.3">
      <c r="A51" s="13"/>
      <c r="B51" s="14"/>
      <c r="C51" s="24" t="s">
        <v>368</v>
      </c>
      <c r="D51" s="25"/>
      <c r="E51" s="25"/>
      <c r="F51" s="25"/>
      <c r="G51" s="25"/>
      <c r="H51" s="25"/>
      <c r="I51" s="11">
        <v>3.1280000000000001</v>
      </c>
      <c r="K51" s="13"/>
      <c r="L51" s="14"/>
    </row>
    <row r="52" spans="1:13" x14ac:dyDescent="0.3">
      <c r="A52" s="13"/>
      <c r="B52" s="14"/>
      <c r="C52" s="24" t="s">
        <v>369</v>
      </c>
      <c r="D52" s="25"/>
      <c r="E52" s="25"/>
      <c r="F52" s="25"/>
      <c r="G52" s="25"/>
      <c r="H52" s="25"/>
      <c r="I52" s="11">
        <v>1.44</v>
      </c>
      <c r="K52" s="13"/>
      <c r="L52" s="14"/>
    </row>
    <row r="53" spans="1:13" x14ac:dyDescent="0.3">
      <c r="A53" s="13"/>
      <c r="B53" s="14"/>
      <c r="C53" s="24" t="s">
        <v>370</v>
      </c>
      <c r="D53" s="25"/>
      <c r="E53" s="25"/>
      <c r="F53" s="25"/>
      <c r="G53" s="25"/>
      <c r="H53" s="25"/>
      <c r="I53" s="11">
        <v>2.2999999999999998</v>
      </c>
      <c r="K53" s="13"/>
      <c r="L53" s="14"/>
    </row>
    <row r="54" spans="1:13" x14ac:dyDescent="0.3">
      <c r="A54" s="4">
        <v>23</v>
      </c>
      <c r="B54" s="8" t="s">
        <v>179</v>
      </c>
      <c r="C54" s="15" t="s">
        <v>180</v>
      </c>
      <c r="D54" s="16"/>
      <c r="E54" s="16"/>
      <c r="F54" s="16"/>
      <c r="G54" s="16"/>
      <c r="H54" s="16"/>
      <c r="I54" s="9">
        <v>34.340000000000003</v>
      </c>
      <c r="J54" s="7" t="s">
        <v>88</v>
      </c>
      <c r="K54" s="48">
        <v>0</v>
      </c>
      <c r="L54" s="10">
        <f>ROUND(I54*K54,2)</f>
        <v>0</v>
      </c>
      <c r="M54" t="s">
        <v>371</v>
      </c>
    </row>
    <row r="55" spans="1:13" x14ac:dyDescent="0.3">
      <c r="A55" s="13"/>
      <c r="B55" s="14"/>
      <c r="C55" s="24" t="s">
        <v>372</v>
      </c>
      <c r="D55" s="25"/>
      <c r="E55" s="25"/>
      <c r="F55" s="25"/>
      <c r="G55" s="25"/>
      <c r="H55" s="25"/>
      <c r="I55" s="11">
        <v>34.340000000000003</v>
      </c>
      <c r="K55" s="13"/>
      <c r="L55" s="14"/>
    </row>
    <row r="56" spans="1:13" x14ac:dyDescent="0.3">
      <c r="A56" s="4">
        <v>24</v>
      </c>
      <c r="B56" s="8" t="s">
        <v>183</v>
      </c>
      <c r="C56" s="15" t="s">
        <v>184</v>
      </c>
      <c r="D56" s="16"/>
      <c r="E56" s="16"/>
      <c r="F56" s="16"/>
      <c r="G56" s="16"/>
      <c r="H56" s="16"/>
      <c r="I56" s="9">
        <v>6.8680000000000003</v>
      </c>
      <c r="J56" s="7" t="s">
        <v>88</v>
      </c>
      <c r="K56" s="48">
        <v>0</v>
      </c>
      <c r="L56" s="10">
        <f>ROUND(I56*K56,2)</f>
        <v>0</v>
      </c>
      <c r="M56" t="s">
        <v>373</v>
      </c>
    </row>
    <row r="57" spans="1:13" x14ac:dyDescent="0.3">
      <c r="A57" s="13"/>
      <c r="B57" s="14"/>
      <c r="C57" s="39">
        <v>6428</v>
      </c>
      <c r="D57" s="25"/>
      <c r="E57" s="25"/>
      <c r="F57" s="25"/>
      <c r="G57" s="25"/>
      <c r="H57" s="25"/>
      <c r="I57" s="11">
        <v>6.4279999999999999</v>
      </c>
      <c r="K57" s="13"/>
      <c r="L57" s="14"/>
    </row>
    <row r="58" spans="1:13" x14ac:dyDescent="0.3">
      <c r="A58" s="4">
        <v>25</v>
      </c>
      <c r="B58" s="8" t="s">
        <v>191</v>
      </c>
      <c r="C58" s="15" t="s">
        <v>192</v>
      </c>
      <c r="D58" s="16"/>
      <c r="E58" s="16"/>
      <c r="F58" s="16"/>
      <c r="G58" s="16"/>
      <c r="H58" s="16"/>
      <c r="I58" s="9">
        <v>12.217000000000001</v>
      </c>
      <c r="J58" s="7" t="s">
        <v>88</v>
      </c>
      <c r="K58" s="48">
        <v>0</v>
      </c>
      <c r="L58" s="10">
        <f>ROUND(I58*K58,2)</f>
        <v>0</v>
      </c>
      <c r="M58" t="s">
        <v>374</v>
      </c>
    </row>
    <row r="59" spans="1:13" x14ac:dyDescent="0.3">
      <c r="A59" s="17" t="s">
        <v>14</v>
      </c>
      <c r="B59" s="18"/>
      <c r="C59" s="12"/>
      <c r="D59" s="22"/>
      <c r="E59" s="23"/>
      <c r="F59" s="22"/>
      <c r="G59" s="23"/>
      <c r="H59" s="19" t="s">
        <v>59</v>
      </c>
      <c r="I59" s="20"/>
      <c r="J59" s="20"/>
      <c r="K59" s="21">
        <f>L9+L12+SUM(L14:L15)+L18+L21+SUM(L23:L24)+L26+SUM(L29:L30)+L32+L34+SUM(L36:L37)+L39+L41+L44+L46+SUM(L48:L50)+L54+L56+L58</f>
        <v>0</v>
      </c>
      <c r="L59" s="20"/>
    </row>
    <row r="60" spans="1:13" x14ac:dyDescent="0.3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3" x14ac:dyDescent="0.3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3" x14ac:dyDescent="0.3">
      <c r="A62" s="45" t="s">
        <v>375</v>
      </c>
      <c r="B62" s="46"/>
      <c r="C62" s="46"/>
      <c r="D62" s="17" t="s">
        <v>376</v>
      </c>
      <c r="E62" s="18"/>
      <c r="F62" s="17" t="s">
        <v>377</v>
      </c>
      <c r="G62" s="18"/>
      <c r="H62" s="19" t="s">
        <v>59</v>
      </c>
      <c r="I62" s="20"/>
      <c r="J62" s="12"/>
      <c r="K62" s="21">
        <f>'SO 000'!K23+'SO 101'!K67+'SO 102'!K74+'SO 103'!K59</f>
        <v>0</v>
      </c>
      <c r="L62" s="20"/>
    </row>
    <row r="63" spans="1:13" x14ac:dyDescent="0.3">
      <c r="A63" s="47"/>
      <c r="B63" s="47"/>
      <c r="C63" s="47"/>
      <c r="D63" s="22"/>
      <c r="E63" s="23"/>
      <c r="F63" s="22"/>
      <c r="G63" s="23"/>
      <c r="H63" s="22"/>
      <c r="I63" s="23"/>
      <c r="J63" s="23"/>
      <c r="K63" s="23"/>
      <c r="L63" s="23"/>
    </row>
    <row r="64" spans="1:13" x14ac:dyDescent="0.3">
      <c r="A64" s="47"/>
      <c r="B64" s="47"/>
      <c r="C64" s="47"/>
      <c r="D64" s="44">
        <v>21</v>
      </c>
      <c r="E64" s="18"/>
      <c r="F64" s="44">
        <f>ROUNDUP(K62*0.21,2)</f>
        <v>0</v>
      </c>
      <c r="G64" s="18"/>
      <c r="H64" s="19" t="s">
        <v>378</v>
      </c>
      <c r="I64" s="20"/>
      <c r="J64" s="12"/>
      <c r="K64" s="21">
        <f>K62+F64+F63</f>
        <v>0</v>
      </c>
      <c r="L64" s="20"/>
    </row>
    <row r="65" spans="1:12" x14ac:dyDescent="0.3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 x14ac:dyDescent="0.3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3">
      <c r="A67" s="42" t="s">
        <v>379</v>
      </c>
      <c r="B67" s="43"/>
      <c r="C67" s="52" t="s">
        <v>380</v>
      </c>
      <c r="D67" s="53"/>
      <c r="E67" s="53"/>
      <c r="F67" s="13"/>
      <c r="G67" s="14"/>
      <c r="H67" s="14"/>
      <c r="I67" s="14"/>
      <c r="J67" s="14"/>
      <c r="K67" s="14"/>
      <c r="L67" s="14"/>
    </row>
    <row r="68" spans="1:12" x14ac:dyDescent="0.3">
      <c r="A68" s="42" t="s">
        <v>381</v>
      </c>
      <c r="B68" s="43"/>
      <c r="C68" s="52" t="s">
        <v>382</v>
      </c>
      <c r="D68" s="53"/>
      <c r="E68" s="53"/>
      <c r="F68" s="13"/>
      <c r="G68" s="14"/>
      <c r="H68" s="14"/>
      <c r="I68" s="14"/>
      <c r="J68" s="14"/>
      <c r="K68" s="14"/>
      <c r="L68" s="14"/>
    </row>
  </sheetData>
  <sheetProtection password="EA73" sheet="1" objects="1" scenarios="1"/>
  <mergeCells count="135">
    <mergeCell ref="A1:C1"/>
    <mergeCell ref="E1:H2"/>
    <mergeCell ref="K1:L1"/>
    <mergeCell ref="K2:L2"/>
    <mergeCell ref="C11:H11"/>
    <mergeCell ref="A11:B11"/>
    <mergeCell ref="K11:L11"/>
    <mergeCell ref="C12:H12"/>
    <mergeCell ref="C13:H13"/>
    <mergeCell ref="A13:B13"/>
    <mergeCell ref="K13:L13"/>
    <mergeCell ref="A3:L4"/>
    <mergeCell ref="A7:L7"/>
    <mergeCell ref="A8:B8"/>
    <mergeCell ref="C8:H8"/>
    <mergeCell ref="C9:H9"/>
    <mergeCell ref="C10:H10"/>
    <mergeCell ref="A10:B10"/>
    <mergeCell ref="K10:L10"/>
    <mergeCell ref="C18:H18"/>
    <mergeCell ref="C19:H19"/>
    <mergeCell ref="A19:B19"/>
    <mergeCell ref="K19:L19"/>
    <mergeCell ref="C20:H20"/>
    <mergeCell ref="A20:B20"/>
    <mergeCell ref="K20:L20"/>
    <mergeCell ref="C14:H14"/>
    <mergeCell ref="C15:H15"/>
    <mergeCell ref="C16:H16"/>
    <mergeCell ref="A16:B16"/>
    <mergeCell ref="K16:L16"/>
    <mergeCell ref="C17:H17"/>
    <mergeCell ref="A17:B17"/>
    <mergeCell ref="K17:L17"/>
    <mergeCell ref="C25:H25"/>
    <mergeCell ref="A25:B25"/>
    <mergeCell ref="K25:L25"/>
    <mergeCell ref="C26:H26"/>
    <mergeCell ref="C27:H27"/>
    <mergeCell ref="A27:B27"/>
    <mergeCell ref="K27:L27"/>
    <mergeCell ref="C21:H21"/>
    <mergeCell ref="C22:H22"/>
    <mergeCell ref="A22:B22"/>
    <mergeCell ref="K22:L22"/>
    <mergeCell ref="C23:H23"/>
    <mergeCell ref="C24:H24"/>
    <mergeCell ref="C32:H32"/>
    <mergeCell ref="C33:H33"/>
    <mergeCell ref="A33:B33"/>
    <mergeCell ref="K33:L33"/>
    <mergeCell ref="C34:H34"/>
    <mergeCell ref="C35:H35"/>
    <mergeCell ref="A35:B35"/>
    <mergeCell ref="K35:L35"/>
    <mergeCell ref="C28:H28"/>
    <mergeCell ref="A28:B28"/>
    <mergeCell ref="K28:L28"/>
    <mergeCell ref="C29:H29"/>
    <mergeCell ref="C30:H30"/>
    <mergeCell ref="C31:H31"/>
    <mergeCell ref="A31:B31"/>
    <mergeCell ref="K31:L31"/>
    <mergeCell ref="C40:H40"/>
    <mergeCell ref="A40:B40"/>
    <mergeCell ref="K40:L40"/>
    <mergeCell ref="C41:H41"/>
    <mergeCell ref="C42:H42"/>
    <mergeCell ref="A42:B42"/>
    <mergeCell ref="K42:L42"/>
    <mergeCell ref="C36:H36"/>
    <mergeCell ref="C37:H37"/>
    <mergeCell ref="C38:H38"/>
    <mergeCell ref="A38:B38"/>
    <mergeCell ref="K38:L38"/>
    <mergeCell ref="C39:H39"/>
    <mergeCell ref="C46:H46"/>
    <mergeCell ref="C47:H47"/>
    <mergeCell ref="A47:B47"/>
    <mergeCell ref="K47:L47"/>
    <mergeCell ref="C48:H48"/>
    <mergeCell ref="C49:H49"/>
    <mergeCell ref="C43:H43"/>
    <mergeCell ref="A43:B43"/>
    <mergeCell ref="K43:L43"/>
    <mergeCell ref="C44:H44"/>
    <mergeCell ref="C45:H45"/>
    <mergeCell ref="A45:B45"/>
    <mergeCell ref="K45:L45"/>
    <mergeCell ref="C53:H53"/>
    <mergeCell ref="A53:B53"/>
    <mergeCell ref="K53:L53"/>
    <mergeCell ref="C54:H54"/>
    <mergeCell ref="C55:H55"/>
    <mergeCell ref="A55:B55"/>
    <mergeCell ref="K55:L55"/>
    <mergeCell ref="C50:H50"/>
    <mergeCell ref="C51:H51"/>
    <mergeCell ref="A51:B51"/>
    <mergeCell ref="K51:L51"/>
    <mergeCell ref="C52:H52"/>
    <mergeCell ref="A52:B52"/>
    <mergeCell ref="K52:L52"/>
    <mergeCell ref="A60:L60"/>
    <mergeCell ref="A61:L61"/>
    <mergeCell ref="A62:C64"/>
    <mergeCell ref="H62:I62"/>
    <mergeCell ref="K62:L62"/>
    <mergeCell ref="D62:E62"/>
    <mergeCell ref="F62:G62"/>
    <mergeCell ref="C56:H56"/>
    <mergeCell ref="C57:H57"/>
    <mergeCell ref="A57:B57"/>
    <mergeCell ref="K57:L57"/>
    <mergeCell ref="C58:H58"/>
    <mergeCell ref="A59:B59"/>
    <mergeCell ref="H59:J59"/>
    <mergeCell ref="K59:L59"/>
    <mergeCell ref="D59:E59"/>
    <mergeCell ref="F59:G59"/>
    <mergeCell ref="A65:L65"/>
    <mergeCell ref="A66:L66"/>
    <mergeCell ref="A67:B67"/>
    <mergeCell ref="C67:E67"/>
    <mergeCell ref="F67:L67"/>
    <mergeCell ref="A68:B68"/>
    <mergeCell ref="C68:E68"/>
    <mergeCell ref="F68:L68"/>
    <mergeCell ref="H63:L63"/>
    <mergeCell ref="D63:E63"/>
    <mergeCell ref="F63:G63"/>
    <mergeCell ref="H64:I64"/>
    <mergeCell ref="K64:L64"/>
    <mergeCell ref="D64:E64"/>
    <mergeCell ref="F64:G64"/>
  </mergeCells>
  <pageMargins left="0.19685039375000002" right="0.19685039375000002" top="0.78740157499999996" bottom="0.78740157499999996" header="0.3" footer="0.3"/>
  <pageSetup paperSize="9" orientation="landscape" verticalDpi="0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 000</vt:lpstr>
      <vt:lpstr>SO 101</vt:lpstr>
      <vt:lpstr>SO 102</vt:lpstr>
      <vt:lpstr>SO 103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2020-11-28T18:40:39Z</dcterms:created>
  <dcterms:modified xsi:type="dcterms:W3CDTF">2021-03-26T08:07:41Z</dcterms:modified>
</cp:coreProperties>
</file>