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7490" windowHeight="11325" tabRatio="643" activeTab="0"/>
  </bookViews>
  <sheets>
    <sheet name="CELKOVÉ NÁKLADY" sheetId="1" r:id="rId1"/>
    <sheet name="STAVEBNÍ" sheetId="2" r:id="rId2"/>
    <sheet name="STROJNÍ " sheetId="3" r:id="rId3"/>
    <sheet name="ELEKTRO A ASŘ" sheetId="4" r:id="rId4"/>
    <sheet name="VEDLEJŠÍ A OSTATNÍ" sheetId="5" r:id="rId5"/>
  </sheets>
  <externalReferences>
    <externalReference r:id="rId8"/>
  </externalReferences>
  <definedNames>
    <definedName name="&#13;">'[1]B. STROJNÍ'!#REF!</definedName>
    <definedName name="_Toc85940897" localSheetId="1">'STAVEBNÍ'!#REF!</definedName>
    <definedName name="_Toc85940898" localSheetId="1">'STAVEBNÍ'!#REF!</definedName>
    <definedName name="_Toc85940910" localSheetId="1">'STAVEBNÍ'!#REF!</definedName>
    <definedName name="_Toc87934640" localSheetId="1">'STAVEBNÍ'!#REF!</definedName>
    <definedName name="_Toc87934641" localSheetId="1">'STAVEBNÍ'!#REF!</definedName>
    <definedName name="_Toc87934642" localSheetId="1">'STAVEBNÍ'!#REF!</definedName>
    <definedName name="Excel_BuiltIn_Print_Area_10">"$#REF!.$A$1:$O$230"</definedName>
    <definedName name="Excel_BuiltIn_Print_Area_11">"$#REF!.$A$1:$O$11"</definedName>
    <definedName name="Excel_BuiltIn_Print_Area_12">"$#REF!.$A$1:$O$19"</definedName>
    <definedName name="Excel_BuiltIn_Print_Area_13">"$#REF!.$A$1:$O$218"</definedName>
    <definedName name="Excel_BuiltIn_Print_Area_2_1">#REF!</definedName>
    <definedName name="Excel_BuiltIn_Print_Area_2_1_1">#REF!</definedName>
    <definedName name="Excel_BuiltIn_Print_Area_3">"$#REF!.$A$1:$O$200"</definedName>
    <definedName name="Excel_BuiltIn_Print_Area_4">"$#REF!.$A$1:$O$260"</definedName>
    <definedName name="Excel_BuiltIn_Print_Area_5">"$#REF!.$A$1:$O$8"</definedName>
    <definedName name="Excel_BuiltIn_Print_Area_6">"$#REF!.$A$1:$O$187"</definedName>
    <definedName name="Excel_BuiltIn_Print_Area_7">"$#REF!.$A$1:$O$187"</definedName>
    <definedName name="Excel_BuiltIn_Print_Area_8">"$#REF!.$A$1:$O$226"</definedName>
    <definedName name="Excel_BuiltIn_Print_Area_9">"$#REF!.$A$1:$O$20"</definedName>
    <definedName name="_xlnm.Print_Titles" localSheetId="1">'STAVEBNÍ'!$4:$4</definedName>
    <definedName name="_xlnm.Print_Area" localSheetId="0">'CELKOVÉ NÁKLADY'!$A$1:$E$25</definedName>
    <definedName name="_xlnm.Print_Area" localSheetId="3">'ELEKTRO A ASŘ'!$A$1:$H$56</definedName>
    <definedName name="_xlnm.Print_Area" localSheetId="1">'STAVEBNÍ'!$A$1:$F$202</definedName>
    <definedName name="_xlnm.Print_Area" localSheetId="2">'STROJNÍ '!$A$1:$H$294</definedName>
    <definedName name="_xlnm.Print_Area" localSheetId="4">'VEDLEJŠÍ A OSTATNÍ'!$A$1:$F$27</definedName>
  </definedNames>
  <calcPr fullCalcOnLoad="1"/>
</workbook>
</file>

<file path=xl/sharedStrings.xml><?xml version="1.0" encoding="utf-8"?>
<sst xmlns="http://schemas.openxmlformats.org/spreadsheetml/2006/main" count="1089" uniqueCount="663">
  <si>
    <r>
      <t xml:space="preserve">Mezipřírubové nožové šoupě pro odpadní vodu a kaly; oboustranně těsnící; s nestoupajícím vřetenem;
DN 80; PN 10; s ovládáním ručním kolem  standardní délky.
Materiálové provedení: těleso – litina GG 25 + epoxidový nástřik; nůž – nerez AISI 304; třmen – ocel tř.11;
sedlo – NBR.
Účel: uzávěr na odkalení separátoru písku </t>
    </r>
    <r>
      <rPr>
        <b/>
        <sz val="8"/>
        <rFont val="Arial"/>
        <family val="2"/>
      </rPr>
      <t>poz.01.1.5</t>
    </r>
    <r>
      <rPr>
        <sz val="8"/>
        <rFont val="Arial"/>
        <family val="2"/>
      </rPr>
      <t xml:space="preserve">.
Poznámka: nová armatura.
 </t>
    </r>
  </si>
  <si>
    <t>ks.</t>
  </si>
  <si>
    <t>01.2.3</t>
  </si>
  <si>
    <t>01.2.4</t>
  </si>
  <si>
    <t xml:space="preserve">Škrcící (regulační) ventil závitový DN 50; PN 40; oboustranný vnitřní závit; ovládání ručním kolem.
Materiálové provedení: těleso – mosaz s povrchovou úpravou; sedlo - PTFE.
Účel: možná regulace množství stlačeného vzduchu do mamutky a pro čeření sedimentů ve vírovém lapáku písku.
Poznámka: nová armatura.
                  </t>
  </si>
  <si>
    <t>01.2.5</t>
  </si>
  <si>
    <t xml:space="preserve">Kulový kohout závitový (na vzduch); DN 50; PN 25; oboustranný vnitřní závit G2"; ovládání ruční pákou
standardní délky.
Pracovní teplota: -20°C ÷ +120°C
Materiálové provedení: tělo; závitová část a koule - mosaz MS 58; těsnící kroužek - PTFE; "O" kroužek - viton.
Účel: otevírání / zavírání přívodu stlačeného vzduchu pro pohon mamutího čerpadla a pro rozvíření sedimentů
ve vírovém lapáku písku.
Poznámka: nová armatura. 
                           </t>
  </si>
  <si>
    <t>01.2.6</t>
  </si>
  <si>
    <t xml:space="preserve">Kulový kohout závitový (na vodu); DN 32; PN 16; oboustranný vnitřní závit G1 1/4"; ovládání ruční pákou
standardní délky.
Pracovní teplota: -20°C ÷ +120°C
Materiálové provedení: tělo; závitová část a koule - mosaz MS 58.
Účel: uzávěr na rozvodu pitné vody. 
Poznámka: nová armatura. 
                           </t>
  </si>
  <si>
    <t>01.2.8</t>
  </si>
  <si>
    <t xml:space="preserve">Kulový kohout závitový (na vodu); DN 25; PN 16; oboustranný vnitřní závit G1"; ovládání ruční pákou
standardní délky.
Pracovní teplota: -20°C ÷ +120°C
Materiálové provedení: tělo; závitová část a koule - mosaz MS 58.
Účel: uzávěry na rozvodech pitné vody. 
Poznámka: nová armatura. 
                           </t>
  </si>
  <si>
    <t>01.2.9</t>
  </si>
  <si>
    <t xml:space="preserve">Kulový kohout závitový DN 20; PN 16; s redukovaným průtokem; vnějším závitem Rp 3/4"; s ovládáním ruční
pákou standardní délky a hadicovým nástavcem.
Materiálové provedení: tělo; závitová část a koule - mosaz MS 58; těsnící kroužek - PTFE; "O" kroužek - viton.
Účel: uzávěry na přívodu pitné vody do hrubého předčištění (čištění ostřikem).                                                                                                                                                                                Poznámka: nová armatura.
</t>
  </si>
  <si>
    <t>01.2.10</t>
  </si>
  <si>
    <t>Ostatní drobné armatury</t>
  </si>
  <si>
    <t>sada</t>
  </si>
  <si>
    <t>01.2.11</t>
  </si>
  <si>
    <t>01.2.12</t>
  </si>
  <si>
    <r>
      <t>Soubor armatur</t>
    </r>
    <r>
      <rPr>
        <b/>
        <sz val="8"/>
        <rFont val="Arial CE"/>
        <family val="2"/>
      </rPr>
      <t xml:space="preserve"> s ručním ovládáním celkem:</t>
    </r>
  </si>
  <si>
    <t>01.3</t>
  </si>
  <si>
    <r>
      <t>Trubní a hadicové rozvody</t>
    </r>
    <r>
      <rPr>
        <sz val="8"/>
        <rFont val="Arial CE"/>
        <family val="2"/>
      </rPr>
      <t>; vč. směrových a výškových lomů; tvarovek; přírub; přírubových spojů;
potrubních spojek; šroubení a ostatního příslušenství.
Materiálové provedení: nerezová ocel tř. 17 240; plasty (PE-HD).</t>
    </r>
  </si>
  <si>
    <t>01.3.1</t>
  </si>
  <si>
    <t>PS-05 Chemické hospodářství CELKEM:</t>
  </si>
  <si>
    <r>
      <t xml:space="preserve">Demontáže stávajícího vystrojení v PS-02; zahrnující:
</t>
    </r>
    <r>
      <rPr>
        <u val="single"/>
        <sz val="8"/>
        <rFont val="Arial"/>
        <family val="2"/>
      </rPr>
      <t>Demontáž stávajícího vystrojení dosazovacích nádrží:</t>
    </r>
    <r>
      <rPr>
        <sz val="8"/>
        <rFont val="Arial"/>
        <family val="2"/>
      </rPr>
      <t xml:space="preserve">
- norná (usměrňovací) stěna na přítoku - 2 kpl.
- odtokové žlaby vyčištěné odpadní vody s pilovitou přelivnou hranou - 2 kpl.
- ponorné kalové čerpadlo vratného kalu; instalované na pojezdovém mostě - 2 kpl.
- sací a výtlačné potrubí vratného kalu; včetně armatur - 2 kpl.
- el. rozvaděč pojezdového mostu - 2 kpl.
- lanový přívod el. energie - 2 kpl.
Poznámka: demontáž stávajícího vystrojení DN je zahrnuta do dodávky nového vystrojení DN; </t>
    </r>
    <r>
      <rPr>
        <b/>
        <sz val="8"/>
        <rFont val="Arial"/>
        <family val="2"/>
      </rPr>
      <t xml:space="preserve">poz.02.1.4
</t>
    </r>
    <r>
      <rPr>
        <sz val="8"/>
        <rFont val="Arial"/>
        <family val="2"/>
      </rPr>
      <t xml:space="preserve">(konkrétně </t>
    </r>
    <r>
      <rPr>
        <b/>
        <sz val="8"/>
        <rFont val="Arial"/>
        <family val="2"/>
      </rPr>
      <t>poz.02.1.4.1</t>
    </r>
    <r>
      <rPr>
        <sz val="8"/>
        <rFont val="Arial"/>
        <family val="2"/>
      </rPr>
      <t xml:space="preserve">) !!
- šnekové čerpadlo vnitřní recirkulace; včetně el. motoru; převodovky; mazacího lisu a ostatního
  příslušenství - 2 kpl.
- sací a odtokové potrubí vnitřní recirkulace - 2 kpl.
- hradící desky ze žlabů vratného kalu.
- trubní a hadicové rozvody; včetně uložení.
- zámečnické prvky.
</t>
    </r>
  </si>
  <si>
    <t>PS-02 Biologické čištění CELKEM:</t>
  </si>
  <si>
    <t>PS-01 Šneková čerpací stanice, hrubé předčištění</t>
  </si>
  <si>
    <r>
      <t xml:space="preserve">01.1.1
</t>
    </r>
    <r>
      <rPr>
        <sz val="8"/>
        <color indexed="14"/>
        <rFont val="Arial"/>
        <family val="2"/>
      </rPr>
      <t>M9.1
M9.2</t>
    </r>
  </si>
  <si>
    <r>
      <t xml:space="preserve">Samočistící strojně stírané jemné česle; včetně děleného rámu pro snadnější montáž; elektromotoru
s převodovkou; nekonečného filtračního pásu; rotačního kartáče s vlastním el. pohonem; havarijního
spínače pro ochranu elektropřevodovky před vážnějším poškozením; kotevního a instalačního materiálu
a ostatního příslušenství.
Česle nebudou vybaveny kapotáží ani zateplením (instalace ve vnitřním temperovaném prostředí).
Šířka kanálu: B = 800 mm
Hloubka kanálu v místě osazení: H = 1050 mm
Výška výsypky nad úrovní hrany kanálu: V = 900 mm
Velikost průlin: e = 3s mm
Sklon rámu česlí: 70°
Průtok: Qmax = 130 l/s
Výška vody před česlemi (při Q = 130 l/s): hv = 820 mm
Příkony el. pohonů: filtrační pás      0,18 kW; 400 V; 50 Hz
                               rotační kartáč   0,12 kW; 400 V; 50 Hz
Materiálové provedení: rám z pozinkované oceli tř.11; z estetických důvodů opatřený nátěrem; filtrační pás
z nerezové oceli v kombinaci s plasty.
Účel: hrubé předčištění odpadních vod (zachycení jemných shrabků) - instalace v hlavním průtočném žlabu.
Poznámka: ve dně stávajícího kanálu není možné před česlemi zajistit schodek o min. výšce 100 mm; aby se
zabránilo usazování písku při malém průtoku vody. Proto bude muset obsluha věnovat prostoru před česlemi
zvýšenou pozornost (bude stanoveno provozním řádem).
Poznámka: výpad zachycených shrabků do lisu na shrabky </t>
    </r>
    <r>
      <rPr>
        <b/>
        <sz val="8"/>
        <rFont val="Arial"/>
        <family val="2"/>
      </rPr>
      <t>poz.01.1.2</t>
    </r>
    <r>
      <rPr>
        <sz val="8"/>
        <rFont val="Arial"/>
        <family val="2"/>
      </rPr>
      <t xml:space="preserve">.
Poznámka: strojně stírané česle jsou součástí dodávky souboru nových zařízení hrubého předčištění.
Poznámka: nové zařízení.
                                  </t>
    </r>
  </si>
  <si>
    <r>
      <t xml:space="preserve">Lis na shrabky s promýváním; charakterizovaný dvěma násypnými vstupními otvory; do nichž budou zavedeny
výsypky z česlí (strojních i ručních). Šnek zabezpečuje dopravu a protlačování shrabků výtlačným potrubím
(opatřeným klapkou) při současném odvodňování. Vytlačená voda odchází děrovaným dnem pod lis v místě nad
kanály.
Součástí dodávky lisu budou 2 ks elektromagnetických ventilů G 3/4" s vnitrřním závitem na přívodech provozní
ostřikové vody, základový rám z ocelových profilů, kotevní a instalční materiál a ostatní příslušenství.
Lis nebude vybaven kapotáží ani zateplením (instalace ve vnitřním temperovaném prostředí). 
Průměr šnekovnice: D = 250 mm
Délka násypné části: L = 2600 mm (vzdálenost mezi kanály česlí 1000 mm)
Rozměr násypky: l = 750 x š = 570 mm (platí pro jednu násypku)
Dopravní vzdálenost: Lv = 3800 mm
Instalační úhel: násypná část 0°; výtlačné potrubí průměru 300 mm 60°)
Potřeba ostřikové vody: Q = 0,8 l/s; p = 0,3÷0,6 MPa
Příkon el. pohonu: 3 kW; 400 V; 50 Hz
Napájení el. mag. ventilů: 2x 35 VA; 230 V; 50 Hz
Materiálové provedení: nerezová ocel 1.4301 + nátěr; šnekovnice z uhlíkaté oceli St 52.3; rám z oceli tř.11
+ nátěr.
Účel: praní a lisování shrabků ze strojně stíraných česlí </t>
    </r>
    <r>
      <rPr>
        <b/>
        <sz val="8"/>
        <color indexed="8"/>
        <rFont val="Arial"/>
        <family val="2"/>
      </rPr>
      <t>poz.01.1.1</t>
    </r>
    <r>
      <rPr>
        <sz val="8"/>
        <color indexed="8"/>
        <rFont val="Arial"/>
        <family val="2"/>
      </rPr>
      <t xml:space="preserve">+ z ručně stíraných česlí </t>
    </r>
    <r>
      <rPr>
        <b/>
        <sz val="8"/>
        <color indexed="8"/>
        <rFont val="Arial"/>
        <family val="2"/>
      </rPr>
      <t>poz.01.1.15</t>
    </r>
    <r>
      <rPr>
        <sz val="8"/>
        <color indexed="8"/>
        <rFont val="Arial"/>
        <family val="2"/>
      </rPr>
      <t xml:space="preserve">.
Poznámka: výpad odvodněných shrabků z lisu do přistaveného stavebního kolečka. Naplněné kolečko následně
odveze obsluha do venku přistaveného kontejneru.
Poznámka: lis na shrabky je součástí dodávky souboru nových zařízení hrubého předčištění.
Poznámka: nové zařízení.
</t>
    </r>
  </si>
  <si>
    <t xml:space="preserve">Separátor písku s integrovaným praním; včetně bezhřídelového šneku s převodovkou a elektromotorem;
el. míchadla; elektromagnetického ventilu G 1 1/2" na přívodu proplachové vody (pro kvalitnější odseparování
a odstranění větší části organiky); přípojných přírubových  hrdel (1x DN 100; PN 10 - přívod hydrosměsi z LP;
1x DN 200; PN 10 - odpad ze separátoru; 1x DN 80; PN 10 - odkalení separátoru).
Separátor nebude vybaven kapotáží ani zateplením (instalace ve vnitřním temperovaném prostředí).
Výkon separátoru: Qmax = 10 l/s  hydrosměsi
Požadavky na proplachovou vodu: Q = 5÷7 l/s; p = 0,3÷0,6 MPa
Průměr šnekovnice: D = 250 mm
Příkon el. pohonu šneku: 0,55 kW; 400 V; 50 Hz
Příkon el. míchadla: 1,5 kW; 400 V; 50 Hz
Příkon el. mag. ventilu: 60 VA; 230 V; 50 Hz
Materiálové provedení: komplet z nerezové oceli 1.4301; z estetických důvodů opatřeno nátěrem; bezhřídelová
šnekovnice z oceli St 52-3; opatřena nátěrem; uložena v čepech a ložiscích na plastovém vedení (možnost
částečného úniku jemného písku do přepadu).
Účel: praní a odvodňování vytěženého písku z vírového lapáku písku.
Poznámka: výpad písku ze separátoru do přistaveného stavebního kolečka. Naplněné kolečko následně
odveze obsluha do venku přistaveného kontejneru.
Poznámka: separátor písku je součástí dodávky souboru nových zařízení hrubého předčištění.
Poznámka: nové zařízení.
      </t>
  </si>
  <si>
    <r>
      <t xml:space="preserve">Česle ručně stírané; včetně hrabla; podpěr; kotevního a instalačního materiálu a ostatního příslušenství
(bez děrovaného odkapového žlabu - vyhrnování shrabků přímo do jedné násypky lisu na shrabky </t>
    </r>
    <r>
      <rPr>
        <b/>
        <sz val="8"/>
        <rFont val="Arial"/>
        <family val="2"/>
      </rPr>
      <t>poz.01.1.2</t>
    </r>
    <r>
      <rPr>
        <sz val="8"/>
        <rFont val="Arial"/>
        <family val="2"/>
      </rPr>
      <t>).
Šířka žlabu a česlí:                    B = 800 mm
Hloubka žlabu v místě osazení: H = 1050 mm
Velikost průlin:                           e = 10 mm
Sklon česlí:                                60°
Výška vyhrnovacího plechu:       800 mm nad horní hranou žlabu
Materiálové provedení: komplet z nerezové oceli 1.4301.
Účel: hrubé předčištění odpadních vod (zachycení jemných shrabků) - nouzový stav v případě odstávky
samočistících jemných česlí</t>
    </r>
    <r>
      <rPr>
        <b/>
        <sz val="8"/>
        <rFont val="Arial"/>
        <family val="2"/>
      </rPr>
      <t xml:space="preserve"> poz.01.1.1 </t>
    </r>
    <r>
      <rPr>
        <sz val="8"/>
        <rFont val="Arial"/>
        <family val="2"/>
      </rPr>
      <t xml:space="preserve">(instalace v pobočném žlabu).
Poznámka: atypické provedení (viz výkresová část).
Poznámka: ruční česle jsou součástí dodávky souboru nových zařízení hrubého předčištění.
Poznámka: nové zařízení.
</t>
    </r>
  </si>
  <si>
    <r>
      <t xml:space="preserve">01.1.16
</t>
    </r>
    <r>
      <rPr>
        <sz val="8"/>
        <color indexed="14"/>
        <rFont val="Arial"/>
        <family val="2"/>
      </rPr>
      <t>M01.4
M01.5</t>
    </r>
  </si>
  <si>
    <r>
      <t>Kotvení čerpadla:</t>
    </r>
    <r>
      <rPr>
        <sz val="8"/>
        <color indexed="8"/>
        <rFont val="Arial"/>
        <family val="2"/>
      </rPr>
      <t xml:space="preserve">
Horní ložisko čerpadla bude kotveno na původní základový rám. Dolní ložisko pak na rám nový. Nerezový žlab
čerpadla bude dodán s volnými patkami; které budou rozmístěny a přivařeny na žlab až na stavbě shodně se
stávajícím žlabem. Pohon čerpadla bude dodán s novým základovým rámem. Případné vybourání starého
základového rámu a zalití nového rámu betonem zajistí stavební dodavatel (týká se i rámu pod dolním ložiskem).
Před demontáží a následnou montáží je nutné zajistit odstavení přítoku média ke šneku; ostříkání a vyčištění
prostoru šnekového čerpadla.
Účel: čerpání splaškové odpadní vody ze vstupní ČS do hrubého předčištění.
Poznámka: šneková ČS je zakryta přístřeškem z ocelových prvků; nad každým čerpadlem je pak v jeho podélné
ose instalován nosník pro osazení kočky s kladkostrojem (možnost využití pro demontáž a následnou montáž
čerpadla nutno ověřit na místě) ! Případně; zda nebude nutná částečná demontáž samotného přístřešku.
Poznámka: nové zařízení.
</t>
    </r>
  </si>
  <si>
    <t>01.1.17</t>
  </si>
  <si>
    <t>01.1.18</t>
  </si>
  <si>
    <t xml:space="preserve">Demontáže stávajícího vystrojení v PS-01; zahrnující:
- šnekové čerpadlo Ø 600 mm pro čerpání splaškových průtoků; včetně žlabu; elektromotoru s převodovkou;
  mazacího lisu a ostatního příslušenství - 1 kpl.
- strojně stírané česle; včetně příslušenství - 2 kpl.
- pásový dopravník zachycených shrabků - 1 kpl.
- kompresorová stanice (šetrná demontáž) - 1 kpl.
- vystrojení vírového lapáku písku - 1 kpl.
- armatury.
- trubní a hadicové rozvody; včetně uložení.
- zámečnické prvky.
</t>
  </si>
  <si>
    <t>4880</t>
  </si>
  <si>
    <t>PS-01 Šneková čerpací stanice, hrubé předčištění CELKEM:</t>
  </si>
  <si>
    <t>Poznámka: el. rozvaděč je součástí dodávky souboru nových zařízení hrubého předčištění (česle, lis na shrabky
a separátor písku).
Poznámka: el. rozvaděč je připraven i pro výhledovou instalaci druhého kompletu strojně stíraných samočistících
česlí (do pobočného žlabu; ve kterém budou nyní osazeny ručně stírané česle poz.01.1.15).
Poznámka: nové zařízení.</t>
  </si>
  <si>
    <r>
      <t xml:space="preserve">Elektrický rozvaděč pro napájení a automatické ovládání 1 kpl nezateplených strojně stíraných samočistících
česlí </t>
    </r>
    <r>
      <rPr>
        <b/>
        <sz val="8"/>
        <rFont val="Arial"/>
        <family val="2"/>
      </rPr>
      <t>poz.01.1.1</t>
    </r>
    <r>
      <rPr>
        <sz val="8"/>
        <rFont val="Arial"/>
        <family val="2"/>
      </rPr>
      <t xml:space="preserve">, lisu na shrabky s promýváním </t>
    </r>
    <r>
      <rPr>
        <b/>
        <sz val="8"/>
        <rFont val="Arial"/>
        <family val="2"/>
      </rPr>
      <t>poz.01.1.2</t>
    </r>
    <r>
      <rPr>
        <sz val="8"/>
        <rFont val="Arial"/>
        <family val="2"/>
      </rPr>
      <t xml:space="preserve">, separátoru písku s promývaním </t>
    </r>
    <r>
      <rPr>
        <b/>
        <sz val="8"/>
        <rFont val="Arial"/>
        <family val="2"/>
      </rPr>
      <t>poz.01.1.5</t>
    </r>
    <r>
      <rPr>
        <sz val="8"/>
        <rFont val="Arial"/>
        <family val="2"/>
      </rPr>
      <t xml:space="preserve">, 1 ks
solenoidového ventilu </t>
    </r>
    <r>
      <rPr>
        <b/>
        <sz val="8"/>
        <rFont val="Arial"/>
        <family val="2"/>
      </rPr>
      <t>poz.01.1.6</t>
    </r>
    <r>
      <rPr>
        <sz val="8"/>
        <rFont val="Arial"/>
        <family val="2"/>
      </rPr>
      <t xml:space="preserve"> na přívodu tlakového vzduchu pro pohon mamutky k těžení písku a 1 ks
solenoidového ventilu </t>
    </r>
    <r>
      <rPr>
        <b/>
        <sz val="8"/>
        <rFont val="Arial"/>
        <family val="2"/>
      </rPr>
      <t>poz.01.1.7</t>
    </r>
    <r>
      <rPr>
        <sz val="8"/>
        <rFont val="Arial"/>
        <family val="2"/>
      </rPr>
      <t xml:space="preserve"> na potrubí pro provzdušnění lapáku písku; včetně jištění, ovládání a 
signalizačních prvků; bezpotenciálové kontakty pro signalizaci chodu a poruchy připojených zařízení.
Součástí dodávky rozvaděče je také prokabelování se všemi výše jmenovanými zařízeními + oživení, uvedení
do provozu a odzkoušení. Dále nerezové konzoly pro instalaci, montážní materiál a ostatní příslušenství.
Rozvaděč pracuje na principu časovém a hladinovém řízení česlí od plovákového spínače; přičemž funkce
spínače je nadřazena; chod lisu na shrabky je odvozen od chodu česlí; chod separátoru písku je odvozen od
otevření solenoidu těžení písku s nastavitelným časovým režimem rozběhu a doběhu. Hlavní jednotkou
rozvaděče je programovatelný automat s obsluhou nastavitelnými časovými režimy. 
El. parametry: krytí IP 54; binární signál pro nadřazený řídící systém - sdružená porucha zařízení, hlavní
jistič 25 A.
Materiálové provedení: plasty; nerezová ocel.
Příslušenství: kotevní a spojovací materiál 1.4301.
Účel: ovládání automatického a ručního chodu 1kpl samočisticích jemných česlí, lisu na shrabky, separátoru
písku, solenoidových ventilů těžení písku a provzdušnění lapáku písku.</t>
    </r>
  </si>
  <si>
    <r>
      <t xml:space="preserve">Šnekové čerpadlo Ø 600 mm; včetně žlabu; elektromotoru; převodovky; mazacího lisu a ostatního příslušenství.
</t>
    </r>
    <r>
      <rPr>
        <u val="single"/>
        <sz val="8"/>
        <color indexed="8"/>
        <rFont val="Arial"/>
        <family val="2"/>
      </rPr>
      <t>Výkonové parametry:</t>
    </r>
    <r>
      <rPr>
        <sz val="8"/>
        <color indexed="8"/>
        <rFont val="Arial"/>
        <family val="2"/>
      </rPr>
      <t xml:space="preserve">
- jmenovitý průtok: Q = 60 ÷ 65 l/s
- dopravní výška: H = 4,75 m
- otáčky šneku: 65 ÷ 70 ot./min.
- sklon šneku: 30°
- vnější průměr šneku: 600 mm
- činná délka šneku: 9904 mm
- celková hmotnost čerpadla: 3300 kg
</t>
    </r>
    <r>
      <rPr>
        <u val="single"/>
        <sz val="8"/>
        <color indexed="8"/>
        <rFont val="Arial"/>
        <family val="2"/>
      </rPr>
      <t>Příkon el. pohonů:</t>
    </r>
    <r>
      <rPr>
        <sz val="8"/>
        <color indexed="8"/>
        <rFont val="Arial"/>
        <family val="2"/>
      </rPr>
      <t xml:space="preserve">
- pohon šneku: 5,5 kW; 400 V; 50 Hz
- pohon mazacího lisu: 230 V; 0,5 A; 50 Hz
</t>
    </r>
    <r>
      <rPr>
        <u val="single"/>
        <sz val="8"/>
        <color indexed="8"/>
        <rFont val="Arial"/>
        <family val="2"/>
      </rPr>
      <t>Rozsah dodávky:</t>
    </r>
    <r>
      <rPr>
        <sz val="8"/>
        <color indexed="8"/>
        <rFont val="Arial"/>
        <family val="2"/>
      </rPr>
      <t xml:space="preserve">
- šnek Ø 600 x 9904 mm; nosná trubka šneku s přírubami má větší průměr z důvodu zvýšení tuhosti a pevnosti
  šneku; trojchodá šnekovnice z plechu tl. 4 mm; materiálové provedení: komplet z oceli tř.11 s povrchovou
  úpravou epoxidovým otěruvzdorným nátěrem. 
- dolní (patní) valivé ložisko včetně hřídele; příruby a základového rámu; materiálové provedení z oceli tř.11
  + syntetický nátěr.
- horní ložisko včetně hřídele a příruby; materiálové provedení z oceli tř.11 + syntetický nátěr.
- samonosný plechový žlab z plechu tl. 3 mm; včetně patek pro instalaci na stávající betonovou konstrukci;
  materiálové provedení: komplet z nerez. oceli tř. 17 240 (DIN 1.4301).
- ostřiková lišta z oceli tř.11 + syntetický nátěr.
- převodovka s výstupními otáčkami 65 ÷ 70 ot./min; včetně základového rámu; elektromotoru a ostatního
  příslušenství; materiálové provedení: základový rám - ocel tř.11 + </t>
    </r>
  </si>
  <si>
    <t xml:space="preserve">syntetický nátěr; převodovka a elektromotor -
  standardní od výrobce.
- spojka čerpadlo - převodovka; včetně krytu; materiálové provedení: standardní od výrobce.
- mazací přístroj pro mazání dolního ložiska; včetně elektromotoru; zásobní nádoby maziva a ostatního
  příslušenství; materiálové provedení: standardní od výrobce.
- mazací potrubí délky 15 m z nerez. oceli tř. 17 240 (DIN 1.4301).
- kotevní a instalační materiál.
Montáž čerpadla zahrhuje (rovněž součást dodávky):
- doprava nového čerpadla Ø 600 x 9904 mm z výrobního závodu na ČOV v Dačicích.
- demontáž stávajícího čerpadla Ø 600 mm (v ČS se jedná o prostřední čerpadlo).
- montáž nového čerpadla a uvedení do provozu.
- zajištění zvedacího zařízení (jeřábu) k demontáži a montáži čerpadla.
- v montáži není zahrnuto elektrické odpojení a zapojení čerpadla !
</t>
  </si>
  <si>
    <t xml:space="preserve">- doplnění okopových plechů k zábradlí; doplnění nových kompozitových pororoštů na lávku.
- instalaci kotevní patky pro přenosný jeřábek (manipulace s ponorným čerpadlem vratného kalu). 
- výměnu napájecího kabelu; nosného lana a napínacích kladek.
- kontrolu rovinnosti a souososti pojezdových kolejnic + jejich případné vyrovnání.
- posunutí stávajících koncových dorazů pojezdového mostu (možná kolize s novým vystrojením DN). 
Povrchová ochrana:
- otryskání + nátěr ocelové konstrukce pojezdového mostu a konstrukce stírání dna polyuretanovým nátěrem.
Příkon el. pohonů:
- pojezd mostu: 2x 1,5 kW; 400 V; 50 Hz
- čerpadlo vratného kalu: 1,59 kW; 400 V; 50 Hz
- stírání hladiny: 0,18 kW; 400 V; 50 Hz
Materiálové provedení: standardní od výrobce.
Účel: stírání dna a hladiny dosazovací nádrže; vyklízení kalu.
Poznámka: bude zhotoveno dle výrobní dokumentace dodavatele vystrojení DN.
Poznámka: součást dodávky vystrojení DN.
Poznámka: stávající zařízení (repase a doplnění).
</t>
  </si>
  <si>
    <r>
      <t xml:space="preserve">Pojezdový most dosazovací nádrže:
</t>
    </r>
    <r>
      <rPr>
        <u val="single"/>
        <sz val="8"/>
        <rFont val="Arial"/>
        <family val="2"/>
      </rPr>
      <t>Doplnění a vystrojení stávajícího pojezdového mostu zahrnuje:</t>
    </r>
    <r>
      <rPr>
        <sz val="8"/>
        <rFont val="Arial"/>
        <family val="2"/>
      </rPr>
      <t xml:space="preserve">
- instalaci nového elektricky ovládaného stírání hladiny (k náklopnému žlabu odtahu plovoucích nečistot).
- instalaci nového el. rozvadeč </t>
    </r>
    <r>
      <rPr>
        <b/>
        <sz val="8"/>
        <rFont val="Arial"/>
        <family val="2"/>
      </rPr>
      <t>poz.02.1.4.7</t>
    </r>
    <r>
      <rPr>
        <sz val="8"/>
        <rFont val="Arial"/>
        <family val="2"/>
      </rPr>
      <t xml:space="preserve"> pro napájení a automatické ovládání pojezdu mostu; stírání hladiny;
  čerpadla   vratného kalu; indukčního průtokoměru vratného kalu; včetně frekvenčního měniče čerpadla vratného
  kalu </t>
    </r>
    <r>
      <rPr>
        <b/>
        <sz val="8"/>
        <rFont val="Arial"/>
        <family val="2"/>
      </rPr>
      <t xml:space="preserve">poz.02.1.3 </t>
    </r>
    <r>
      <rPr>
        <sz val="8"/>
        <rFont val="Arial"/>
        <family val="2"/>
      </rPr>
      <t xml:space="preserve">(frekvenční měnič je součástí dodávky).
- instalaci nového ponorného čerpadla vratného kalu </t>
    </r>
    <r>
      <rPr>
        <b/>
        <sz val="8"/>
        <rFont val="Arial"/>
        <family val="2"/>
      </rPr>
      <t>poz.02.1.3</t>
    </r>
    <r>
      <rPr>
        <sz val="8"/>
        <rFont val="Arial"/>
        <family val="2"/>
      </rPr>
      <t xml:space="preserve"> (čerpadlo je zahrnuto do samostatné dodávky).
- nové nerez. sací potrubí čerpadla vratného kalu (Ø 156x3,0 - 2,3 m; včetně 1 ks přechodu DN 500/150; 1 ks
  přechodu DN 150/100; 1 ks nerez. příruby DN 100; PN 10).
- nové nerez. výtlačné potrubí vratného kalu (Ø 104x2,0 - 7 m; včetně 1 ks jednostranného přechodu DN 100/80;
  4 ks kolena 90° DN 100; 2 ks kolena 45° DN 100; 2 ks kulového kohoutu DN 1"; 1 ks nerez. příruby DN 80;
  PN 10; 2 ks nerez. příruby DN 100; PN 10).
- instalaci nového indukčního průtokoměru DN 100 </t>
    </r>
    <r>
      <rPr>
        <b/>
        <sz val="8"/>
        <rFont val="Arial"/>
        <family val="2"/>
      </rPr>
      <t>poz.02.1.12</t>
    </r>
    <r>
      <rPr>
        <sz val="8"/>
        <rFont val="Arial"/>
        <family val="2"/>
      </rPr>
      <t xml:space="preserve"> pro měření množství vratného kalu (průtokoměr
  je zahrnut do samostatné dodávky).
- konzoly; včetně kotevního a instalačního materiálu pro nové trubní rozvody.
- úpravu konstukce stírání dna (kolize s odtokovým potrubím vyčištěné vody).
- repasi pohonů pojezdu mostu; včetně převodovek a pojezdových kol + nové olejové náplně.</t>
    </r>
  </si>
  <si>
    <t xml:space="preserve">V boxu bude dále osazena svorková a ovládací skříň, s vybavením:
- hlavní jištění do 4 A (pojistka 3,15 A).
- svodič přepětí třída 3
- možnost řízení dávky ovladači na dávkovacích čerpadlech i dálkově (signál 4÷20 mA a signál START/STOP).
- možnost externí signalizace (1x beznapěťový kontakt "průsak" a "porucha", 1x signál 4÷20 mA "hladina
  v nádrži") - přenos stíněným kabelem, min. 10 žil, max. 1,5 mm2 Cu.
- místní signalizace optická a akustická (s možností kvitování - vypnutí akustické).
- požadavek na napájení 230 V AC do 6 A, s proudovým chráničem 30 mA.
Materiálové provedení: uzamykatelný box - plast PE-HD 100 (odolný vůči ÚV záření), dávkovací čerpadla
a ostatní příslušenství - standardní od výrobce.
Účel: dávkování 41%-ního síranu železitého (do rozdělovacího žlabu poz.02.1.8 odtoku aktivační směsi do DN,
instalovaném v nitrifikační nádrži I.II, alternativně do odtoku nitrifikační nádrže II).
Poznámka: dávkovací box bude přivařen přímo na vnějším plášti zásobní nádrže poz.05.1.1 (z boku) a bude
tak tvořit její přímou součást. Orientace bude  provedena dle návrhu ve výkresové části dokumentace.
Poznámka: cena dodávky společná se zásobní nádrží.
Poznámka: nové zařízení.
</t>
  </si>
  <si>
    <r>
      <t xml:space="preserve">Uzamykatelný plastový box pro instalaci dvojice dávkovacích membránových čerpadel, armatur, elektrovýzbroje
a ostatního příslušenství.
Vzhledem k povaze dávkovaného média (bod tuhnutí síranu je -37°C) nebude box vybaven temperací. 
Základní rozměry boxu: šířka 500 x hloubka 350 x výška 1000 mm.
</t>
    </r>
    <r>
      <rPr>
        <u val="single"/>
        <sz val="8"/>
        <rFont val="Arial"/>
        <family val="2"/>
      </rPr>
      <t>V boxu bude osazena dvojice dávkovacích čerpadel:</t>
    </r>
    <r>
      <rPr>
        <sz val="8"/>
        <rFont val="Arial"/>
        <family val="2"/>
      </rPr>
      <t xml:space="preserve">
Dávkovací membránové čerpadlo, včetně synchronního el. motoru s pulsní regulací, hladinového analogového
vstupu, externího START/STOP, napájecích a ovládacích kabelů a ostatního příslušenství (bez tlumiče pulsací
a bez temperace). Součástí dodávky každého čerpadla jsou armatury a přetlakový injekční ventil, který bude
osazen na konci výtlaku. Sací potrubí čerpadel bude společné, výtlak každého čerpadla samostatný. Chod
čerpadel bude vzájemně nezávislý.
Hmotnost 1 ks čerpadla: cca 2,3 kg
Výkonové paranetry: Qmax = 9 l/hod., p = 7 bar (platí pro jedno čerpadlo)
Rozsah nastavení dávky: 1:1000
Řízení velikosti dávky: manuálně přímo na čerpadlech. Obě čerpadla však budou dodána s potřebnými výstupy
pro nadřazený ŘS. Do budoucna tak bude možné řídit velikost dávky proporcionelně, v závislosti na průtoku
ČOV.
Příkon el. pohonů: 2x 22 W, 230 V, 50 Hz (el. krytí IP 54)</t>
    </r>
  </si>
  <si>
    <t>Poznámka: Součástí dodávky je přívodní vlečný kabel včetně nosné konstrukce (resp. lana) se
svorkovou skříní na mostě a s hlavním vypínačem ve skříni na zhlaví nádrže.
Poznámka: bude zhotoveno dle výrobní dokumentace dodavatele vystrojení DN.
Poznámka: součást dodávky vystrojení DN.
Poznámka: nové zařízení.</t>
  </si>
  <si>
    <r>
      <t xml:space="preserve">El. rozvaděč pro pojezdový most </t>
    </r>
    <r>
      <rPr>
        <b/>
        <sz val="8"/>
        <color indexed="8"/>
        <rFont val="Arial"/>
        <family val="2"/>
      </rPr>
      <t>poz.02.1.4.5</t>
    </r>
    <r>
      <rPr>
        <sz val="8"/>
        <color indexed="8"/>
        <rFont val="Arial"/>
        <family val="2"/>
      </rPr>
      <t xml:space="preserve">; včetně uzamykatelné skříně pro instalaci ve venkovním prostředí;
silové a řídící části; ovládacích prvků; výstupů pro nadřazený systém; kompletního prokabelování se všemi
zařízeními pojezdového mostu (motory pojezdu, čerpadlo vratného kalu, pohon stěrky, indukční průtokoměr,
koncové snímače polohy mostu); instalačních konzol; kotevního a instalačního materiálu. Rozvaděč bude osazen
přímo na pojezdovém mostě.
</t>
    </r>
    <r>
      <rPr>
        <u val="single"/>
        <sz val="8"/>
        <color indexed="8"/>
        <rFont val="Arial"/>
        <family val="2"/>
      </rPr>
      <t>Požadavky na rozvaděč:</t>
    </r>
    <r>
      <rPr>
        <sz val="8"/>
        <color indexed="8"/>
        <rFont val="Arial"/>
        <family val="2"/>
      </rPr>
      <t xml:space="preserve">
- předjištění v nadřazeném napájecím rozvaděči max. 3x25 A/B.
- ve výzbroji rozvaděče bude kromě obvodů pro napájené a ovládané stroje a čidla též zdroj malého nap;ětí 10
  až 30 V DC; min. 40 W; určený pro napájení externí stanice bezdrátových přenosů (ta není součástí dodávky).
- kontakty externí signalizace budou odděleny od obvodů 230 V (připojení k radiostanici na úrovni malého napětí):
  binární signály chod mostu, chod čerpadla, sdružená porucha, analogový signál 4-20mA a pulsní signál úměrný
  průtoku vratného kalu.
- frekvenční měnič čerpadla vratného kalu instalovaný v rozvaděči bude v automatickém provozu řízen signálem
  4÷20 mA; přijatým z radiostanice.
Instalovaný i soudobý výkon: Pi = </t>
    </r>
    <r>
      <rPr>
        <sz val="8"/>
        <rFont val="Arial"/>
        <family val="2"/>
      </rPr>
      <t>5,5</t>
    </r>
    <r>
      <rPr>
        <sz val="8"/>
        <color indexed="8"/>
        <rFont val="Arial"/>
        <family val="2"/>
      </rPr>
      <t xml:space="preserve"> kW
Požadované napájení z hlavního rozvaděče: 20 A
Materiálové provedení: standardní od výrobce.
Účel: napájení a automatické ovládání pojezdu mostu; stírání hladiny; čerpadla vratného kalu; indukčního
průtokoměru vratného kalu; včetně frekvenčního měniče čerpadla vratného kalu </t>
    </r>
    <r>
      <rPr>
        <b/>
        <sz val="8"/>
        <color indexed="8"/>
        <rFont val="Arial"/>
        <family val="2"/>
      </rPr>
      <t>poz.02.1.3</t>
    </r>
    <r>
      <rPr>
        <sz val="8"/>
        <color indexed="8"/>
        <rFont val="Arial"/>
        <family val="2"/>
      </rPr>
      <t>.</t>
    </r>
  </si>
  <si>
    <r>
      <t xml:space="preserve">El. rozvaděč pro náklopný žlab odtahu plovoucích nečistot </t>
    </r>
    <r>
      <rPr>
        <b/>
        <sz val="8"/>
        <color indexed="8"/>
        <rFont val="Arial"/>
        <family val="2"/>
      </rPr>
      <t>poz.02.1.4.4</t>
    </r>
    <r>
      <rPr>
        <sz val="8"/>
        <color indexed="8"/>
        <rFont val="Arial"/>
        <family val="2"/>
      </rPr>
      <t xml:space="preserve">; včetně uzamykatelné skříně pro
instalaci ve venkovním prostředí; silové a řídící části; ovládacích prvků; výstupů pro nadřazený systém (binární
signály porucha žlabu a středová poloha žlabu); kompletního prokabelování se všemi zařízeními náklopného
žlabu včetně snímače polohy mostu; instalačních konzol; kotevního a instalačního materiálu.
Rozvaděč bude osazen poblíž pohonu náklopného žlabu.
</t>
    </r>
    <r>
      <rPr>
        <u val="single"/>
        <sz val="8"/>
        <color indexed="8"/>
        <rFont val="Arial"/>
        <family val="2"/>
      </rPr>
      <t>Požadavky na rozvaděč:</t>
    </r>
    <r>
      <rPr>
        <sz val="8"/>
        <color indexed="8"/>
        <rFont val="Arial"/>
        <family val="2"/>
      </rPr>
      <t xml:space="preserve">
- předjištění v nadřazeném napájecím rozvaděči max. 3x16 A/B.
- součástí bude i indukční snímač polohy mostu připojený k rozvaděči.
Instalovaný i soudobý výkon: Pi = 0,2 kW
Požadované napájení z hlavního rozvaděče: 16 A
Materiálové provedení: standardní od výrobce.
Účel: napájení a automatické ovládání náklopného žlabu odtahu plovoucích nečistot.
Poznámka: bude zhotoveno dle výrobní dokumentace dodavatele vystrojení DN.
Poznámka: součást dodávky vystrojení DN.
Poznámka: nové zařízení.
</t>
    </r>
  </si>
  <si>
    <t xml:space="preserve">Nerezové potrubí podélně svařované DN 200 (Ø 206x3,0) - odpad ze separátoru písku.
Poznámka: součástí dodávky budou svarové spoje.
Poznámka: nové potrubí.
</t>
  </si>
  <si>
    <t>01.3.2</t>
  </si>
  <si>
    <t xml:space="preserve">Nerezové potrubí podélně svařované DN 100 (Ø 106x3,0) - výtlak hydrosměsi do separátoru písku.
Poznámka: součástí dodávky budou svarové spoje.
Poznámka: nové potrubí.
</t>
  </si>
  <si>
    <t>01.3.3</t>
  </si>
  <si>
    <t xml:space="preserve">Nerezové potrubí podélně svařované DN 50 (Ø 54x2,0) - potrubí stlačeného vzduchu do vírového lapáku písku.
Poznámka: součástí dodávky budou svarové spoje.
Poznámka: nové potrubí.
</t>
  </si>
  <si>
    <t>01.3.4</t>
  </si>
  <si>
    <t xml:space="preserve">Nerezové potrubí podélně svařované DN 50 (Ø 54x2,0) - výtlak čerpadla průsakových vod.
Poznámka: součástí dodávky budou svarové spoje.
Poznámka: nové potrubí.
</t>
  </si>
  <si>
    <t>01.3.5</t>
  </si>
  <si>
    <t>01.3.6</t>
  </si>
  <si>
    <t xml:space="preserve">Plastové potrubí PE-HD DN 40; PN 10 (Ø 50x3,0) - potrubí rozvodu provozní / pitné vody.
Poznámka: součástí dodávky budou svarové spoje.
Poznámka: nové potrubí.
</t>
  </si>
  <si>
    <t>01.3.7</t>
  </si>
  <si>
    <t>Doplňující dokumentace pro realizaci stavby - dílenské a výrobní výkresy, výrobní výkresy elektro, výpočty, technické popisy, výrobní a provozní dokumentace k dodávaným strojům a zařízením, 3 x tištěná verze, 1x CD</t>
  </si>
  <si>
    <r>
      <t>Provizorní opatření v PS-01; zahrnující:</t>
    </r>
    <r>
      <rPr>
        <sz val="8"/>
        <rFont val="Arial"/>
        <family val="2"/>
      </rPr>
      <t xml:space="preserve">
- Přenosné ponorné kalové čerpadlo; včetně příslušenství - 1 kpl.
  Výkonové parametry: Q = cca 8 l/s; H = cca 6 m
  Příkon el. pohonu: 2 kW; 400 V; 50 Hz
  Účel: provizorní čerpání odpadních vod.
  Poznámka: pro potřeby stavby bude čerpadlo zapůjčeno u specializované firmy.
  Poznámka: zajišťuje zhotovitel.
- Provizorní výtlačné potrubí DN 100; PN 10; délky 20 m; včetně směrových a výškových lomů; přírub;
  přírubových spojů; uložení potrubí a doplňkových konstrukcí - 1 kpl.
  Materiálové provedení: ocel tř.11 (alternativně PE; případně pružnou PVC hadicí).
  Účel: provizorní čerpání odpadních vod.
  Poznámka: zajišťuje zhotovitel.
- Stavební elektrorozvaděč; včetně příslušenství - 1 kpl.
  Účel: zapojení provizorního čerpadla a elektronářadí.
  Poznámka: zajišťuje zhotovitel.
</t>
    </r>
  </si>
  <si>
    <t>01.5.2</t>
  </si>
  <si>
    <t>Asistence odborných zaměstnanců provozovatele.
Poznámka: zajišťuje zhotovitel.</t>
  </si>
  <si>
    <t>hod.</t>
  </si>
  <si>
    <t>01.5.3</t>
  </si>
  <si>
    <r>
      <t xml:space="preserve">Nátěrové systémy pro základní a konečnou povrchovou úpravu nosných; podpůrných a doplňkových konstrukcí
z ocelí tř.11. 
Specifikace nátěru:
typ C – potrubí a technologická zařízení ocel tř. 11 (trvale ponořená pod vodou)
• kartáčování plochy
• obrušování 10% plochy
• oprašování plochy
• odmašťování plochy
• 2x základní nátěr epoxidová pryskyřice se želez. slídou (30÷80 </t>
    </r>
    <r>
      <rPr>
        <sz val="8"/>
        <rFont val="Calibri"/>
        <family val="2"/>
      </rPr>
      <t>µ</t>
    </r>
    <r>
      <rPr>
        <sz val="8"/>
        <rFont val="Arial"/>
        <family val="2"/>
      </rPr>
      <t xml:space="preserve">m)
  1x konečný nátěr (15÷80 </t>
    </r>
    <r>
      <rPr>
        <sz val="8"/>
        <rFont val="Calibri"/>
        <family val="2"/>
      </rPr>
      <t>µ</t>
    </r>
    <r>
      <rPr>
        <sz val="8"/>
        <rFont val="Arial"/>
        <family val="2"/>
      </rPr>
      <t xml:space="preserve">m) a dodávka nátěru.
Účel: ochrana před korozí; estetický vzhled.
Poznámka: nové.
</t>
    </r>
  </si>
  <si>
    <t>01.5.4</t>
  </si>
  <si>
    <t>Očištění; odmaštění a pasivace svarových spojů mořením u potrubí a příslušenství z nerez. oceli tř. 17 240
(DIN 1.4301)</t>
  </si>
  <si>
    <t>01.5.5</t>
  </si>
  <si>
    <t>Barevné značení potrubí; včetně směru proudění (barevné pruhy šíře cca 40 mm; po úsecích 3,0 m).</t>
  </si>
  <si>
    <t>01.5.6</t>
  </si>
  <si>
    <t>Označení elektromotorů pro snadnou identifikaci v provozu.</t>
  </si>
  <si>
    <t>01.5.7</t>
  </si>
  <si>
    <t>5. SOUPIS STAVEBNÍCH PRACÍ, DODÁVEK A SLUŽEB S VÝKAZEM VÝMĚR - OCENĚNÝ 12/2012</t>
  </si>
  <si>
    <t xml:space="preserve">Individuální provozní zkoušky nově osazených strojů a zařízení + tlakové a těsnostní zkoušky nových trubních
(hadicových) rozvodů. </t>
  </si>
  <si>
    <t>01.5.8</t>
  </si>
  <si>
    <t>Dočasné uskladnění; odvoz a likvidace odpadu vzniklého při realizaci PS-01</t>
  </si>
  <si>
    <t>01.5.9</t>
  </si>
  <si>
    <t>01.5.10</t>
  </si>
  <si>
    <t>Pomocné a přípravné práce a konstrukce celkem:</t>
  </si>
  <si>
    <t>01.6</t>
  </si>
  <si>
    <t>Stavební výpomocné práce</t>
  </si>
  <si>
    <t>01.6.1</t>
  </si>
  <si>
    <t>Stavební výpomocné práce; včetně přípravy a následného úklidu</t>
  </si>
  <si>
    <t>01.6.2</t>
  </si>
  <si>
    <t>01.6.3</t>
  </si>
  <si>
    <t>Stavební výpomocné práce celkem:</t>
  </si>
  <si>
    <t>01.7</t>
  </si>
  <si>
    <r>
      <t xml:space="preserve">Demontáže </t>
    </r>
    <r>
      <rPr>
        <sz val="8"/>
        <rFont val="Arial"/>
        <family val="2"/>
      </rPr>
      <t>stávajícího strojního vybavení, likvidace demontovaného zařízení</t>
    </r>
  </si>
  <si>
    <t>01.7.1</t>
  </si>
  <si>
    <t>01.7.2</t>
  </si>
  <si>
    <t>01.7.3</t>
  </si>
  <si>
    <t>Demontáže celkem:</t>
  </si>
  <si>
    <t xml:space="preserve"> </t>
  </si>
  <si>
    <t>PS-02 Biologické čištění</t>
  </si>
  <si>
    <t>02.1</t>
  </si>
  <si>
    <t>02.1.1</t>
  </si>
  <si>
    <t>Prostupové segmentové těsnění rozebiratelné s nerezovými šrouby pro nerezová potrubí 256/3 a průměru vývrtu 300mm odolné odpadním vodám</t>
  </si>
  <si>
    <t>10x5 = 50m2</t>
  </si>
  <si>
    <t>(4x4x0,85) + (0,9x0,25x3) = 21m3</t>
  </si>
  <si>
    <t>2+10+0,3=12,3m3</t>
  </si>
  <si>
    <t>(0,9x0,6x4)-0,3=2m3</t>
  </si>
  <si>
    <t>Obetonování potrubí - 0,6x4x2 = 5m2</t>
  </si>
  <si>
    <t>Základová deska - 1,1x6x0,4 = 3m2</t>
  </si>
  <si>
    <t>4x4x0,6 = 10m3</t>
  </si>
  <si>
    <t>21-2-10-0,3 = 9m3</t>
  </si>
  <si>
    <t>50-5 = 45m2</t>
  </si>
  <si>
    <t>(2,5x2,5x0,1 )- (0,7x0,7x2) = 6,5m3</t>
  </si>
  <si>
    <t>(2,5x2,5x0,4) - (0,7x0,7x2x0,4) = 2,5m3</t>
  </si>
  <si>
    <t>1,5x2,5 = 4m2</t>
  </si>
  <si>
    <t>Detailní harmonogram postupu prací dle etap včetně projednání s provozovatelem a investorem</t>
  </si>
  <si>
    <t>Fotodokumentace jedenkrát v tištěném provedení a jedenkrát na CD nosiči</t>
  </si>
  <si>
    <t>Dokumentace skutečného provedení stavby 3x v tištěné verzi a 3x na CD nosiči</t>
  </si>
  <si>
    <t xml:space="preserve">Nerezové potrubí podélně svařované DN 80 (Ø 84x2,0) - přívod stlačeného vzduchu do denitrifikace I.
Poznámka: součástí dodávky budou svarové spoje.
Poznámka: nové potrubí.
</t>
  </si>
  <si>
    <t>02.3.4</t>
  </si>
  <si>
    <t xml:space="preserve">Nerezové potrubí podélně svařované DN 80 (Ø 84x2,0) - výtlaky plovoucích nečistot.
Poznámka: součástí dodávky budou svarové spoje.
Poznámka: nové potrubí.
</t>
  </si>
  <si>
    <t>02.3.5</t>
  </si>
  <si>
    <t xml:space="preserve">Nerezové potrubí podélně svařované DN 80 (Ø 84x2,0) - výtlak přebytečného kalu.
Poznámka: součástí dodávky budou svarové spoje.
Poznámka: nové potrubí.
</t>
  </si>
  <si>
    <t>02.3.6</t>
  </si>
  <si>
    <t>02.3.7</t>
  </si>
  <si>
    <t xml:space="preserve">Ocelové potrubí tř.11 bezešvé DN 200  (Ø 219x6,3) - nátok plovoucích nečistot do jímek PN.
Poznámka: součástí dodávky budou svarové spoje.
Poznámka: nové potrubí.
</t>
  </si>
  <si>
    <t>02.3.8</t>
  </si>
  <si>
    <t>02.3.9</t>
  </si>
  <si>
    <t xml:space="preserve">Plastové potrubí PE-HD DN 80; PN 10 (Ø 90x5,4) - potrubí pro úpravu stávajícího provzdušňovacího systému
v koncové části nitrifikačních nádrží (uvolnění místa pro instalaci jímek PN).
Poznámka: součástí dodávky budou svarové spoje.
Poznámka: nové potrubí.
</t>
  </si>
  <si>
    <t>02.3.10</t>
  </si>
  <si>
    <t xml:space="preserve">PVC hadice DN 80; včetně 4 ks hadicových stahovacích spon - napojení čerpadla přebytečného kalu na výtlak.
Poznámka: nová hadice.
</t>
  </si>
  <si>
    <t>02.3.11</t>
  </si>
  <si>
    <t>Hydroizolace na bázi asfaltových tavných pásů pro nerezové potrubí DN 200 (Ø 206x3,0) uložené v zemi.
Účel: ochrana potrubí odtoku plovoucích nečistot.</t>
  </si>
  <si>
    <t>02.3.12</t>
  </si>
  <si>
    <t>02.3.13</t>
  </si>
  <si>
    <t xml:space="preserve">Nerezový přechod jednostranný - excentrický; DN 80/65
Poznámka: nový.
</t>
  </si>
  <si>
    <t>02.3.14</t>
  </si>
  <si>
    <t xml:space="preserve">Nerezové koleno 90°; DN 250
Poznámka: nové.
</t>
  </si>
  <si>
    <t>02.3.15</t>
  </si>
  <si>
    <t>02.3.16</t>
  </si>
  <si>
    <t xml:space="preserve">Nerezové koleno 90°; DN 80
Poznámka: nové.
</t>
  </si>
  <si>
    <t>02.3.17</t>
  </si>
  <si>
    <t xml:space="preserve">Plastové PE-HD koleno 90°; DN 80
Poznámka: nové.
</t>
  </si>
  <si>
    <t>02.3.18</t>
  </si>
  <si>
    <t>02.3.19</t>
  </si>
  <si>
    <t xml:space="preserve">Nerezové koleno 45°; DN 250
Poznámka: nové.
</t>
  </si>
  <si>
    <t>02.3.20</t>
  </si>
  <si>
    <t>02.3.21</t>
  </si>
  <si>
    <t xml:space="preserve">Přírubový spoj DN 250; PN 10 (nerez 1.4301 / 1.4301) - dlouhé šrouby (mezipřírubová armatura).
Poznámka: nový.
</t>
  </si>
  <si>
    <t>02.3.22</t>
  </si>
  <si>
    <t xml:space="preserve">Přírubový spoj DN 250; PN 10 (nerez 1.4301 / 1.4301) - krátké šrouby; pouze jedna příruba.
Poznámka: nový.
</t>
  </si>
  <si>
    <t>02.3.23</t>
  </si>
  <si>
    <t xml:space="preserve">Přírubový spoj DN 200; PN 10 (nerez 1.4301 / ocel tř.11) - krátké šrouby.
Poznámka: nový.
</t>
  </si>
  <si>
    <t>02.3.24</t>
  </si>
  <si>
    <t xml:space="preserve">Přírubový spoj DN 80; PN 10 (nerez 1.4301 / 1.4301) - dlouhé šrouby (mezipřírubová armatura).
Poznámka: nový.
</t>
  </si>
  <si>
    <t>02.3.25</t>
  </si>
  <si>
    <t xml:space="preserve">Přírubový spoj DN 80; PN 10 (nerez 1.4301 / PE-HD) - krátké šrouby; pouze jedna příruba.
Poznámka: nový.
</t>
  </si>
  <si>
    <t>02.3.26</t>
  </si>
  <si>
    <t xml:space="preserve">Přírubový spoj DN 65; PN 10 (nerez 1.4301 / litina) - krátké šrouby; pouze jedna příruba.
Poznámka: nový.
</t>
  </si>
  <si>
    <t>02.3.27</t>
  </si>
  <si>
    <t>02.3.28</t>
  </si>
  <si>
    <t>02.3.29</t>
  </si>
  <si>
    <t>02.3.30</t>
  </si>
  <si>
    <t>02.4</t>
  </si>
  <si>
    <t>02.4.1</t>
  </si>
  <si>
    <t>02.4.2</t>
  </si>
  <si>
    <t>02.4.3</t>
  </si>
  <si>
    <r>
      <t>Soubor doplňkových konstrukcí</t>
    </r>
    <r>
      <rPr>
        <b/>
        <sz val="8"/>
        <rFont val="Arial CE"/>
        <family val="2"/>
      </rPr>
      <t xml:space="preserve"> ceklem:</t>
    </r>
  </si>
  <si>
    <t>02.5</t>
  </si>
  <si>
    <t>02.5.1</t>
  </si>
  <si>
    <r>
      <t>Provizorní opatření v PS-02; zahrnující:</t>
    </r>
    <r>
      <rPr>
        <sz val="8"/>
        <rFont val="Arial"/>
        <family val="2"/>
      </rPr>
      <t xml:space="preserve">
- Přenosné ponorné kalové čerpadlo; včetně příslušenství - 1 kpl.
  Výkonové parametry: Q = cca 8 l/s; H = cca 6 m
  Příkon el. pohonu: 2 kW; 400 V; 50 Hz
  Účel: provizorní čerpání odpadních vod.
  Poznámka: pro potřeby stavby bude čerpadlo zapůjčeno u specializované firmy.
  Poznámka: zajišťuje zhotovitel.
- Provizorní výtlačné potrubí DN 100; PN 10; délky 30 m; včetně směrových a výškových lomů; přírub;
  přírubových spojů; uložení potrubí a doplňkových konstrukcí - 1 kpl.
  Materiálové provedení: ocel tř.11 (alternativně PE; případně pružnou PVC hadicí).
  Účel: provizorní čerpání odpadních vod.
  Poznámka: zajišťuje zhotovitel.
- Těsnící vaky do kanalizačního potrubí kruhového průřezu DN 250; včetně příslušenství - 2 kpl.
  Účel: těsnění stávajících potrubí při odstávkách.
  Poznámka: zajišťuje zhotovitel.
- Stavební elektrorozvaděč; včetně příslušenství - 1 kpl.
  Účel: zapojení provizorního čerpadla a elektronářadí.
  Poznámka: zajišťuje zhotovitel.
- Pojízdné lešení s podpěrami; umožňující montáž do výšky 4 m; včetně výstupního žebříku; ochranného zábradlí
  a ostatního příslušenství - 1 kpl.
  Materiálové provedení: ocel tř.11; žárově zinkovaná.
  Účel: montáž strojního zařízení ze dna nádrží biologického čištění.
  Poznámka: pro potřeby stavby bude lešení zapůjčeno u specializované firmy.
  Poznámka: zajišťuje zhotovitel.
</t>
    </r>
  </si>
  <si>
    <t xml:space="preserve">Kulový kohout závitový (na vodu); DN 40; PN 16; oboustranný vnitřní závit G1 1/2"; ovládání ruční pákou
standardní délky.
Pracovní teplota: -20°C ÷ +120°C
Materiálové provedení: tělo; závitová část a koule - mosaz MS 58.
Účel: uzávěry na rozvodech provozní a pitné vody. 
Poznámka: nová armatura. 
                           </t>
  </si>
  <si>
    <t>01.2.7</t>
  </si>
  <si>
    <r>
      <t xml:space="preserve">Samonosná nadzemní válcová dvouplášťová nádrž o objemu 10 m3, pro instalaci ve venkovním prostředí,
včetně armatur a ostatního příslušenství. 
Základní rozměry: Ø 2350 x výška 3700 mm. 
Hmotnost nádrže: prázdná cca 1220 kg, plná cca 16 620 kg.
Uskladněné médium: 41%-ní síran železitý (1,51÷1,54 kg/l).
Rozsah dodávky pro 1 kpl :
•   kontrolní průlez DN 600.
•   propojení mezipláště s prostorem nádrže (nad max. hladinou).
•   stáčecí hrdlo DN 80 s bajonetovou koncovkou VK 80 SS.
•   uzavírací a zpětná klapka DN 80 ve stáčecím potrubí.
•   příslušenství k monitorování průsaku a měření výšky hladiny kapaliny v zásobníku.
•   hrdlo pro čidlo průsaku + čidlo průsaku pro snímání hladiny v meziplášti.
•   sací potrubí vč. patního ventilu.
•   mechanický plovákový stavoznak.
•   úkapová vanička pod stáčecím hrdlem.
•   armatury, vč. vypouštění záchytného prostoru.
•   plastová konzola pro instalaci boxu s dávkovacími membránovými čerpadly.
Materiálové provedení: plast PE-HD 100 (odolný vůči ÚV záření). 
Účel: zásobní nádrž na 41%-ní síran železitý.
Poznámka: orientace hrdel, mechanického stavoznaku a ostatního příslušenství bude provedena dle návrhu ve
výkresové části dokumentace.
Poznámka: zásobní nádrž není, ani nesmí být opatřena přepadem. Nekotví se. Bude dodána bez žebříku
a obslužné plošiny.
Poznámka: součástí dodávky zásobní nádrže je také plastový uzamykatelný box </t>
    </r>
    <r>
      <rPr>
        <b/>
        <sz val="8"/>
        <rFont val="Arial"/>
        <family val="2"/>
      </rPr>
      <t>poz.05.1.2</t>
    </r>
    <r>
      <rPr>
        <sz val="8"/>
        <rFont val="Arial"/>
        <family val="2"/>
      </rPr>
      <t xml:space="preserve"> pro instalaci
dávkovacích čerpadel s příslušenstvím. 
Poznámka: nové zařízení. 
</t>
    </r>
  </si>
  <si>
    <t>05.1.3</t>
  </si>
  <si>
    <t>05.1.4</t>
  </si>
  <si>
    <t>05.2</t>
  </si>
  <si>
    <r>
      <t>Trubní a hadicové rozvody</t>
    </r>
    <r>
      <rPr>
        <sz val="8"/>
        <rFont val="Arial CE"/>
        <family val="2"/>
      </rPr>
      <t>; vč. směrových a výškových lomů; tvarovek; potrubních spojek; šroubení
a ostatního příslušenství. Materiálové provedení: plasty (tlakové PVC; PE).</t>
    </r>
  </si>
  <si>
    <t>05.2.1</t>
  </si>
  <si>
    <t xml:space="preserve">PE-HD potrubí DN 50  (Ø 63x3,8) - chránička výtlaků síranu železitého
Poznámka: nové.
</t>
  </si>
  <si>
    <t>05.2.2</t>
  </si>
  <si>
    <t xml:space="preserve">PVC hadice DN 15, PN 10
Průměr: 16/22 mm
Barva: transparentní zelená.
Materiálové provedení: stěna - měkčené PVC, výztuž - průplet ze syntetické příze.
Účel: výtlak síranu železitého.
Poznámka: nová.
</t>
  </si>
  <si>
    <t>05.2.3</t>
  </si>
  <si>
    <r>
      <t xml:space="preserve">PE kulový kohout DN 1/2"; PN 10
Materiálové provedení: komplet z PE-HD.
Účel: uzávěry na jednom z výtlaků síranu železitého (nastavení dávkovecí trasy do rozdělovacího žlabu
</t>
    </r>
    <r>
      <rPr>
        <b/>
        <sz val="8"/>
        <rFont val="Arial"/>
        <family val="2"/>
      </rPr>
      <t>poz.02.1.8</t>
    </r>
    <r>
      <rPr>
        <sz val="8"/>
        <rFont val="Arial"/>
        <family val="2"/>
      </rPr>
      <t xml:space="preserve">; alternativně do nitrifikační nádrže II).
Poznámka: nová armatura.
</t>
    </r>
  </si>
  <si>
    <t>05.2.4</t>
  </si>
  <si>
    <t xml:space="preserve">Hadicové spojky, včetně nerez. spon, stahovaných šroubem
Poznámka: nové.
</t>
  </si>
  <si>
    <t>05.2.5</t>
  </si>
  <si>
    <t>05.2.6</t>
  </si>
  <si>
    <t>05.3</t>
  </si>
  <si>
    <t>05.3.1</t>
  </si>
  <si>
    <t>05.3.2</t>
  </si>
  <si>
    <t>05.3.3</t>
  </si>
  <si>
    <t>Soubor doplňkových konstrukcí celkem:</t>
  </si>
  <si>
    <t>05.4</t>
  </si>
  <si>
    <t>05.4.1</t>
  </si>
  <si>
    <t>05.4.2</t>
  </si>
  <si>
    <t>05.4.3</t>
  </si>
  <si>
    <t>05.4.4</t>
  </si>
  <si>
    <t>05.4.5</t>
  </si>
  <si>
    <t>05.4.6</t>
  </si>
  <si>
    <t>Dočasné uskladnění; odvoz a likvidace odpadu vzniklého při realizaci PS-05</t>
  </si>
  <si>
    <t>05.4.7</t>
  </si>
  <si>
    <t>05.4.8</t>
  </si>
  <si>
    <t>Pomocné a přípravné práce celkem:</t>
  </si>
  <si>
    <t>05.5</t>
  </si>
  <si>
    <t>05.5.1</t>
  </si>
  <si>
    <t>05.5.2</t>
  </si>
  <si>
    <t>05.5.3</t>
  </si>
  <si>
    <r>
      <t xml:space="preserve"> </t>
    </r>
    <r>
      <rPr>
        <i/>
        <sz val="10"/>
        <rFont val="Arial Narrow"/>
        <family val="2"/>
      </rPr>
      <t>Jímka na písek - 0,3 x 0,2x0,7 = 0,05m3</t>
    </r>
  </si>
  <si>
    <t xml:space="preserve"> Jímka na písek - 0,3 x(0,2+0,2+0,7) = 0,33m2</t>
  </si>
  <si>
    <r>
      <t xml:space="preserve">Sanace výztuže  </t>
    </r>
    <r>
      <rPr>
        <i/>
        <sz val="10"/>
        <rFont val="Arial Narrow"/>
        <family val="2"/>
      </rPr>
      <t xml:space="preserve">   </t>
    </r>
  </si>
  <si>
    <r>
      <t xml:space="preserve">Sanace - hrubá reprofilace betonových ploch nádrže                                                                    </t>
    </r>
    <r>
      <rPr>
        <b/>
        <sz val="10"/>
        <rFont val="Arial Narrow"/>
        <family val="2"/>
      </rPr>
      <t xml:space="preserve">                                                                                                </t>
    </r>
    <r>
      <rPr>
        <sz val="10"/>
        <rFont val="Arial Narrow"/>
        <family val="2"/>
      </rPr>
      <t xml:space="preserve">                                                                                                       </t>
    </r>
  </si>
  <si>
    <t xml:space="preserve">průměr 300 - 3ks  </t>
  </si>
  <si>
    <t>průměr 300mm - 2ks</t>
  </si>
  <si>
    <t>Dodávka a položení nového zemního kabelu veřejného osvětlení AYKY 4x16mm včetně připojení a odpojení kabelu stávajícího</t>
  </si>
  <si>
    <r>
      <t xml:space="preserve">Solenoidový ventil; včetně příslušenství; DN 50 (G 2“) ;PN 40; při průchodu proudu otevřený; průchozí médium –
vzduch; oboustranný vnitřní závit.
Kapacita ventilu: Qvzd = cca 50 m3/hod.
El. napájení ventilu: 5 W; 230 V AC; 50 Hz
El. krytí ventilu: IP 67  (vnitřní instalace).
Pro teplotu okolí: -10°C ÷ + 85°C
Materiálové provedení: těleso – mosaz, membrána – FPM.
Účel: automatické otevírání přívodu tlakového vzduchu pro pohon mamutího čerpadla </t>
    </r>
    <r>
      <rPr>
        <b/>
        <sz val="8"/>
        <rFont val="Arial"/>
        <family val="2"/>
      </rPr>
      <t>poz.01.1.3</t>
    </r>
    <r>
      <rPr>
        <sz val="8"/>
        <rFont val="Arial"/>
        <family val="2"/>
      </rPr>
      <t xml:space="preserve"> ve vírovém
lapáku písku.
Poznámka: ventil bude ovládán z rozvaděče </t>
    </r>
    <r>
      <rPr>
        <b/>
        <sz val="8"/>
        <rFont val="Arial"/>
        <family val="2"/>
      </rPr>
      <t>poz.01.1.4</t>
    </r>
    <r>
      <rPr>
        <sz val="8"/>
        <rFont val="Arial"/>
        <family val="2"/>
      </rPr>
      <t xml:space="preserve">  </t>
    </r>
    <r>
      <rPr>
        <sz val="8"/>
        <color indexed="14"/>
        <rFont val="Arial"/>
        <family val="2"/>
      </rPr>
      <t>MT01.9</t>
    </r>
    <r>
      <rPr>
        <sz val="8"/>
        <rFont val="Arial"/>
        <family val="2"/>
      </rPr>
      <t xml:space="preserve">. 
Poznámka: nové zařízení.
</t>
    </r>
  </si>
  <si>
    <r>
      <t xml:space="preserve">01.1.7
</t>
    </r>
    <r>
      <rPr>
        <sz val="8"/>
        <color indexed="14"/>
        <rFont val="Arial"/>
        <family val="2"/>
      </rPr>
      <t>Y9.8</t>
    </r>
  </si>
  <si>
    <r>
      <t xml:space="preserve">Solenoidový ventil; včetně příslušenství; DN 50 (G 2“) ;PN 40; při průchodu proudu otevřený; průchozí médium –
vzduch; oboustranný vnitřní závit.
Kapacita ventilu: Qvzd = cca 50 m3/hod.
El. napájení ventilu: 5 W; 230 V AC; 50 Hz
El. krytí ventilu: IP 67  (vnitřní instalace).
Pro teplotu okolí: -10°C ÷ + 85°C
Materiálové provedení: těleso – mosaz, membrána – FPM.
Účel: automatické otevírání přívodu tlakového vzduchu pro rozvíření sedimentů ve vírovém lapáku písku.
Poznámka: ventil bude ovládán z rozvaděče </t>
    </r>
    <r>
      <rPr>
        <b/>
        <sz val="8"/>
        <rFont val="Arial"/>
        <family val="2"/>
      </rPr>
      <t>poz.01.1.4</t>
    </r>
    <r>
      <rPr>
        <sz val="8"/>
        <rFont val="Arial"/>
        <family val="2"/>
      </rPr>
      <t xml:space="preserve">  </t>
    </r>
    <r>
      <rPr>
        <sz val="8"/>
        <color indexed="14"/>
        <rFont val="Arial"/>
        <family val="2"/>
      </rPr>
      <t>MT01.9</t>
    </r>
    <r>
      <rPr>
        <sz val="8"/>
        <rFont val="Arial"/>
        <family val="2"/>
      </rPr>
      <t xml:space="preserve">. 
Poznámka: nové zařízení.
</t>
    </r>
  </si>
  <si>
    <t>01.1.8</t>
  </si>
  <si>
    <t xml:space="preserve">Vícevtokový mokroběžný vodoměr pro studenou vodu; s mechanickým počítadlem; DN 40; PN 16; včetně
připojovacích nástavců G 6/4" a ostatního příslušenství.
Vodoměr je určen pro montáž do horizontálního potrubí; metrologická tř. B.
Jmenovitý průtok: Qn = 10 m3/hod.
Maximální průtok: Qmax = 20 m3/hod.
Přechodový průtok: Qt = 0,8 m3/hod.
Minimální průtok: Qmin = 0,2 m3/hod.
Materiálové provedení: těleso - mosaz; počítadlo - umělá hmota; krycí sklíčko - tvrzené sklo; ostatní - nerez.
Účel: měření množství spotřeby pitné vody.
Poznámka: pro vodoměr je požadováno doložení atestu pro styk s pitnou vodou.
Poznámka: nové zařízení.
</t>
  </si>
  <si>
    <t>01.1.9</t>
  </si>
  <si>
    <t xml:space="preserve">Plně automatický potrubní oddělovač konstrukce typu 1 dle DIN 1988 část 4. Ochrana rozvodu pitné vody do
rizikové třídy 3 před zpětným průtokem, zpětným tlakem a zpětným nasáním odpadní vody. Otevírací tlak -
1,0 bar, minimální vstupní tlak, 2,0 bar, uzavření oddělovače je opticky indikováno na krytu pružiny.
Parametry zařízení: DN 40 PN 16, vnitřní závit 6/4",
Materiálové provedení: těleso - bronz RG5; pouzdro pružiny - syntetický materiál
Příslušenství: 1x kontaktní manometr.
Účel: ochrana přípojky (rozvodu) pitné vody před kontaminací znečištěnou vodou.
Poznámka: nové zařízení.
</t>
  </si>
  <si>
    <t>01.1.10</t>
  </si>
  <si>
    <r>
      <t xml:space="preserve">Mamutí čerpadlo DN 100 do vírového lapáku písku; včetně výtlačného potrubí ø 106x3,0; přívodního potrubí
stlačeného vzduchu a odvětrávacího potrubí DN 50 (ø 54x2,0); 1 ks uzavírací armatury výtlaku (přírubové
klínové šoupě DN 100, PN 10); tvarovek; konzol; kotevního a instalačního materiálu.
Mamutka nebude vybavena směšovačem; napojení vzduchu bude přímé (viz výkresová část).
Výkonové parametry: Q = 10 l/s hydrosměsi
Provozní potřeba vzduchu: L = 45 m3/hod.
Dopravní výška: H = 1500 mm
Ponor: P = 4170 mm
Materiálové provedení: celý komplet z nerezové oceli 1.4301, uzavírací armatura výtlaku - standardní od výrobce.
Účel: čerpání hydrosměsi z vírového lapáku písku do separátoru </t>
    </r>
    <r>
      <rPr>
        <b/>
        <sz val="8"/>
        <rFont val="Arial"/>
        <family val="2"/>
      </rPr>
      <t>poz.01.1.5</t>
    </r>
    <r>
      <rPr>
        <sz val="8"/>
        <rFont val="Arial"/>
        <family val="2"/>
      </rPr>
      <t xml:space="preserve">.
Poznámka: v případě ucpání mamutího čerpadla uzavře obsluha šoupě na výtlaku a otevře naplno přívod
stlačeného vzduchu. Obsah mamutky tak bude vyprázdněn zpět do lapáku písku. V běžném provozu bude
uzávěr výtlaku plně otevřen.
Poznámka: výpis jednotlivého materiálu mamutky je zřejmý z výkresové dokumentace.
Poznámka: nové zařízení.
</t>
    </r>
  </si>
  <si>
    <r>
      <t xml:space="preserve">01.1.4
</t>
    </r>
    <r>
      <rPr>
        <sz val="8"/>
        <color indexed="14"/>
        <rFont val="Arial"/>
        <family val="2"/>
      </rPr>
      <t>MT01.16</t>
    </r>
  </si>
  <si>
    <r>
      <t xml:space="preserve">Mobilní kompresorová stanice; sestávající z: dvoustupňového dvouválcového kompresoru s nuceným
chlazením vzduchem; elektromotoru; pohonu s krytem a tlakové horizontální nádoby s příslušenstvím.
Kompresor a elektromotor jsou připevněny na společném rámu; který je uchycen k tlakové nádobě.
Stanice pracuje po zapnutí automaticky v rozsahu tlaků; který je dán tlakovým spínačem; vybaveným
i odlehčovacím ventilem; vypínačem a nadproudovou ochranou. Na spodní straně je tlaková nádoba
vybavena pojezdovými kolečky. Na výstupu z tlakové nádoby je nainstalován kulový kohout. Součástí
dodávky je i výtlačná hadice.
Výkon: Qvzd = 51 m3/h
Max. tlak: pmax = 1 MPa
Rozsah aut. cyklu: 0,65 ÷ 0,9 MPa
Objem tlakové nádoby: V = 300 l
Příkon el. pohonu: 7,5 kW; 400 V; 50 Hz
Hlučnost: 83 dB (A)
Hmotnost: 265 kg
Základní rozměry: 1850 x 620 x 1285 mm
Materiálové provedení: ocel; litina; plasty; s povrchovou úpravou od výrobce.
Účel: zdroj tlakového vzduchu pro pohon mamutího čerpadla ve vertikálním lapáku písku </t>
    </r>
    <r>
      <rPr>
        <b/>
        <sz val="8"/>
        <rFont val="Arial"/>
        <family val="2"/>
      </rPr>
      <t>poz.01.1.3</t>
    </r>
    <r>
      <rPr>
        <sz val="8"/>
        <rFont val="Arial"/>
        <family val="2"/>
      </rPr>
      <t xml:space="preserve"> (těžení písku).
Poznámka: nové zařízení.
</t>
    </r>
  </si>
  <si>
    <r>
      <t xml:space="preserve">01.1.5
</t>
    </r>
    <r>
      <rPr>
        <sz val="8"/>
        <color indexed="14"/>
        <rFont val="Arial"/>
        <family val="2"/>
      </rPr>
      <t>Y9.10
M9.11
M9.12</t>
    </r>
  </si>
  <si>
    <t xml:space="preserve">Účast projektanta na komplexních zkouškách </t>
  </si>
  <si>
    <t xml:space="preserve">Demontáž: 
2ks ovládacích skříní, 
230m kabelů do CYKY 5x4,
výzbroje rozvaděče RM02 k rušeným strojům
</t>
  </si>
  <si>
    <t xml:space="preserve">Demontáž: 
4ks ovládacích skříní, 
65m kabelů do CYKY 5x4,
výzbroje rozvaděče RM01 k rušeným strojům
</t>
  </si>
  <si>
    <t>Zpracování hydrotechnických výpočtů dosazovací nádrže, 3 x tištěná verze</t>
  </si>
  <si>
    <t>Bilboard včetně osazení v místě stavby</t>
  </si>
  <si>
    <t>Technologické schema zalaminované (umístění do velínu ČOV)</t>
  </si>
  <si>
    <t>Hutněný štěrk frakce 16-32 včetně dopravy na místo složení a uložení do jímky</t>
  </si>
  <si>
    <t>Jímka na písek - 2x1x4,2x1 = 8,5m3</t>
  </si>
  <si>
    <t>Jímka na písek  - 2x4,2x0,1=0,9m3</t>
  </si>
  <si>
    <t>Jímka na písek - 2 x4,2 x 0,4 = 3,4m3,  1,2 x 0,4 x0,4 = 0,2m3</t>
  </si>
  <si>
    <t>Naříznutí stávající železobetonové zdi tl. 0,3m do hloubky 0,2m</t>
  </si>
  <si>
    <t>Vybourání betonové zdi po naříznutí včetně likvidace</t>
  </si>
  <si>
    <t xml:space="preserve">Úprava a začištění cementovou stěrkou po vybourání </t>
  </si>
  <si>
    <t>Podkladní beton C12/15 včetně dopravy, uložení na místo</t>
  </si>
  <si>
    <t xml:space="preserve"> Jímka na písek - 4ks</t>
  </si>
  <si>
    <t xml:space="preserve">Ocelová stupadla s PE povlakem včetně osazení a zajištění pomocí rozmímavé hmoty na bázi cementu </t>
  </si>
  <si>
    <t xml:space="preserve"> Jímka na písek - 2ks</t>
  </si>
  <si>
    <t xml:space="preserve"> Jímka na písek - 3,5m</t>
  </si>
  <si>
    <t>Vývrty do železobetonu pro ocelové zábradlí  průměru do 100mm, hloubka do 300mm</t>
  </si>
  <si>
    <t>Vývrty do železobetonu pro ocelová stupadla průměru do 60mm, hloubka do 100mm</t>
  </si>
  <si>
    <t>Odstranění nátěru v hale hrubého předčištění včetně likvidace odpadu</t>
  </si>
  <si>
    <t>Hala hrubého předčištění - 10 x 2 = 20m2</t>
  </si>
  <si>
    <t>Vyspravení podkladu po odstarnění nátěru vápenocementovou maltou</t>
  </si>
  <si>
    <t>Nový vodě odolný a omyvatelný nátěr na vápenocementové omítky včetně penetrace</t>
  </si>
  <si>
    <t>Doplnění obkladu v odstínu a formátu obkladu stávajícího včetně očištění podkladu, lepidlo flexi</t>
  </si>
  <si>
    <t>Doplnění dlažby v odstínu a formátu dlažby stávající včetně očištění podkladu, flexi lepidlo</t>
  </si>
  <si>
    <t>Odstranění stávajících roštů včetně likvidace</t>
  </si>
  <si>
    <t>Nové žárově zinkované rošty s protiskluzovou úpravpu včetně úprav dle rozměrů stávající lávky a stávajících žlabů, únosnost min. 400kg/m2</t>
  </si>
  <si>
    <t>Očištění stávajícíh úložných ocelových L profilů 50x50mm po rošty</t>
  </si>
  <si>
    <t>Žlab česlí - 34m</t>
  </si>
  <si>
    <t>Lapač písku - 16m</t>
  </si>
  <si>
    <t>Zajištění průzkumu a návrh sanace železobetonových ploch jímky na písek, lapače písku a žlabu česlí</t>
  </si>
  <si>
    <t>Závěrečný úklid haly hrubého předčištění včetně likvidace odpadních hmot</t>
  </si>
  <si>
    <t>Očištění všech sanovaných ploch vysokotlakým vodním paprskem o tlaku 800-1000 bar (vč.vyčerpání vody z čištění).</t>
  </si>
  <si>
    <t xml:space="preserve">Položka zahrnuje obsekání poškozeného krytí u výztuže, opískování armatury na Sna 2 1/2, ošetření armatury ve dvou vrstvách - pasivace. </t>
  </si>
  <si>
    <t>Předpoklad : na 1m2 degradovaných ploch ... 4bm odhalené výztuže.</t>
  </si>
  <si>
    <r>
      <t xml:space="preserve">Jemnobublinový provzdušňovací systém; s deskovými aeračními elementy; pevně kotvená verze; včetně
typového nosného roštu; přívodního potrubí stlačeného vzduchu; zakončeného cca 1 m pod max. hladinou
otočnou přírubou DN 80, PN 10; odvodňovacího potrubí s armaturou; výškově stavitelných podpěr pro ukotvení
do dna nádrže; kotevního a instalačního materiálu a ostatního příslušenství.
Nosný rošt je svařen z PP trubek DN 80 a bude osazen celkem 20-ti ks aeračních elementů, instalovaných po
pěti kusech na čtyřech nosných rourách.
Základní rozměry jednoho ks aeračního elementu: l = 762 x š = 182 mm; hmotnost 1,9 kg
Základní rozměry nosného roštu: l = 4500 x š = 5400 mm
Rozteč nosných trubek: 1500 mm, rozteč elementů na nosné rouře: 1200 mm
Deskové aerační elementy jsou vybaveny membránou; která při poklesu tlaku uzavírá vstupní otvor vzduchu
do elementu.
Aerační elementy se obvykle umisťují 20÷30 cm nade dnem nádrže.
</t>
    </r>
    <r>
      <rPr>
        <u val="single"/>
        <sz val="8"/>
        <rFont val="Arial"/>
        <family val="2"/>
      </rPr>
      <t>Parametry 1 ks aeračního elementu:</t>
    </r>
    <r>
      <rPr>
        <sz val="8"/>
        <rFont val="Arial"/>
        <family val="2"/>
      </rPr>
      <t xml:space="preserve">
Limitní průtok vzduchu: 3 ÷ 18 m3/hod.
Dlouhodobý průtok vzduchu: 4,5 ÷ 12 m3/hod.
Doporučený průtok vzduchu: 8 m3/hod.
</t>
    </r>
    <r>
      <rPr>
        <u val="single"/>
        <sz val="8"/>
        <rFont val="Arial"/>
        <family val="2"/>
      </rPr>
      <t>Parametry provzdušňovacího systému:</t>
    </r>
    <r>
      <rPr>
        <sz val="8"/>
        <rFont val="Arial"/>
        <family val="2"/>
      </rPr>
      <t xml:space="preserve">
Qvzd = 90 ÷ 180 m3/hod. (průměrně 136 m3/hod.); p = 52,5 kPa
Materiálové provedení: potrubí a nosné desky elementů - PP; membrány - perforovaná pryž EPDM; podpěry;
kotevní a instalační materiál - nerez. 1.4301.
Účel: provzdušnění nitrifikační nádrže I.I (denitrifikace I).
Poznámka: během provozu aeračního systému musí být stávající ponorné míchadlo vypnuté !!
Poznámka: nové zařízení.
</t>
    </r>
  </si>
  <si>
    <r>
      <t xml:space="preserve">02.1.2
</t>
    </r>
    <r>
      <rPr>
        <sz val="8"/>
        <color indexed="14"/>
        <rFont val="Arial"/>
        <family val="2"/>
      </rPr>
      <t>M02.33
M02.34</t>
    </r>
  </si>
  <si>
    <t xml:space="preserve">Zajištění stavebně technického průzkumu denitrifikačních, nitrifikačních a dosazovacících nádrží </t>
  </si>
  <si>
    <t>Denitrifikační nádrže - 6 x 6 x 4  = 144m3 (1ks nádrží)</t>
  </si>
  <si>
    <t>Nitrifikační nádrž - 24 x 6 x 4  = 576m3 (1ks nádrž)</t>
  </si>
  <si>
    <t>Čerpání odpadních vod z nádrží včetně zajištění čerpadla - odčerpání odpadní vody z  linky zprovozněné na dobu rekonstrukce</t>
  </si>
  <si>
    <t>Usazovací nádrž -  12 x 6  x 3,4 = 245m3 (1ks nádrž)</t>
  </si>
  <si>
    <t>Vyklizení usazenin a kalů z nádrží přečerpáním před usazovací nádrž včetně likvidace tuhého kalu .Předpoklad : 10cm usazenin na dně nádrže o koncentraci kalu 5% sušiny, zajištění kalového čerpadla s potrubím (hadicí)před usazovací nádrž, rozstříkání a mechanické dočištění</t>
  </si>
  <si>
    <t>Vyklizení usazenin a kalů z nádrží přečerpáním před usazovací nádrž včetně likvidace tuhého kalu .Předpoklad : 5cm usazenin na dně nádrže o koncentraci kalu 5%  sušiny, zajištění kalového čerpadla s potrubím (hadicí)před usazovací nádrž, rozstříkání a mechanické dočištění - vyklizení kalu z  linky zprovozněné na dobu rekonstrukce</t>
  </si>
  <si>
    <t xml:space="preserve">Demontáž stávajícího vystrojení dosazovacích nádrží, zahrnující:
- norná (usměrňovací) stěna na přítoku.
- odtokové žlaby vyčištěné odpadní vody s pilovitou přelivnou hranou.
- ponorné kalové čerpadlo vratného kalu; instalované na pojezdovém mostě.
- sací a výtlačné potrubí vratného kalu; včetně armatur.
- el. rozvaděč pojezdového mostu.
- lanový přívod el. energie.
Poznámka: součást dodávky vystrojení DN.
</t>
  </si>
  <si>
    <t>02.1.4.2</t>
  </si>
  <si>
    <t xml:space="preserve">Rozdělovací nátokové potrubí DN 250, včetně vtoku; osmi souměrně vyrtaných výtokových otvorů DN 100 (přes
celou šířku nádrže); přírub; konzol; kotevního a instalačního materiálu a ostatního příslušenství.
Délka rozdělovacího potrubí: 5400 mm
Délka vtokového potrubí: cca 250 mm
Průměr potrubí: 256x3,0 mm
Materiálové provedení: komplet z nerez. oceli 1.4301
Účel: přívod a rozdělení nátoku aktivační směsi do flokulačních zón dosazovacích nádrží I a II.
Poznámka: do dosazovací nádrže I bude zhotoven pouze jeden vtok, do dosazovací nádrže II budou realizovány
vtoky dva (viz výkresová část).
Poznámka: hranice dodávky vystrojení DN je uvnitř nádrže - příruba vtokového potrubí.
Poznámka: bude zhotoveno dle výrobní dokumentace dodavatele vystrojení DN.
Poznámka: součást dodávky vystrojení DN.
Poznámka: nové zařízení. 
</t>
  </si>
  <si>
    <t>02.1.4.3</t>
  </si>
  <si>
    <t xml:space="preserve">Lehká dělící příčka (norná stěna); včetně konzol; výztuh; kotevního a instalačního materiálu a ostatního
příslušenství.
Základní rozměry: délka 5950 mm (osazena přes celou šířku DN)
                              šířka cca 50 mm
                              výška cca 2900 mm (ukončena 700 mm nade dnem)
Norná stěna bude ukotvena k bočním stěnám nádrže a případně ještě do dna.
Materiálové provedení: polykarbonát; nerez. ocel 1.4301.
Účel: - oddělení flokulační zóny od pracovního prostoru DN.
        - usměrnění proudu aktivační směsi ke dnu nádrže.
Poznámka: bude zhotoveno dle výrobní dokumentace dodavatele vystrojení DN.
Poznámka: součást dodávky vystrojení DN.
Poznámka: nové zařízení.
</t>
  </si>
  <si>
    <r>
      <t xml:space="preserve">02.1.4.4
</t>
    </r>
    <r>
      <rPr>
        <sz val="8"/>
        <color indexed="14"/>
        <rFont val="Arial"/>
        <family val="2"/>
      </rPr>
      <t>MT02.35
MT02.36</t>
    </r>
  </si>
  <si>
    <r>
      <t xml:space="preserve">Náklopný žlab odtahu plovoucích nečistot; včetně elektromotoru s převodovkou; snímačů polohy; uložení;
kotevních prvků; těsnění prostupu přes stěnu nádrže a ostatního příslušenství.
Žlab bude osazen nad lehkou dělící příčkou (nornou stěnou) </t>
    </r>
    <r>
      <rPr>
        <b/>
        <sz val="8"/>
        <rFont val="Arial"/>
        <family val="2"/>
      </rPr>
      <t xml:space="preserve">poz.02.1.4.3 </t>
    </r>
    <r>
      <rPr>
        <sz val="8"/>
        <rFont val="Arial"/>
        <family val="2"/>
      </rPr>
      <t xml:space="preserve">- u hladiny. Plovoucí látky budou
z hladiny odváděny mimo dosazovací nádrž - do jímky PN. Žlab bude uložen v ložiskách na stěnách nádrže;
která umožní jeho natáčení (jak na stranu pracovního prostoru DN; tak i na stranu flokulační zóny).
Základní rozměry žlabu: Ø 306 mm x l = cca 5900 mm
Příkon el. pohonu: 0,18 kW; 400 V; 50 Hz
Materiálové provedení: komplet z nerez. oceli 1.4301; el. motor s převodovkou - standardní od výrobce.
Účel: odtah plovoucích nečistot z hladin dosazovacích nádrží (jak z pracovní části, tak i z flokulační zóny).
Poznámka: ovládání nastavenou časovou automatikou.
Poznámka: bude zhotoveno dle výrobní dokumentace dodavatele vystrojení DN.
Poznámka: součást dodávky vystrojení DN.
Poznámka: nové zařízení. 
 </t>
    </r>
  </si>
  <si>
    <r>
      <t xml:space="preserve">02.1.4.5
</t>
    </r>
    <r>
      <rPr>
        <sz val="8"/>
        <color indexed="14"/>
        <rFont val="Arial"/>
        <family val="2"/>
      </rPr>
      <t>M27.1
M27.2
M27.4
M28.1
M28.2
M28.4</t>
    </r>
  </si>
  <si>
    <t>ČÁST ELEKTRO PRO PS01 HRUBÉ PŘEDČIŠTĚNÍ</t>
  </si>
  <si>
    <t xml:space="preserve">Dozbrojení stávajícího skříňového rozvaděče Uniblok (označený RM01, In = 200A, I“k = 5,9kA, ip = 9,25kA) přístrojovou výzbrojí včetně souvisejícího ranžíru, montážních lišt nebo panelů a svorek:
- 2x jištěný vývod třípólový do 32A,
- 1x jištěný vývod jednopólový do 16A s proudovým chráničem 30mA.
Omezení zkratových proudů dle vypínací schopnosti jednotlivých jistících prvků dle potřeby pojistkovými odpínači.
</t>
  </si>
  <si>
    <t xml:space="preserve">Vačkový spínač třípolový (+PE) v krytu pro nástěnnou montáž, jmenovitý spínací proud min. 25A, min. IP43
</t>
  </si>
  <si>
    <t xml:space="preserve">Kabel CYKY do 5*6
</t>
  </si>
  <si>
    <t xml:space="preserve">Kabel CYKY do 5*2,5
</t>
  </si>
  <si>
    <t xml:space="preserve">Kabelový rošt z pozinkovaných ocelových drátů šířky do 200mm žárově zinkovaný,  včetně nosných a spojovacích prvků
</t>
  </si>
  <si>
    <t>ČÁST ELEKTRO PRO PS01 HRUBÉ PŘEDČIŠTĚNÍ CELKEM</t>
  </si>
  <si>
    <t>ČÁST ELEKTRO PRO PS02 BIOLOGISKÉ ČIŠTĚNÍ</t>
  </si>
  <si>
    <t xml:space="preserve">Dozbrojení stávajícího skříňového rozvaděče Uniblok (označený RM02, In = 125A, I“k = 6,8kA, ip = 10,7kA) přístrojovou výzbrojí včetně souvisejícího ranžíru, montážních lišt nebo panelů a svorek:
- 1x kombinovaný svodič bleskových proudů a přepětí (třída I+II), LPL I,
- 4x jištěný vývod třípólový do 20A,
- 1x jištěný vývod jednopólový do 10A s proudovým chráničem 30mA
- 3x jištěný vývod pro napájení, ovládání a signalizaci stavu motoru 
do 2kW/400V s vazbou na ochrany motoru a na místní ovládací skříň 
s plovákovými spínači, ovládací obvod opatřený proudovým chráničem
s jmenovitým rozdílovým proudem 30mA
Omezení zkratových proudů dle vypínací schopnosti jednotlivých jistících prvků dle potřeby pojistkovými odpínači.
</t>
  </si>
  <si>
    <t xml:space="preserve">Dozbrojení stávajícího rozvaděče označeného DT1 dvojicí převodníků (přístroje specifikované a oceněné jako samostatná položka výkazu výměr) s vazbou na stávající napájecí zdroj, na stávající registrační stanici a na nově doplněnou dvojici portálových stanic („gateway“) pro dálkový obousměrný bezdrátový přenos informací včetně svorek a ranžíru (na úrovni malého napětí)
</t>
  </si>
  <si>
    <t xml:space="preserve">Hrubé urovnáníá zásypu </t>
  </si>
  <si>
    <t xml:space="preserve">Ponorné kalové čerpadlo; včetně patního kolena DN 65; spouštěcího zařízení (vodící tyč DN 2" délky 4,8 m
s horním držákem); tepelných čidel ve vinutí statoru (bimetal); čidla průsaku mechanickou ucpávkou;
vyhodnocovacího modulu pro všechna čidla; 10 m el. přívodního kabelu o průřezu 7x1,5 mm2; 5 m závěsného
řetězu a kotevního a instalačního materiálu.
Hmotnost 1 ks čerpadla: cca 37 kg.
Oběžné kolo: vířivé; o průchodnosti 60 mm.
Výkonové parametry: Q = 4 l/s; H = 6 m  (pracovní bod).
Jmenovitý příkon el. pohonu: 1,93 kW; 400 V; 50 Hz
Jmenovité otáčky: 1330 ot/min.                                
Skutečný příkon v pracovním bodě nesmí být vyšší; než 0,96 kW
Rozběh: přímý; hydraulická účinnost 37,3 %.                                                       
Materiálové provedení: těleso motoru a spirální skříně - litina; hřídel rotoru - nerez; oběžné kolo - litina;
mechanická ucpávka - SiC/SiC; EPDM; vodící tyč - nerez; sada kotev - nerez; závěsný řetěz - nerez.;
patní koleno - litina.
Účel: čerpání plovoucích nečistot (instalace v jímce PN).
Poznámka: nové zařízení.
</t>
  </si>
  <si>
    <r>
      <t xml:space="preserve">02.1.3
</t>
    </r>
    <r>
      <rPr>
        <sz val="8"/>
        <color indexed="14"/>
        <rFont val="Arial"/>
        <family val="2"/>
      </rPr>
      <t>M27.3
M28.3</t>
    </r>
  </si>
  <si>
    <t xml:space="preserve">Odpojení kabelů původního šnekového čerpadla a mazacího lisu a připojení na nové šnekové čerpadlo a mazací lis.
Kontrola jištění, nastavení, příp výměna tepelné ochrany motoru. 
</t>
  </si>
  <si>
    <t xml:space="preserve">Převodník dat komunikační linky RS485 na analogový signál 4-20mA (modul aktivního analogového výstupu) 
plně kompatibilní se stávající registrační stanicí Fiedler M4016-QU, způsobilý k napájení 13,8V DC ze stávajícího zdroje, v provedení na DIN lištu, k zabudování do stávajícího rozvaděče DT1
</t>
  </si>
  <si>
    <r>
      <t xml:space="preserve">01.1.2
</t>
    </r>
    <r>
      <rPr>
        <sz val="8"/>
        <color indexed="14"/>
        <rFont val="Arial"/>
        <family val="2"/>
      </rPr>
      <t>M9.7
Y9.5
Y9.6</t>
    </r>
  </si>
  <si>
    <t>01.1.3</t>
  </si>
  <si>
    <t>dosazovací nádrže - (6 x 21) + ( 54 x 45) = 790m2</t>
  </si>
  <si>
    <t>Odstranění ocelového zábradlí na žlabech čerpacích šnekových stanic vratného kalu včetně likvidace</t>
  </si>
  <si>
    <t>2 x 8,5 = 17m</t>
  </si>
  <si>
    <t>Demolice železobetonových stěn žlabů šnekových čerpacích stanic vratného kalu</t>
  </si>
  <si>
    <t>(8,4 x 0,4 x 1x 2) + ( 1 x 0,2 x 1x 2) = 7,5m3</t>
  </si>
  <si>
    <t>(1 x 0,4 x 4) + (1 x 0,2 x 2) = 2m2</t>
  </si>
  <si>
    <t>- 7,5m3 x 2300kg/t = 18,4t</t>
  </si>
  <si>
    <t>Likvidace odpadu z demolice a z očištění labirintu odvozem na skládku do 10km včetně naložení složení a poplatku</t>
  </si>
  <si>
    <t>B.</t>
  </si>
  <si>
    <t>STAVEBNÍ OBJEKTY</t>
  </si>
  <si>
    <t>Úprava provozního řádu ČOV pro zkušební provoz</t>
  </si>
  <si>
    <t>Náklady na zajištění provozu po dobu stavby a s tím související dodržení všech řádů a předpisů včetně projednání a odsouhlasení provozovatelem</t>
  </si>
  <si>
    <t>Vypracování geometrického plánu</t>
  </si>
  <si>
    <t>Náklady spojené s kolaudačním řízení stavby, se zajištěním a vypracováním dokladům ke kolaudačním souhlasům, a to plně v souladu s požadavky stavebníka</t>
  </si>
  <si>
    <t>1</t>
  </si>
  <si>
    <t>2</t>
  </si>
  <si>
    <t>3</t>
  </si>
  <si>
    <t>Cena bez DPH</t>
  </si>
  <si>
    <t>Cena celkem</t>
  </si>
  <si>
    <t>Množství</t>
  </si>
  <si>
    <t>Jednotk. cena</t>
  </si>
  <si>
    <t>A.</t>
  </si>
  <si>
    <t xml:space="preserve">A. </t>
  </si>
  <si>
    <t xml:space="preserve">B. </t>
  </si>
  <si>
    <t>TECHNOLOGICKÁ ČÁST STROJNÍ</t>
  </si>
  <si>
    <r>
      <t>Odlučovač oleje s automatickým odlučováním kondenzátu
Parametry zařízení: max. tlak - 1,6 MPa; průtok - 114 m</t>
    </r>
    <r>
      <rPr>
        <vertAlign val="superscript"/>
        <sz val="8"/>
        <rFont val="Arial"/>
        <family val="2"/>
      </rPr>
      <t>3</t>
    </r>
    <r>
      <rPr>
        <sz val="8"/>
        <rFont val="Arial"/>
        <family val="2"/>
      </rPr>
      <t xml:space="preserve">/h; filtrační vložka - 0,005mm
Připojovací rozměr: příruby DN 50, PN10
Součástí dodávky je vypoštěcí kohout.
Materiálové provedení: standardní od výrobce.
Účel: odloučení oleje na výtlaku kompresorové stanice.
Poznámka: nové zařízení.
</t>
    </r>
  </si>
  <si>
    <r>
      <t xml:space="preserve">01.1.14
</t>
    </r>
    <r>
      <rPr>
        <sz val="8"/>
        <color indexed="14"/>
        <rFont val="Arial"/>
        <family val="2"/>
      </rPr>
      <t>MT01.9</t>
    </r>
  </si>
  <si>
    <t>01.1.15</t>
  </si>
  <si>
    <t>Neobsazeno</t>
  </si>
  <si>
    <t>Stroje a zařízení celkem:</t>
  </si>
  <si>
    <t>01.2</t>
  </si>
  <si>
    <r>
      <t>Soubor armatur</t>
    </r>
    <r>
      <rPr>
        <b/>
        <sz val="8"/>
        <rFont val="Arial CE"/>
        <family val="2"/>
      </rPr>
      <t xml:space="preserve"> s ručním ovládáním</t>
    </r>
    <r>
      <rPr>
        <sz val="8"/>
        <rFont val="Arial CE"/>
        <family val="2"/>
      </rPr>
      <t>; vč. ostatních armatur a příslušenství.
Materiálové provedení: standardní od výrobce.</t>
    </r>
  </si>
  <si>
    <t>01.2.1</t>
  </si>
  <si>
    <r>
      <t xml:space="preserve">Přírubové klínové šoupě pro odpadní vodu a kaly; DN 100; PN 10; ovládané ručním kolem ve standardním
délkovém provedení.
Materiálové provedení: těleso a víko – litina GG 25 + epoxidový nástřik;
vřeteno – nerez. ocel; klín – EPDM.
Účel: uzávěr na výtlaku mamutího čerpadla z lapáku písku (v případě ucpání mamutího čerpadla obsluha
šoupě uzavře a pustí do mamutky stlačený vzduch. Mamutka se vyprázdní zpět do lapáku písku. Poté 
obsluha šoupě opět plně otevře).
Poznámka: šoupě je zahrnuto do dodávky mamutího čerpadla do vírového lapáku písku </t>
    </r>
    <r>
      <rPr>
        <b/>
        <sz val="8"/>
        <color indexed="8"/>
        <rFont val="Arial"/>
        <family val="2"/>
      </rPr>
      <t>poz.01.1.3</t>
    </r>
    <r>
      <rPr>
        <sz val="8"/>
        <color indexed="8"/>
        <rFont val="Arial"/>
        <family val="2"/>
      </rPr>
      <t xml:space="preserve">. 
Poznámka: nové zařízení.
</t>
    </r>
  </si>
  <si>
    <t>01.2.2</t>
  </si>
  <si>
    <t>9,5 x 2 x 2 x 0,5 =19m3</t>
  </si>
  <si>
    <t>9,5 x 2 x 2 = 38m2</t>
  </si>
  <si>
    <t>Dosazovací nádrž - 6 x 1,35 x 2 = 16,2m2</t>
  </si>
  <si>
    <t>0,85 x 0,5 x 6 x 2 = 5,1m3</t>
  </si>
  <si>
    <t>usazovací nádrž -  12 x 6  x 0,05 = 3,6m3 (1ks nádrž)</t>
  </si>
  <si>
    <t>denitrifikační nádrž - 6x 6 x 0,05 = 1,8m3 (1ks nádrž)</t>
  </si>
  <si>
    <t>nitrifikační nádrž - 24 x 6 x 0,05 = 7,2m3 (1ks nádrž)</t>
  </si>
  <si>
    <t xml:space="preserve">Sanace - celoplošná vysokotěsnostní stěrka tl1,5mm Cementová malta s nízkým modulem pružnosti zušlechtěná syntetickými polymery a mikrosilikou s obsahem jemných plniv </t>
  </si>
  <si>
    <t xml:space="preserve">Souprava pro dvoucestný obousměrný bezdrátový přenos informací v průmyslových aplikacích ve volném pásmu bez ohlašovací povinnosti na ČTÚ (na frekvenci 2,4GHz) ve složení portálová stanice („gateway“) a uzlová stanice („node“), zajišťující na každé z obou stanic:
- pouzdro (skříňka) způsobilé pro montáž ve venkovním prostředí (min. IP66, teplota okolí min. -25°C až +40°C),
- 4x binární vstup, 2x analogový vstup, 4x binární výstup, 2x analogový výstup,
- možnost nastavení jednoho z binárních výstupů pro diagnostický výstup,
- externí anténa spojená přímo s vysílačem,
- napájení 10 až 30V DC,
- kódované spojení vylučující ovlivnění přenosu dat uvnitř  další dvojice popř. rušení jiných zařízení.
Montáž zařízení na pomocné konstrukci včetně stříšky chránící před přímým účinkem slunečního záření a  povětrnostních vlivů. Montáž včetně oživení a odzkoušení spojení.
Zařízení musí být schváleno pro provoz v ČR a certifikováno z hlediska elektromagnetické kompatibility dle kapitoly 15  předpisů FCC resp. EN 300328
</t>
  </si>
  <si>
    <t xml:space="preserve">Místní ovládací skříň s ovládacími a signalizačními prvky pod uzamykatelnými dveřmi nebo s přepínači ruč/aut ovládanými pouze klíčem, vyzbrojená a zapojená pro přepínání provozního režimu ručně/automaticky, ruční ovládání a signalizaci provozních stavů pohonu včetně možnosti připojení externích binárních vstupů (do 3 plovákových spínačů) v krytí min. IP54, montáž na pomocné ocelové konstrukci včetně stříšky chránící před přímým účinkem slunečního záření a  povětrnostních vlivů.
</t>
  </si>
  <si>
    <t xml:space="preserve">Plovákový spínač včetně ohebného kabelu min. 3*0,75 délky 10m, s úchytem nebo se závažím, přepínací kontakt 230V, IP68
</t>
  </si>
  <si>
    <t xml:space="preserve">Svorkovnicová skříň min. IP44 (min. 7 svorek do 2,5mm²), do čtyř kabelů vč. kabelových průchodek
</t>
  </si>
  <si>
    <t xml:space="preserve">Zásuvka instalační 230V/16A min. IP44 s ochranným kolíkem a s víčkem
</t>
  </si>
  <si>
    <t xml:space="preserve">Kabel CYKY do 5*4
</t>
  </si>
  <si>
    <t xml:space="preserve">Kabel CYKY do 5*1,5
</t>
  </si>
  <si>
    <t xml:space="preserve">Kabel CYKY do 12*1,5
</t>
  </si>
  <si>
    <t xml:space="preserve">Kabel signálový stíněný TCEKFE do 2P*1
</t>
  </si>
  <si>
    <t xml:space="preserve">Kabel signálový stíněný TCEKFE do 7P*1
</t>
  </si>
  <si>
    <t xml:space="preserve">Vodič CY do 4 ž/z
</t>
  </si>
  <si>
    <t xml:space="preserve">Elektroinstalační trubka tuhá včetně příchytek a tvarových dílů (kolena, spojky, vývodky), plastová nebo žárově zinkovaná
</t>
  </si>
  <si>
    <t xml:space="preserve">Pomocná ocelová konstrukce žárově zinkovaná
</t>
  </si>
  <si>
    <t xml:space="preserve">Vrtání otvoru do f100 pro kabel v železobetonové stěně nebo stropu do tl. 400mm včetně následného zatěsnění
</t>
  </si>
  <si>
    <t xml:space="preserve">Nátěrové hmoty, tmely, montážní pěny
</t>
  </si>
  <si>
    <t xml:space="preserve">Pomocný a spojovací materiál – šrouby, vruty, hmoždinky, šroubové i bezšroubové svorky, oka, stahovací a izolační pásky, distanční příchytky, kabelové vývodky, kabelové štítky, výstražné tabulky
</t>
  </si>
  <si>
    <t>ČÁST ELEKTRO PRO PS02 BIOLOGISKÉ ČIŠTĚNÍ CELKEM</t>
  </si>
  <si>
    <t>ČÁST ELEKTRO PRO PS05 CHEMICKÉ HOSPODÁŘSTVÍ</t>
  </si>
  <si>
    <t xml:space="preserve">Uzemňovací pásek FeZn 4x30 mm včetně svorek
</t>
  </si>
  <si>
    <t>ČÁST ELEKTRO PRO PS05 CHEMICKÉ HOSPODÁŘSTVÍ CELKEM</t>
  </si>
  <si>
    <t xml:space="preserve">Zkoušky a výchozí revize elektrických zařízení
</t>
  </si>
  <si>
    <t xml:space="preserve">Přidružené výkony zednické a natěračské k realizaci
</t>
  </si>
  <si>
    <t xml:space="preserve">Pomocný materiál a montážní přípravky, potřebné při realizaci 
</t>
  </si>
  <si>
    <t xml:space="preserve">Zpřístupnění pracovních prostorů - dočasné lešení a lávky pro demontáže a montáže prováděné při realizaci 
</t>
  </si>
  <si>
    <t xml:space="preserve">Dočasné uskladnění, odvoz a likvidace vzniklého odpadu při realizaci 
</t>
  </si>
  <si>
    <t>Dosazovací nádrže - 21 x 6 x 4 x2 = 1008m3 (2ks nádrží)</t>
  </si>
  <si>
    <t>Čerpání odpadních vod z nádrží včetně zajištění čerpadla a potrubí v délce cca 100m</t>
  </si>
  <si>
    <t>Očištění  vnitřních ploch nádrží tlakovou  vodou včetně vyčerpání oplachové vody kalovým čerpadlem.</t>
  </si>
  <si>
    <t>Ocelové kotvy nosných prvků lávky včetně vývrtů</t>
  </si>
  <si>
    <t>Ocelové kotvy do dna nitrifikační nádrže podpěrných sloupů  lávky včetně vývrtů</t>
  </si>
  <si>
    <t>TECHNOLOGICKÁ ČÁST ELEKTRO, ASŘ</t>
  </si>
  <si>
    <t>NÁKLADY CELKEM</t>
  </si>
  <si>
    <t>Jednotka</t>
  </si>
  <si>
    <t>Typ</t>
  </si>
  <si>
    <t>Výrobce</t>
  </si>
  <si>
    <t>m3</t>
  </si>
  <si>
    <t>m2</t>
  </si>
  <si>
    <t>kpl</t>
  </si>
  <si>
    <t>m</t>
  </si>
  <si>
    <t>ks</t>
  </si>
  <si>
    <t xml:space="preserve">m3 </t>
  </si>
  <si>
    <t>Pol.</t>
  </si>
  <si>
    <t>Vytýčení stávajících sítí</t>
  </si>
  <si>
    <t>Zajištění komplexních zkoušek</t>
  </si>
  <si>
    <t>Úprava provozního řádu pro trvalý provoz</t>
  </si>
  <si>
    <t>Zařízení staveniště</t>
  </si>
  <si>
    <t>D.</t>
  </si>
  <si>
    <t>SOUČET ODDÍLŮ A+B+C+D</t>
  </si>
  <si>
    <t>kpl.</t>
  </si>
  <si>
    <t>kg</t>
  </si>
  <si>
    <t>bm</t>
  </si>
  <si>
    <t>soubor</t>
  </si>
  <si>
    <t>Společné položky</t>
  </si>
  <si>
    <t xml:space="preserve">TECHNOLOGICKÁ ČÁST STROJNÍ </t>
  </si>
  <si>
    <t>NÁKLADY TECHNOLOGICKÉ ČÁSTI STROJNÍ</t>
  </si>
  <si>
    <t xml:space="preserve">D. </t>
  </si>
  <si>
    <t>OSTATNÍ  UZNATELNÉ NÁKLADY</t>
  </si>
  <si>
    <t xml:space="preserve">m2 </t>
  </si>
  <si>
    <t>t</t>
  </si>
  <si>
    <t>MODERNIZACE ČOV DAČICE</t>
  </si>
  <si>
    <t>C.</t>
  </si>
  <si>
    <t>SOUČET ODDÍLŮ A+B+C</t>
  </si>
  <si>
    <t>TECHNOLOGICKÁ ČÁST ELEKTRO A ASŘ</t>
  </si>
  <si>
    <t>STAVEBNÍ ČÁST</t>
  </si>
  <si>
    <t>NÁKLADY TECHNOLOGICKÉ ČÁSTI ELEKTRO A ASŘ</t>
  </si>
  <si>
    <t>Pozice</t>
  </si>
  <si>
    <t>Popis položky</t>
  </si>
  <si>
    <t>m.j.</t>
  </si>
  <si>
    <t>Jedn. cena
CZK/m.j.</t>
  </si>
  <si>
    <t>Celková cena
CZK</t>
  </si>
  <si>
    <t>01.1</t>
  </si>
  <si>
    <t>Stroje a zařízení</t>
  </si>
  <si>
    <t>Železový beton C30/37 - XC4  včetně dopravy, uložení na místo, hutnění, vyztužení sítí KARI 0,6/100 X 6/100 , 25kg /m3</t>
  </si>
  <si>
    <t>Železobetonová základová deska vyztižená sítěmi KARI  8/100 X 8/100 včetně dopravy betonu, a uložení, beton C30/37, vyztužení 40kg/m3</t>
  </si>
  <si>
    <r>
      <t xml:space="preserve">01.1.6
</t>
    </r>
    <r>
      <rPr>
        <sz val="8"/>
        <color indexed="14"/>
        <rFont val="Arial"/>
        <family val="2"/>
      </rPr>
      <t>Y9.9</t>
    </r>
  </si>
  <si>
    <t>Očištění stávajícíh ocelových rámů stavítek , ocelových hradících desek a vodících U profilů</t>
  </si>
  <si>
    <t>Lapač písku - 2ks, rozměr hradítka 0,8m x 1,2m, délka U profilů č. 12- 3,6m</t>
  </si>
  <si>
    <t>Žlab česlí - 4ks, rozměr hradítka 0,8m x 1,2m,délka U profilu č. 12 - 3,6m</t>
  </si>
  <si>
    <t>Nové natření očištěných ploch rámů a stavítek nátěrem odolným odpadním vodám</t>
  </si>
  <si>
    <t xml:space="preserve">Lapač písku - 2ks, rozměr stavítka 0,8x1,2m, délka Uprofilu č.12 - 3,6m </t>
  </si>
  <si>
    <t xml:space="preserve">Odtokový systém dosazovací nádrže, včetně zanořeného děrovaného odtokového potrubí DN 250 (Ø 256x3,0);
sběrného žlabu vyčištěné vody s podélnou výškově stavitelnou rovnou přelivnou hranou; přírub; konzol, výztuh;
kotevního a instalačního materiálu a ostatního příslušenství.
Odtokové potrubí bude děrováno otvory Ø 30 mm; v počtu cca 120 ks / jedna nádrž.
Základní rozměry sběrného žlabu: délka 5950 x šířka 600 x výška 600 mm
Délka zanořeného děrovaného potrubí: 2x cca 12100 mm
Materiálové provedení: komplet z nerez. oceli 1.4301.
Účel: - odtok vyčištěné odpadní vody z dosazovací nádrže.
        -  nastavení výšky hladiny v dosazovací nádrži (pomocí přelivné hrany ve sběrném odtokovém žlabu).
Poznámka: bude zhotoveno dle výrobní dokumentace dodavatele vystrojení DN (včetně vrtání zanořeného
odtokového potrubí).
Poznámka: součást dodávky vystrojení DN.
Poznámka: nové zařízení.
</t>
  </si>
  <si>
    <r>
      <t xml:space="preserve">02.1.4.7
</t>
    </r>
    <r>
      <rPr>
        <sz val="8"/>
        <color indexed="14"/>
        <rFont val="Arial"/>
        <family val="2"/>
      </rPr>
      <t>MT02.27
MT02.28</t>
    </r>
  </si>
  <si>
    <r>
      <t xml:space="preserve">02.1.4.8
</t>
    </r>
    <r>
      <rPr>
        <sz val="8"/>
        <color indexed="14"/>
        <rFont val="Arial"/>
        <family val="2"/>
      </rPr>
      <t>MT02.35
MT02.36</t>
    </r>
  </si>
  <si>
    <t>02.1.4.9</t>
  </si>
  <si>
    <t>02.1.5</t>
  </si>
  <si>
    <t>02.1.6</t>
  </si>
  <si>
    <t>02.1.7</t>
  </si>
  <si>
    <t>02.1.8</t>
  </si>
  <si>
    <t xml:space="preserve">Svařovaný nerezový rozdělovací žlab, s výškově stavitelnými rovnými přelivnými hranami, včetně odtokových
kapes, konzol, výztuh, kotevního a instalačního materiálu.
Základní rozměry žlabu: délka 4200 x šířka 400 x výška 400 mm
Celková hmotnost žlabu (vč. konzol a výztuh): cca 350 kg
Délka přelivné hrany: 2x 2000 mm
Materiálové provedení: komplet z nerezové oceli tř. 17 240 (DIN 1.4301).
Základním materiálem bude plech tl. 2 mm.
Účel: - rovnoměrné rozdělení odtoku aktivační směsi z nitrifikační nádrže I.II do dvojice dosazovacích nádrží
          (DN I a DN II).
        - nastavení provozní hladiny v nitrifikační nádrži I.II. 
Poznámka: odtokový žlab bude zhotoven dle výkresové části dokumentace (viz výkres F.2-7).
Poznámka: nové zařízení.
 </t>
  </si>
  <si>
    <t>02.1.9</t>
  </si>
  <si>
    <r>
      <t xml:space="preserve">Jímka plovoucích nečistot; tvořená ocelovou; spirálově svařovanou rourou DN 1000 (ø1020 x 10 mm) PN 10;
délky 4300 mm; vsazenou vertikálně na dno nitrifikační nádrže (poblíž odtoku). Jímka bude mít zavařené dno
(pomocí ocel. plechu tl. 10 mm); směrem k hladině bude otevřená. Vrchní hrana jímky bude zakončena 400 mm
nad provozní hladinou nitrifikační nádrže. Součástí jímky bude v horní části situované přírubové hrdlo DN 200;
PN 10 k napojení potrubí nátoku plovoucích nečistot z náklopného žlabu </t>
    </r>
    <r>
      <rPr>
        <b/>
        <sz val="8"/>
        <color indexed="8"/>
        <rFont val="Arial"/>
        <family val="2"/>
      </rPr>
      <t>poz.02.1.4.4</t>
    </r>
    <r>
      <rPr>
        <sz val="8"/>
        <color indexed="8"/>
        <rFont val="Arial"/>
        <family val="2"/>
      </rPr>
      <t>; dále pak podpůrná
konstrukce; konzoly; trubka DN 2" (l = 4,3 m) pro uchycení plovákových spínačů ponorného kalového čerpadla;
kotevní a instalační materiál.
Užitečný objem jímky: cca 3 m</t>
    </r>
    <r>
      <rPr>
        <vertAlign val="superscript"/>
        <sz val="8"/>
        <color indexed="8"/>
        <rFont val="Arial"/>
        <family val="2"/>
      </rPr>
      <t xml:space="preserve">3
</t>
    </r>
    <r>
      <rPr>
        <sz val="8"/>
        <color indexed="8"/>
        <rFont val="Arial"/>
        <family val="2"/>
      </rPr>
      <t xml:space="preserve">Materiálové provedení: ocel tř.11 + nátěr
Účel: - akumulace plovoucích nečistot z hladiny dosazovací nádrže.
         - prostor k osazení ponorného kalového čerpadla </t>
    </r>
    <r>
      <rPr>
        <b/>
        <sz val="8"/>
        <color indexed="8"/>
        <rFont val="Arial"/>
        <family val="2"/>
      </rPr>
      <t>poz.02.1.2</t>
    </r>
    <r>
      <rPr>
        <sz val="8"/>
        <color indexed="8"/>
        <rFont val="Arial"/>
        <family val="2"/>
      </rPr>
      <t xml:space="preserve">.
Poznámka: nové zařízení.
</t>
    </r>
  </si>
  <si>
    <t>02.1.10</t>
  </si>
  <si>
    <t>02.1.11</t>
  </si>
  <si>
    <r>
      <t xml:space="preserve">02.1.12
</t>
    </r>
    <r>
      <rPr>
        <sz val="8"/>
        <color indexed="14"/>
        <rFont val="Arial"/>
        <family val="2"/>
      </rPr>
      <t>F02.3
F02.4</t>
    </r>
  </si>
  <si>
    <t xml:space="preserve">Přírubový magneticko indukční průtokoměr DN 100; PN 16 - kompaktní provedení; včetně vyhodnocovací jednotky
s displejem a ovládáním; 5 m signálního a cívkového kabelu a ostatního příslušenství.
Pro instalaci ve venkovním prostředí; krytí IP 67.
Osová montážní délka senzoru: 250 mm
Rozsah měření: 8÷20 l/s
El. napájení: 24 V DC
El. výstupy: - analogový 4÷20 mA programovatelný; HART; pasivní i aktivní.
                   - digitální max. 10 kHz (nebo impulzy na jednotku objemu).
Materiálové provedení: těleso a příruby - měkká ocel + nátěr; elektrody - 1.4435/316L; výstelka - polyuretan;
kryt převodníku - hliníkový odlitek + nátěr.
Účel: orientační měření množství vratného kalu; čerpaného z dosazovacích nádrží.
Poznámka: nové zařízení.
</t>
  </si>
  <si>
    <t>02.1.13</t>
  </si>
  <si>
    <r>
      <t xml:space="preserve">Posunutí stávajícího ponorného axiálního míchadla; osazeném v denitrifikační nádrži I.
Posunuto bude spouštěcí zařízení (vodící tyč s horním a spodním držákem) a kotevní patka přenosného
manipulačního jeřábku. Po posunutí bude míchadlo spuštěno zpět do nádrže.
Vzdálenost posunutí: 500 mm (z původní instalační vzdálenosti 2000 mm od koncové stěny denitrifikace
na nových 1500 mm).
Účel: uvolnění prostoru pro osazení nového jemnobublinového provzdušňovacího systému </t>
    </r>
    <r>
      <rPr>
        <b/>
        <sz val="8"/>
        <rFont val="Arial"/>
        <family val="2"/>
      </rPr>
      <t>poz.02.1.1</t>
    </r>
    <r>
      <rPr>
        <sz val="8"/>
        <rFont val="Arial"/>
        <family val="2"/>
      </rPr>
      <t xml:space="preserve">.
Poznámka: během provozu aeračního systému musí být stávající ponorné míchadlo vypnuté !! 
Poznámka: stávající zařízení; změna umístění.
 </t>
    </r>
  </si>
  <si>
    <t>02.1.16</t>
  </si>
  <si>
    <t>02.1.17</t>
  </si>
  <si>
    <t>02.2</t>
  </si>
  <si>
    <t>02.2.1</t>
  </si>
  <si>
    <r>
      <t xml:space="preserve">Mezipřírubové nožové šoupě pro odpadní vodu a kaly; oboustranně těsnící; s nestoupajícím vřetenem;
DN 250; PN 10; s prodlouženým ovládáním ručním kolem (délka prodlouženého ovládání 2450 mm od osy potrubí).
Materiálové provedení: těleso – litina GG 25 + epoxidový nástřik; nůž – nerez AISI 304; třmen – ocel tř.11;
sedlo – NBR.
Účel: otevírání / zavírání odtoku aktivační směsi z rozdělovacího žlabu </t>
    </r>
    <r>
      <rPr>
        <b/>
        <sz val="8"/>
        <rFont val="Arial"/>
        <family val="2"/>
      </rPr>
      <t>poz.02.1.8</t>
    </r>
    <r>
      <rPr>
        <sz val="8"/>
        <rFont val="Arial"/>
        <family val="2"/>
      </rPr>
      <t xml:space="preserve"> do dosazovací nádrže II.
Poznámka: šoupě bude instalováno v úrovni hladiny; proto je nezbytně nutné použít typ, vhodný pro tuto aplikaci
(zapouzdřená deska i vřeteno) ! 
Poznámka: nová armatura.
 </t>
    </r>
  </si>
  <si>
    <t>02.2.2</t>
  </si>
  <si>
    <r>
      <t xml:space="preserve">Mezipřírubové nožové šoupě pro odpadní vodu a kaly; oboustranně těsnící; s nestoupajícím vřetenem;
DN 250; PN 10; s prodlouženým ovládáním ručním kolem (délka prodlouženého ovládání 2200 mm od osy potrubí).
Materiálové provedení: těleso – litina GG 25 + epoxidový nástřik; nůž – nerez AISI 304; třmen – ocel tř.11;
sedlo – NBR.
Účel: - otevírání / zavírání odtoku aktivační směsi z rozdělovacího žlabu </t>
    </r>
    <r>
      <rPr>
        <b/>
        <sz val="8"/>
        <rFont val="Arial"/>
        <family val="2"/>
      </rPr>
      <t>poz.02.1.8</t>
    </r>
    <r>
      <rPr>
        <sz val="8"/>
        <rFont val="Arial"/>
        <family val="2"/>
      </rPr>
      <t xml:space="preserve"> do dosazovací nádrže I.
        - otevírání / zavírání odtoku aktivační směsi z nitrifikace II do dosazovací nádrže II.
Poznámka: šoupě bude instalováno v úrovni hladiny; proto je nezbytně nutné použít typ, vhodný pro tuto aplikaci
(zapouzdřená deska i vřeteno) ! 
Poznámka: nová armatura.
 </t>
    </r>
  </si>
  <si>
    <t>02.2.3</t>
  </si>
  <si>
    <r>
      <t xml:space="preserve">Mezipřírubové nožové šoupě pro odpadní vodu a kaly; oboustranně těsnící; s nestoupajícím vřetenem;
DN 80; PN 10; s ovládáním ručním kolem  standardní délky.
Materiálové provedení: těleso – litina GG 25 + epoxidový nástřik; nůž – nerez AISI 304; třmen – ocel tř.11;
sedlo – NBR.
Účel: škrcení výtlaku čerpadla přebytečného kalu </t>
    </r>
    <r>
      <rPr>
        <b/>
        <sz val="8"/>
        <rFont val="Arial"/>
        <family val="2"/>
      </rPr>
      <t>poz.02.1.3.2</t>
    </r>
    <r>
      <rPr>
        <sz val="8"/>
        <rFont val="Arial"/>
        <family val="2"/>
      </rPr>
      <t xml:space="preserve">.
Poznámka: nová armatura.
 </t>
    </r>
  </si>
  <si>
    <t>02.2.4</t>
  </si>
  <si>
    <t>02.2.5</t>
  </si>
  <si>
    <r>
      <t xml:space="preserve">Mezipřírubová uzavírací klapka; DN 80; PN 10; s ovládáním ruční pákou standardní délky.
Materiálové provedení: těleso – litina GG 25 + epoxidový nástřik; talíř – nerez. ocel 1.4301; sedlo – EPDM.
Účel: uzávěry na svodu stlačeného vzduchu k aeračnímu systému </t>
    </r>
    <r>
      <rPr>
        <b/>
        <sz val="8"/>
        <rFont val="Arial"/>
        <family val="2"/>
      </rPr>
      <t>poz.02.1.1</t>
    </r>
    <r>
      <rPr>
        <sz val="8"/>
        <rFont val="Arial"/>
        <family val="2"/>
      </rPr>
      <t xml:space="preserve">; osazeném v denitrifikační
nádrži I (nitrifikační nádrž I.I).
Poznámka: nová armatura.
</t>
    </r>
  </si>
  <si>
    <t>02.2.6</t>
  </si>
  <si>
    <t>02.2.7</t>
  </si>
  <si>
    <t xml:space="preserve">Kulový kohout závitový (na vzduch); DN 25; PN 25; oboustranný vnitřní závit G1"; ovládání ruční pákou
standardní délky.
Pracovní teplota: -20°C ÷ +120°C
Materiálové provedení: tělo; závitová část a koule - mosaz MS 58; těsnící kroužek - PTFE; "O" kroužek - viton.
Účel: vypouštění kondenzátu z nového nerezového rozvodu stlačeného vzduchu.
Poznámka: nová armatura. 
                           </t>
  </si>
  <si>
    <t>02.2.8</t>
  </si>
  <si>
    <t>02.2.9</t>
  </si>
  <si>
    <t>02.3</t>
  </si>
  <si>
    <r>
      <t>Trubní a hadicové rozvody</t>
    </r>
    <r>
      <rPr>
        <sz val="8"/>
        <rFont val="Arial CE"/>
        <family val="2"/>
      </rPr>
      <t>; vč. směrových a výškových lomů; tvarovek; přírub; přírubových spojů;
potrubních spojek; šroubení a ostatního příslušenství.
Materiálové provedení: nerezová ocel tř. 17 240; ocel tř.11; plasty (PE-HD).</t>
    </r>
  </si>
  <si>
    <t>02.3.1</t>
  </si>
  <si>
    <t xml:space="preserve">Nerezové potrubí podélně svařované DN 250 (Ø 256x3,0) - odtok aktivační směsi do dosazovacích nádrží
Poznámka: součástí dodávky budou svarové spoje.
Poznámka: nové potrubí.
</t>
  </si>
  <si>
    <t>02.3.2</t>
  </si>
  <si>
    <t xml:space="preserve">Nerezové potrubí podélně svařované DN 200 (Ø 206x3,0) - odtok plovoucích nečistot z náklopných žlabů v DN
do jímek PN.
Poznámka: součástí dodávky budou svarové spoje.
Poznámka: nové potrubí.
</t>
  </si>
  <si>
    <t>02.3.3</t>
  </si>
  <si>
    <t xml:space="preserve">Položka zahrnuje reprofilaci za použití reprofilační tixotropní malty s cementovým pojivem, zušlechtěné umělými vlákny a hmotami v tl.15mm. Vč.zapravení poškození po odstraněném vystrojení a lávce.  </t>
  </si>
  <si>
    <t>Předpoklad: 30% celkové plochy   137m2</t>
  </si>
  <si>
    <t>Sanace místních poruch, dilat. a pracovních spár. Proříznutí trhlin diamantovým kotoučem, důkladné vyčištění spáry, penetrace, injektování těsnící vodonepropustnou sanační maltou (u trhlin), vložení výplňového dilatačního profilu (u pracovní spáry), zatmelení, zakrytí lepeným pásem.</t>
  </si>
  <si>
    <t>Odvoz přebytečné zeminy na skládku do vzdaálenosti 10km včetně složení a poplatku</t>
  </si>
  <si>
    <t>Odkopávka zeminy vhornině 3-tí třidy těžitelnosti s naložením na dopravní prostředek nebo s uložením do vzdálenosti 50m</t>
  </si>
  <si>
    <t>Obetonování stávajícího potrubí dešťové kanalizace DN300 pod základovou deskou betonem na délku 3m betonem C 30/37</t>
  </si>
  <si>
    <t>Zřízení a odstranění bednění pro obetonování stávajícího potrubí dešťové kanalizace DN300</t>
  </si>
  <si>
    <t>Sejmutí humózní vrstvy v tl. 0,15m s uložením v areálu ČOV do 50m</t>
  </si>
  <si>
    <t>Podkladní beton C12/15 tl. 0,1m včetně dopravy a uložení</t>
  </si>
  <si>
    <t>Zpevněná plocha z betonoé zámkové dlažby tl. 6cm</t>
  </si>
  <si>
    <t>02.1.4.6</t>
  </si>
  <si>
    <r>
      <t xml:space="preserve">Stavební kolečko.
Materiálové provedení: standardní od výrobce.
Účel: - uložení shrabků z lisu </t>
    </r>
    <r>
      <rPr>
        <b/>
        <sz val="8"/>
        <rFont val="Arial"/>
        <family val="2"/>
      </rPr>
      <t xml:space="preserve">poz.01.1.2 </t>
    </r>
    <r>
      <rPr>
        <sz val="8"/>
        <rFont val="Arial"/>
        <family val="2"/>
      </rPr>
      <t xml:space="preserve">- 1 ks
        - uložení písku ze separátoru </t>
    </r>
    <r>
      <rPr>
        <b/>
        <sz val="8"/>
        <rFont val="Arial"/>
        <family val="2"/>
      </rPr>
      <t>poz.01.1.5</t>
    </r>
    <r>
      <rPr>
        <sz val="8"/>
        <rFont val="Arial"/>
        <family val="2"/>
      </rPr>
      <t xml:space="preserve"> - 1 ks</t>
    </r>
    <r>
      <rPr>
        <b/>
        <sz val="8"/>
        <rFont val="Arial"/>
        <family val="2"/>
      </rPr>
      <t xml:space="preserve">
        </t>
    </r>
    <r>
      <rPr>
        <sz val="8"/>
        <rFont val="Arial"/>
        <family val="2"/>
      </rPr>
      <t xml:space="preserve">  (a následný odvoz na vně budovy přistavený kontejner).
Poznámka: nové zařízení.
</t>
    </r>
  </si>
  <si>
    <t>01.1.11</t>
  </si>
  <si>
    <t xml:space="preserve">Automobilový kontejner na suť a sypké hmoty pro automobilový nosič Iveco; užitný objem 3,0 m3; hákové;
variantně lanové natahování dle požadavku provozovatele ČOV; sklopné zadní čelo případně dvokřídlá vrata;
perforované dno pro odvodnění uloženého písku; pojízdné rolny v zadní části kontejneru. Po obvodu je kontejner
opatřen držáky pro uchycení plachty.
Vnitřní rozměry kontejneru: š = 3335 x l = 1820 x h = 500 mm
Materiálové provedení: uhlíková ocel s speciálním antikorozním nátěrem.
Účel: krátkodobé skladování a odvoz odvodněných shrabků a vytěženého písku.
Poznámka: nové zařízení.
</t>
  </si>
  <si>
    <r>
      <t xml:space="preserve">01.1.12
</t>
    </r>
    <r>
      <rPr>
        <sz val="8"/>
        <color indexed="14"/>
        <rFont val="Arial"/>
        <family val="2"/>
      </rPr>
      <t>M01.11</t>
    </r>
  </si>
  <si>
    <t xml:space="preserve">Přenosné kalové čerpadlo; vč. vestavěného plovákového spínače; vestavěné tepelné ochrany; 10 m el.
přívodního kabelu; 2 m závěsného řetězu a ostatního příslušenství - s výtlakem pružnou hadicí.
Hmotnost 1 ks čerpadla: cca 9 kg.
Oběžné kolo: vířivé; o průchodnosti 20 mm.
Výkonové parametry: Q = 2,9 l/s; H = 3,0 m
Příkon el. pohonu: 0,65 kW; 230 V; 50 Hz
Rozběh přímý, hydraulická účinnost 21,3 %
Materiálové provedení: horní kryt – nerez.; těleso motoru a spirální skříně – litina; hřídel rotoru – nerez.;
oběžné kolo – polyamid; mechanická ucpávka – SiC/SiC; EPDM; závěsný řetěz – pozink..
Účel: čerpání úkapových vod a vod z odkalení separátoru písku (z prostoru instalace separátoru).
Poznámka: nové zařízení.
                                                                                                                                              </t>
  </si>
  <si>
    <t>01.1.13</t>
  </si>
  <si>
    <t>Začištění stěn monobloku po demolici žlabů a úprava maltou na báci cementu odolnou povětrnostním vlivům</t>
  </si>
  <si>
    <t>Odvoz železobetonové suti na skládku do 10km včetně naložení, složení a poplatku</t>
  </si>
  <si>
    <t>Hutněný zásyp zeminou z výkopu pro chemické hospodářstvívčetně naložení , dopravy a uložení</t>
  </si>
  <si>
    <t>Zpětné rozprostření sejmuté humózní zeminy včetně naložení, dopravy do 100m, složení, zemina sejmutá  pro chemické hospodářství</t>
  </si>
  <si>
    <t>Provedení spádového betonu v dosazovacích nádrží, beton C 30/37</t>
  </si>
  <si>
    <t>Stěrka hmotou na bázi cementu odolnou odpadním vodám v tl. do 1,5mm</t>
  </si>
  <si>
    <t>Dosazovací nádrž - 6 x 1 x 2 = 12m2</t>
  </si>
  <si>
    <t>Zabetonování stávajícího  prostupu 0,4 x 0,4 nezi nitrifikační nádrží a dosazovacíé nádrží, beton C 30/37</t>
  </si>
  <si>
    <t xml:space="preserve">Zřízení jádrových vývrtů  pro technologická potrubí  do železobetonové stěny tl. 400mm </t>
  </si>
  <si>
    <t xml:space="preserve">Zřízení jádrových vývrtů  pro technologická potrubí  do železobetonové stěny tl. 450mm </t>
  </si>
  <si>
    <t>odpad z očištění  cca 0,1t</t>
  </si>
  <si>
    <t xml:space="preserve"> šířka stěn 400mm - 17 m</t>
  </si>
  <si>
    <t xml:space="preserve"> šířka stěn 200mm - 2 m</t>
  </si>
  <si>
    <t xml:space="preserve"> šířka stěn 400mm - 4x0,9 m</t>
  </si>
  <si>
    <t xml:space="preserve"> šířka stěn 450mm - 2x 0,9 m</t>
  </si>
  <si>
    <t>0,4m x 0,4m x  0,4m x 2 = 0,128m3</t>
  </si>
  <si>
    <t>Hutněné lože z drceného štěrku frakce 16-32 včetně dopravy a uložení</t>
  </si>
  <si>
    <t>Zpětné rozprostření sejmuté humózní zeminy v tl 0,19m včetně naložení a dopravy do 50m</t>
  </si>
  <si>
    <t>Osetí travním semenem včetně zálivky vodou do doby předání stavby</t>
  </si>
  <si>
    <t>Odstranění stávajícího plastového zhlaví ze žlabů šnekových čerpacích stanic vratného kalu včetně likvidace</t>
  </si>
  <si>
    <t>Vvříznutí plastového zhlaví pro osazení nové obslužné lávky včetně likvidace</t>
  </si>
  <si>
    <t>Společné položky celkem</t>
  </si>
  <si>
    <t>2 x 4 kotvy x 2 = 16 kotev</t>
  </si>
  <si>
    <t>Vírový lapač písku - 6m3</t>
  </si>
  <si>
    <t>Vírový lapač písku - 2m3</t>
  </si>
  <si>
    <t>Vírový lapač písku - 40m2</t>
  </si>
  <si>
    <t>Vyčerpání odpadní vody včetně zajištění kalového čerpadla s výtlačným potrubím</t>
  </si>
  <si>
    <t xml:space="preserve">Vyklizení usazenin a kalů z nádrží (včetně odvozu a likvidace).                                                                      </t>
  </si>
  <si>
    <t>Jímka na písek - 2x4,2x1=8,5m3</t>
  </si>
  <si>
    <t>Žlab česlí ,předpoklad : 10cm usazenim na dně žlabu,   14,4m2 x  0,1m = 1,5m3</t>
  </si>
  <si>
    <t xml:space="preserve">Ruční deskové hradítko pro instalaci do otevřeného žlabu; těsnění třístranné; se spodním průtokem; včetně
vodících lišt; madla a ostatního příslušenství (uložení do drážek ve stěnách a ve dně žlabu; šířka drážky 140 x
hloubka drážky 60÷70 mm).
Šířka žlabu v místě osazení:     B = 600 mm
Hloubka žlabu v místě osazení: H = 800 mm
Hloubka vody:                         cca 0,5 m
Materiálové provedení: hradící deska z nerezové oceli 1.4301; vedení desky z plastu; těsnění ze silikonové
pryže.
Účel: uzávěr na propoji betonových žlabů vratného kalu linky I a linky II.
Poznámka: rozměry žlabu je nutné před zadáním stavítka do výroby ověřit !
Poznámka: drážky pro instalaci hradítka do žlabu zajišťuje stavba.
Poznámka: nové zařízení.
</t>
  </si>
  <si>
    <t>02.1.14</t>
  </si>
  <si>
    <r>
      <t xml:space="preserve">Ruční deskové hradítko pro instalaci do otevřeného žlabu; těsnění třístranné; se spodním průtokem; včetně
vodících lišt; madla a ostatního příslušenství (uložení do drážek ve stěnách a ve dně žlabu; šířka drážky 140 x
hloubka drážky 60÷70 mm).
Šířka žlabu v místě osazení:     B = 500 mm
Hloubka žlabu v místě osazení: H = 800 mm
Hloubka vody:                         cca 0,5 m
Materiálové provedení: hradící deska z nerezové oceli 1.4301; vedení desky z plastu; těsnění ze silikonové
pryže.
Účel: uzávěry v betonových žlabech vratného kalu linky I a linky II (oddělení části vratného a přebytečného
kalu - přebytečný kal bude do kalového hospodářství čerpán novým čerpadlem </t>
    </r>
    <r>
      <rPr>
        <b/>
        <sz val="8"/>
        <rFont val="Arial"/>
        <family val="2"/>
      </rPr>
      <t>poz.02.1.3.2</t>
    </r>
    <r>
      <rPr>
        <sz val="8"/>
        <rFont val="Arial"/>
        <family val="2"/>
      </rPr>
      <t xml:space="preserve">).
Poznámka: rozměry žlabu je nutné před zadáním stavítka do výroby ověřit !
Poznámka: drážky pro instalaci hradítka do žlabu zajišťuje stavba.
Poznámka: nové zařízení.
</t>
    </r>
  </si>
  <si>
    <r>
      <t xml:space="preserve">02.1.15
</t>
    </r>
    <r>
      <rPr>
        <sz val="8"/>
        <color indexed="14"/>
        <rFont val="Arial"/>
        <family val="2"/>
      </rPr>
      <t>M02.13</t>
    </r>
  </si>
  <si>
    <t>Betonový záhonový obrubník uložený do betonového lože z betonu C12/15</t>
  </si>
  <si>
    <t>Hutnění pláně pod zpevněnou plochu, míra zhutnění E def2  minimálně 30MPa</t>
  </si>
  <si>
    <t>Hutněné lože z drceného štěrku tl. 0,15m</t>
  </si>
  <si>
    <t>frakce 4 - 8mmm tl. 4cm</t>
  </si>
  <si>
    <t>frakce 8 - 16mm tl. 11cm</t>
  </si>
  <si>
    <t xml:space="preserve">Hutněný zásyp zeminou z výkopu včetně naložní, dopravy do 50m a uložení do výkopu </t>
  </si>
  <si>
    <t>Zemní práce pro položení zemního kabelu VO včetně hutněného pískového lože a obsypu, výstražné folie, zásypu, odvozu přebytečné zeminy a úpravy terénu do původního satvu, šířka rýhy 0,35m, hl rýhy 0,7m  délka 20m</t>
  </si>
  <si>
    <t xml:space="preserve">                   TECHNOLOGICKÁ ČÁST STROJNÍ CELKEM</t>
  </si>
  <si>
    <t>TECHNOLOGICKÁ ČÁST ELEKTRO A ASŘ CELKEM</t>
  </si>
  <si>
    <t>Monoblok združených nádrží celkem</t>
  </si>
  <si>
    <t xml:space="preserve"> Chemické hospodářství</t>
  </si>
  <si>
    <t>Chemické hospodářství celkem</t>
  </si>
  <si>
    <t>Monoblok sdružených nádrží</t>
  </si>
  <si>
    <t>Hrubé předčištění celkem</t>
  </si>
  <si>
    <t>Hrubé předčištění</t>
  </si>
  <si>
    <t>Popis</t>
  </si>
  <si>
    <t>NÁKLADY STAVEBNÍ ČÁSTI CELKEM</t>
  </si>
  <si>
    <t>Dílčí schemata elektrorozvaděčů ( 2x most, 1x hrubé předčištění)</t>
  </si>
  <si>
    <t>Očištění komunikace, závěrečný úklid staveniště a jeho okolí včetně likvidace odpadu</t>
  </si>
  <si>
    <t>Očištění komunikace, závěrečný úklid monobloku sdružených nádrží včetně likvidace odpadu</t>
  </si>
  <si>
    <t>Havarijní a povodňový plán</t>
  </si>
  <si>
    <t xml:space="preserve">Mimostaveništní a vnitrostaveništní přeprava, skladování
</t>
  </si>
  <si>
    <t>hod</t>
  </si>
  <si>
    <t>Jímka na písek - (4+8,4)x3,6 +( 2x4,2) = 55m2</t>
  </si>
  <si>
    <t>Žlab česlí -(34x0,8) + (18x0,8) =  42m2</t>
  </si>
  <si>
    <t>Jímka na písek - 2ks</t>
  </si>
  <si>
    <t>Doplnění ocelového zábralí u jímky na písek, konstrukční řěšení shodné jako zábradlí stávající tj. Ø potrubí 50mm, středová vodorovná příčka, úprava žárové pozinkování  včetně ukotvení pomocí rozpínací hmoty na bázi cementu</t>
  </si>
  <si>
    <t>Lapač písku -(1x6)+(2x1) =  8m2</t>
  </si>
  <si>
    <t>Žlab česlí - 8x 0,8 =7m2</t>
  </si>
  <si>
    <t>Lapač písku - (1x6)+(2x1) =8m2</t>
  </si>
  <si>
    <t>Žlab česlí - 8x0,8 = 7m2</t>
  </si>
  <si>
    <t>Žlab česlí - 2 x 2=4m2</t>
  </si>
  <si>
    <t>Čerpání podzemní vody po dobu provádění stavebních a montážních prací na monobloku sdružených nádrží ze stávajícíh studní včetně zajištění čerpaných vod mimo systém areálové kanalizace (nepřetržité čerpání, vystrojení čerpacích studní, povizorní nadzemní rozvod potrubí nebo hadice dl. 150m, nadzemní kabelová přípojka ze staveništního rozvaděče)</t>
  </si>
  <si>
    <t>Prostupové segmentové těsnění rozebiratelné s nerezovými šrouby pro nerezová potrubí 206/3 a průměru vývrtu 300mm odolné odpadním vodám</t>
  </si>
  <si>
    <t>01.3.34</t>
  </si>
  <si>
    <t>Ostatní drobné tvarovky; nátrubky; vsuvky a šroubení.</t>
  </si>
  <si>
    <t>01.3.35</t>
  </si>
  <si>
    <t>01.3.36</t>
  </si>
  <si>
    <t>Trubní a hadicové rozvody celkem:</t>
  </si>
  <si>
    <t>01.4</t>
  </si>
  <si>
    <r>
      <t>Soubor doplňkových konstrukcí</t>
    </r>
    <r>
      <rPr>
        <b/>
        <sz val="8"/>
        <rFont val="Arial CE"/>
        <family val="2"/>
      </rPr>
      <t xml:space="preserve"> </t>
    </r>
    <r>
      <rPr>
        <sz val="8"/>
        <rFont val="Arial CE"/>
        <family val="2"/>
      </rPr>
      <t>pro uložení potrubí, kotevní a instalační materiál s příslušenstvím.</t>
    </r>
  </si>
  <si>
    <t>01.4.1</t>
  </si>
  <si>
    <r>
      <t>Zámečnické výrobky a pomocné ocelové konstrukce.</t>
    </r>
    <r>
      <rPr>
        <b/>
        <sz val="8"/>
        <color indexed="8"/>
        <rFont val="Arial"/>
        <family val="2"/>
      </rPr>
      <t xml:space="preserve">
</t>
    </r>
    <r>
      <rPr>
        <sz val="8"/>
        <color indexed="8"/>
        <rFont val="Arial"/>
        <family val="2"/>
      </rPr>
      <t xml:space="preserve">Materiálové provedení: nerezová ocel tř. 17 240 (DIN 1.4301).
Účel: pomocné konstrukce; podpěry; kotevní a úložné prvky; vč. konzol; závěsů; objímek; třmenů a montážního
materiálu.
Poznámka: bude zhotoveno dle výkresové části dokumentace.
Poznámka: nové.
</t>
    </r>
  </si>
  <si>
    <t>110</t>
  </si>
  <si>
    <t>01.4.2</t>
  </si>
  <si>
    <t>01.4.3</t>
  </si>
  <si>
    <r>
      <t>Soubor doplňkových konstrukcí</t>
    </r>
    <r>
      <rPr>
        <b/>
        <sz val="8"/>
        <rFont val="Arial CE"/>
        <family val="2"/>
      </rPr>
      <t xml:space="preserve"> celkem:</t>
    </r>
  </si>
  <si>
    <t>01.5</t>
  </si>
  <si>
    <r>
      <t>Pomocné a přípravné práce a konstrukce</t>
    </r>
    <r>
      <rPr>
        <sz val="8"/>
        <rFont val="Arial"/>
        <family val="2"/>
      </rPr>
      <t>;
včetně funkčních a individuálních zkoušek; provizorních opatření; nátěrových systémů a odborné asistence
provozovatele.</t>
    </r>
  </si>
  <si>
    <r>
      <t xml:space="preserve">05.1.1
</t>
    </r>
    <r>
      <rPr>
        <sz val="8"/>
        <color indexed="14"/>
        <rFont val="Arial"/>
        <family val="2"/>
      </rPr>
      <t>L38
SL38</t>
    </r>
  </si>
  <si>
    <r>
      <t xml:space="preserve">05.1.2
</t>
    </r>
    <r>
      <rPr>
        <sz val="8"/>
        <color indexed="14"/>
        <rFont val="Arial"/>
        <family val="2"/>
      </rPr>
      <t>MT02.38
M38.1
M38.2</t>
    </r>
  </si>
  <si>
    <t xml:space="preserve">Ponorné kalové čerpadlo; včetně patního kolena DN 80; spouštěcího zařízení (vodící tyč DN 2" délky 2,3 m
s horním držákem); tepelných čidel ve vinutí statoru (bimetal); čidla průsaku mechanickou ucpávkou;
vyhodnocovacího modulu pro všechna čidla; 10 m el. přívodního kabelu o průřezu 7x1,5 mm2; 2 m závěsného
řetězu a kotevního a instalačního materiálu.
Hmotnost 1 ks čerpadla: cca 96 kg.
Oběžné kolo: jednokanálové otevřené; o průchodnosti 75 mm.
Výkonové parametry: Q = 20,5 l/s; H = 3,14 m  (pracovní bod).
Jmenovitý příkon el. pohonu: 1,59 kW; 400 V; 50 Hz
Jmenovité otáčky: 970 ot/min.                                
Skutečný příkon v pracovním bodě nesmí být vyšší; než 1,2 kW
Rozběh: přímý; hydraulická účinnost 62,9 %.
El.motor ve třídě účinnosti IE3 (dle IEC 60034-30); vinutí motoru třída izolace H; oteplení NEMA třída A;
standardně v provedení EEx d II BT4.                                                      
Materiálové provedení: těleso motoru a spirální skříně - litina; hřídel rotoru - nerez; oběžné kolo - litina;
mechanická ucpávka - SiC/SiC; SiC/C; vodící tyč - nerez; sada kotev - nerez; závěsný řetěz - nerez;
patní koleno - litina.
Účel: čerpání vratného kalu (instalace na pojezdových mostech v DN).
Poznámka: nové zařízení.
</t>
  </si>
  <si>
    <t>02.1.3.1</t>
  </si>
  <si>
    <r>
      <t xml:space="preserve">Zdvihací zařízení (přenosný jeřábek s navijákem s ručním ovládáním); včetně 2 ks kotevních patek k instalaci
na stěnu; 2 ks kotevních patek k instalaci na podlahu; čtyř sad instalačních šroubů a ostatního příslušenství.
Délka výložného ramene: 900 mm
Výška jeřábku: cca 2000 mm
Min. nosnost: 150 kg
Max. zdvih: 7 m
Materiálové provedení: jeřábek i kotevní patka - ocel tř.11; žárově zinkovaná.
Účel: - manipulace s ponornými kalovými čerpadly </t>
    </r>
    <r>
      <rPr>
        <b/>
        <sz val="8"/>
        <color indexed="8"/>
        <rFont val="Arial"/>
        <family val="2"/>
      </rPr>
      <t>poz.02.1.2</t>
    </r>
    <r>
      <rPr>
        <sz val="8"/>
        <color indexed="8"/>
        <rFont val="Arial"/>
        <family val="2"/>
      </rPr>
      <t xml:space="preserve"> v jímkách plovoucích nečistot.
         - manipulace s ponornými kalovými čerpadly </t>
    </r>
    <r>
      <rPr>
        <b/>
        <sz val="8"/>
        <color indexed="8"/>
        <rFont val="Arial"/>
        <family val="2"/>
      </rPr>
      <t>poz.02.1.3</t>
    </r>
    <r>
      <rPr>
        <sz val="8"/>
        <color indexed="8"/>
        <rFont val="Arial"/>
        <family val="2"/>
      </rPr>
      <t xml:space="preserve"> v dosazovacích nádržích.
Poznámka: jeřábek bude společný pro všechna čtyři čerpadla (možnost přesazení).
Poznámka: nové zařízení.
</t>
    </r>
  </si>
  <si>
    <r>
      <t xml:space="preserve">02.1.3.2
</t>
    </r>
    <r>
      <rPr>
        <sz val="8"/>
        <color indexed="14"/>
        <rFont val="Arial"/>
        <family val="2"/>
      </rPr>
      <t>M02.37</t>
    </r>
  </si>
  <si>
    <t xml:space="preserve">Ponorné kalové čerpadlo; včetně podstavce pro mobilní instalaci do mokré jímky; tepelných čidel ve vinutí statoru
(bimetal); čidla průsaku mechanickou ucpávkou; vyhodnocovacího modulu pro všechna čidla; 10 m el. přívodního
kabelu o průřezu 7x1,5 mm2; 1 m závěsného řetězu a ostatního příslušenství.
Hmotnost 1 ks čerpadla: cca 86 kg.
Oběžné kolo: vířivé; o průchodnosti 80 mm.
Výkonové parametry: Q = 6 l/s; H = 2 m  (pracovní bod).
Jmenovitý příkon el. pohonu: 1,77 kW; 400 V; 50 Hz
Jmenovité otáčky: 1445 ot/min.                                
Skutečný příkon v pracovním bodě nesmí být vyšší; než 0,85 kW
Rozběh: přímý; hydraulická účinnost 17,1 %.
El.motor ve třídě účinnosti IE3 (dle IEC 60034-30); vinutí motoru třída izolace H; standardně v provedení
EEx d II BT4.                                                      
Materiálové provedení: těleso motoru a spirální skříně - litina; hřídel rotoru - nerez; oběžné kolo - litina;
mechanická ucpávka - SiC/SiC; SiC/C; závěsný řetěz - nerez; podstavec pro mobilní instalaci - litina.
Účel: čerpání přebytečného kalu (osazení na dno žlabu vratného kalu v lince I).
Poznámka: čerpadlo může trvale pracovat s obnaženým (nezatopeným) el. motorem.
Poznámka: na výtlaku čerpadla bude osazeno škrtící šoupě DN 80.
Poznámka: nové zařízení.
</t>
  </si>
  <si>
    <t>02.1.4</t>
  </si>
  <si>
    <r>
      <t>Vystrojení podélných dosazovacích nádrží, zahrnující:</t>
    </r>
    <r>
      <rPr>
        <sz val="8"/>
        <rFont val="Arial"/>
        <family val="2"/>
      </rPr>
      <t xml:space="preserve">
(viz níže uvedené specifikace jednotlivých funkčních celků, poz.02.1.4.1 ÷ 02.1.4.9)
Poznámka: cenu uvést pro celý komplet vystrojení DN - do tohoto řádku !
</t>
    </r>
  </si>
  <si>
    <t>02.1.4.1</t>
  </si>
  <si>
    <t>usazovací nádrž -  12 x 6  x 0,1 =7,2m3 (1ks nádrž)</t>
  </si>
  <si>
    <t>denitrifikační nádrž - 6x 6 x 0,1 = 3,6m3 (1ks nádrž)</t>
  </si>
  <si>
    <t>nitrifikační nádrž - 24 x 6 x 0,1 = 14,4m3 (1ks nádrž)</t>
  </si>
  <si>
    <t>dosazovací nádrže - 21 x 6 x 0,1 x 2 = 25,2m3 (2ks nádrž)</t>
  </si>
  <si>
    <t>denitrifikační nádrž - (6 x 6) + (24 x 5) = 160m2</t>
  </si>
  <si>
    <t>nitrifikační nádrž - (6 x24) + (120 x 5) = 440m2</t>
  </si>
  <si>
    <t xml:space="preserve">Geodetické vytýčení </t>
  </si>
  <si>
    <t>Geodetické zaměření skutečného provedení stavby v jednom tištěném provedení a jednou na CD nosiči</t>
  </si>
  <si>
    <t xml:space="preserve">Plastové potrubí PE-HD DN 32; PN 10 (Ø 40x2,4) - potrubí rozvodu provozní / pitné vody.
Poznámka: součástí dodávky budou svarové spoje.
Poznámka: nové potrubí.
</t>
  </si>
  <si>
    <t>01.3.8</t>
  </si>
  <si>
    <t xml:space="preserve">Plastové potrubí PE-HD DN 25; PN 10 (Ø 32x2,0) - potrubí rozvodu provozní / pitné vody.
Poznámka: součástí dodávky budou svarové spoje.
Poznámka: nové potrubí.
</t>
  </si>
  <si>
    <t>01.3.9</t>
  </si>
  <si>
    <t>01.3.10</t>
  </si>
  <si>
    <t xml:space="preserve">PVC hadice DN 40; včetně 4 ks hadicových stahovacích spon - napojení čerpadla průsakových vod na výtlak.
Poznámka: nová hadice.
</t>
  </si>
  <si>
    <t>01.3.11</t>
  </si>
  <si>
    <t xml:space="preserve">PVC hadice DN 20; včetně 4 ks hadicových stahovacích spon - ostřiková voda k čištění.
Poznámka: nová hadice.
</t>
  </si>
  <si>
    <t>01.3.12</t>
  </si>
  <si>
    <t>01.3.13</t>
  </si>
  <si>
    <t xml:space="preserve">Nerezový přechod přímý - centrický; DN 50/32
Poznámka: nový.
</t>
  </si>
  <si>
    <t>01.3.14</t>
  </si>
  <si>
    <t xml:space="preserve">Nerezové koleno 90°; DN 200
Poznámka: nové.
</t>
  </si>
  <si>
    <t>01.3.15</t>
  </si>
  <si>
    <t xml:space="preserve">Nerezové koleno 90°; DN 100
Poznámka: nové.
</t>
  </si>
  <si>
    <t>01.3.16</t>
  </si>
  <si>
    <t xml:space="preserve">Nerezové koleno 90°; DN 50
Poznámka: nové.
</t>
  </si>
  <si>
    <t>01.3.17</t>
  </si>
  <si>
    <t xml:space="preserve">Plastové PE-HD koleno 90°; DN 40
Poznámka: nové.
</t>
  </si>
  <si>
    <t>01.3.18</t>
  </si>
  <si>
    <t xml:space="preserve">Plastové PE-HD koleno 90°; DN 32
Poznámka: nové.
</t>
  </si>
  <si>
    <t>01.3.19</t>
  </si>
  <si>
    <t xml:space="preserve">Plastové PE-HD koleno 90°; DN 25
Poznámka: nové.
</t>
  </si>
  <si>
    <t>01.3.20</t>
  </si>
  <si>
    <t>01.3.21</t>
  </si>
  <si>
    <t xml:space="preserve">Nerezové koleno 45°; DN 200
Poznámka: nové.
</t>
  </si>
  <si>
    <t>01.3.22</t>
  </si>
  <si>
    <t xml:space="preserve">Nerezové koleno 45°; DN 100
Poznámka: nové.
</t>
  </si>
  <si>
    <t>01.3.23</t>
  </si>
  <si>
    <t xml:space="preserve">Nerezové koleno 45°; DN 50
Poznámka: nové.
</t>
  </si>
  <si>
    <t>01.3.24</t>
  </si>
  <si>
    <t>01.3.25</t>
  </si>
  <si>
    <t xml:space="preserve">Nerezový T-kus 90°; DN 50
Poznámka: nový.
</t>
  </si>
  <si>
    <t>01.3.26</t>
  </si>
  <si>
    <t xml:space="preserve">Plastový T-kus 90°; PE-HD; DN 40
Poznámka: nový.
</t>
  </si>
  <si>
    <t>01.3.27</t>
  </si>
  <si>
    <t xml:space="preserve">Plastový T-kus 90°; PE-HD; DN 32
Poznámka: nový.
</t>
  </si>
  <si>
    <t>01.3.28</t>
  </si>
  <si>
    <t>01.3.29</t>
  </si>
  <si>
    <t xml:space="preserve">Přírubový spoj DN 200; PN 10 (nerez 1.4301 / 1.4301) - krátké šrouby; pouze jedna příruba.
Poznámka: nový.
</t>
  </si>
  <si>
    <t>01.3.30</t>
  </si>
  <si>
    <t xml:space="preserve">Přírubový spoj DN 100; PN 10 (nerez 1.4301 / 1.4301) - krátké šrouby; pouze jedna příruba.
Poznámka: nový.
</t>
  </si>
  <si>
    <t>01.3.31</t>
  </si>
  <si>
    <t xml:space="preserve">Přírubový spoj DN 80; PN 10 (nerez 1.4301 / 1.4301) - dlouhé šrouby (mezipřírubová armatura); pouze jedna
příruba.
Poznámka: nový.
</t>
  </si>
  <si>
    <t>01.3.32</t>
  </si>
  <si>
    <t xml:space="preserve">Přírubový spoj DN 50; PN 10 (nerez 1.4301 / 1.4301) - krátké šrouby; pouze jedna příruba.
Poznámka: nový.
</t>
  </si>
  <si>
    <t>01.3.33</t>
  </si>
  <si>
    <t>02.5.2</t>
  </si>
  <si>
    <t>02.5.3</t>
  </si>
  <si>
    <t>02.5.4</t>
  </si>
  <si>
    <t>02.5.5</t>
  </si>
  <si>
    <t>02.5.6</t>
  </si>
  <si>
    <t>02.5.7</t>
  </si>
  <si>
    <t>02.5.8</t>
  </si>
  <si>
    <t>Dočasné uskladnění; odvoz a likvidace odpadu vzniklého při realizaci PS-02</t>
  </si>
  <si>
    <t>02.5.9</t>
  </si>
  <si>
    <t>02.5.10</t>
  </si>
  <si>
    <t>02.6</t>
  </si>
  <si>
    <t>02.6.1</t>
  </si>
  <si>
    <t>02.6.2</t>
  </si>
  <si>
    <t>02.6.3</t>
  </si>
  <si>
    <t>02.7</t>
  </si>
  <si>
    <t>02.7.1</t>
  </si>
  <si>
    <t>02.7.2</t>
  </si>
  <si>
    <t>02.7.3</t>
  </si>
  <si>
    <t>PS-05 Chemické hospodářství</t>
  </si>
  <si>
    <t>05.1</t>
  </si>
  <si>
    <t>VEDLEJŠÍ A OSTATNÍ  NÁKLADY</t>
  </si>
  <si>
    <t>VEDLEJŠÍ A OSTATNÍ   NÁKLADY CELKEM</t>
  </si>
  <si>
    <t>VEDLEJŠÍ A OSTATNÍ NÁKLADY CELKEM</t>
  </si>
  <si>
    <t>01.5.1</t>
  </si>
  <si>
    <t>Nová ocelová lávka včetně zábradlí , roštů, stupňů a ůchytů pro přenosný jeřábek, povrchová úprava žárové zinkování v sestavě:</t>
  </si>
  <si>
    <t xml:space="preserve">- nosná konstrukce lávky z válcovaných profilů - 972kg </t>
  </si>
  <si>
    <t xml:space="preserve">- zábradlí trubkové svařované výšky 1,1m  včetně úchytů k nosné konstrukci a spojovacího materiálu  - 45, 3m  </t>
  </si>
  <si>
    <t xml:space="preserve">- ocelové pozinkované rošty tl. 40 mm, pochúzné, chemicky odolné, batva šedá včetně úchytů a spojovacího materiálu- 14,3m2 </t>
  </si>
  <si>
    <t xml:space="preserve">- schodišťové stupně 240 x800mm z ocelových pozinkovaných roštů tl. 40mm, pochůzné, chemicky odolné, barva šedá včetně úchytů a spojovacího materiálu - 6ks </t>
  </si>
  <si>
    <t xml:space="preserve"> Nitrifikační nádrže - 1 kpl  (viz výkresová část F.1 výkres č. 7)</t>
  </si>
  <si>
    <t>Chodník z betonové zámkové dlažby tl. 6cm</t>
  </si>
  <si>
    <t>(4,5 x1) +(6,5 x 1)</t>
  </si>
  <si>
    <t>(4,5 x2) +(6,5 x 2)</t>
  </si>
  <si>
    <t>((4,5 x2) +(6,5 x 2)) x 0,15m</t>
  </si>
  <si>
    <t>Zpětné rozprostření sejmuté humózní zeminy v tl. do 300mm včetně naložení, dopravy do 100m, složení, zemina sejmutá  pro chodníky</t>
  </si>
  <si>
    <t xml:space="preserve">ks </t>
  </si>
  <si>
    <t>Zajištění zábradlí  ve vývtech po osazení rozpínací hmotou na bázi cemntu</t>
  </si>
  <si>
    <t>Zřízení nových žlábku do železobetonových  stěn a den cirkulačních žlabů a nového otvoru,  šířka 60mm a hloubka  140mm včetně vystravení</t>
  </si>
  <si>
    <t>Provedení nového otvoru do středové železobetonové stěny tl. 200mm š. 600mm a v. 800mm cirkulačních žlabů včetně začištění a likvidace odpadu</t>
  </si>
  <si>
    <t>Provedení vývrtů průměru 100mm pro osazení zábradlí, hloubky 300mm</t>
  </si>
  <si>
    <t>DPH 21%</t>
  </si>
</sst>
</file>

<file path=xl/styles.xml><?xml version="1.0" encoding="utf-8"?>
<styleSheet xmlns="http://schemas.openxmlformats.org/spreadsheetml/2006/main">
  <numFmts count="4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405]d\.\ mmmm\ yyyy"/>
    <numFmt numFmtId="165" formatCode="000\ 00"/>
    <numFmt numFmtId="166" formatCode="0000000000"/>
    <numFmt numFmtId="167" formatCode="0.0"/>
    <numFmt numFmtId="168" formatCode="#,##0.0"/>
    <numFmt numFmtId="169" formatCode="#,##0.000"/>
    <numFmt numFmtId="170" formatCode="#,##0.0000"/>
    <numFmt numFmtId="171" formatCode="#.##0.00,&quot;Kč&quot;"/>
    <numFmt numFmtId="172" formatCode="&quot;Yes&quot;;&quot;Yes&quot;;&quot;No&quot;"/>
    <numFmt numFmtId="173" formatCode="&quot;True&quot;;&quot;True&quot;;&quot;False&quot;"/>
    <numFmt numFmtId="174" formatCode="&quot;On&quot;;&quot;On&quot;;&quot;Off&quot;"/>
    <numFmt numFmtId="175" formatCode="[$€-2]\ #\ ##,000_);[Red]\([$€-2]\ #\ ##,000\)"/>
    <numFmt numFmtId="176" formatCode="#\ ##0"/>
    <numFmt numFmtId="177" formatCode="_-* #,##0\ _K_č_-;\-* #,##0\ _K_č_-;_-* &quot;-&quot;??\ _K_č_-;_-@_-"/>
    <numFmt numFmtId="178" formatCode="0.000"/>
    <numFmt numFmtId="179" formatCode="0.0000"/>
    <numFmt numFmtId="180" formatCode="0.00000"/>
    <numFmt numFmtId="181" formatCode="0.000000"/>
    <numFmt numFmtId="182" formatCode="0.0000000"/>
    <numFmt numFmtId="183" formatCode="_-* #,##0.0\ _K_č_-;\-* #,##0.0\ _K_č_-;_-* &quot;-&quot;??\ _K_č_-;_-@_-"/>
    <numFmt numFmtId="184" formatCode="#,##0\ &quot;Kč&quot;"/>
    <numFmt numFmtId="185" formatCode="#,##0.00\ _K_č"/>
    <numFmt numFmtId="186" formatCode="#,##0_ ;\-#,##0\ "/>
    <numFmt numFmtId="187" formatCode="#,##0.00_ ;\-#,##0.00\ "/>
    <numFmt numFmtId="188" formatCode="000\ 000"/>
    <numFmt numFmtId="189" formatCode="00\ 000"/>
    <numFmt numFmtId="190" formatCode="000"/>
    <numFmt numFmtId="191" formatCode="00\ 000\ 00"/>
    <numFmt numFmtId="192" formatCode="0\ 000\ 000"/>
    <numFmt numFmtId="193" formatCode="0\ 000\ 000\ "/>
    <numFmt numFmtId="194" formatCode="0\ 000\ 00"/>
    <numFmt numFmtId="195" formatCode="\ 000\ 000"/>
    <numFmt numFmtId="196" formatCode="\ #\ ###\ ##0"/>
    <numFmt numFmtId="197" formatCode="#,##0\ _K_č"/>
    <numFmt numFmtId="198" formatCode="#,###"/>
    <numFmt numFmtId="199" formatCode="#,##0.00\ &quot;Kč&quot;"/>
    <numFmt numFmtId="200" formatCode="0.0%"/>
  </numFmts>
  <fonts count="64">
    <font>
      <sz val="10"/>
      <name val="Arial CE"/>
      <family val="0"/>
    </font>
    <font>
      <b/>
      <sz val="10"/>
      <name val="Arial CE"/>
      <family val="0"/>
    </font>
    <font>
      <i/>
      <sz val="10"/>
      <name val="Arial CE"/>
      <family val="0"/>
    </font>
    <font>
      <b/>
      <i/>
      <sz val="10"/>
      <name val="Arial CE"/>
      <family val="0"/>
    </font>
    <font>
      <sz val="8"/>
      <name val="Arial CE"/>
      <family val="0"/>
    </font>
    <font>
      <b/>
      <sz val="11"/>
      <name val="Arial"/>
      <family val="2"/>
    </font>
    <font>
      <sz val="12"/>
      <name val="Arial"/>
      <family val="2"/>
    </font>
    <font>
      <b/>
      <sz val="18"/>
      <name val="Arial Narrow"/>
      <family val="2"/>
    </font>
    <font>
      <b/>
      <sz val="14"/>
      <name val="Arial Narrow"/>
      <family val="2"/>
    </font>
    <font>
      <sz val="10"/>
      <name val="Arial Narrow"/>
      <family val="2"/>
    </font>
    <font>
      <b/>
      <sz val="11"/>
      <color indexed="9"/>
      <name val="Arial Narrow"/>
      <family val="2"/>
    </font>
    <font>
      <sz val="11"/>
      <name val="Arial Narrow"/>
      <family val="2"/>
    </font>
    <font>
      <b/>
      <sz val="11"/>
      <name val="Arial Narrow"/>
      <family val="2"/>
    </font>
    <font>
      <b/>
      <sz val="10"/>
      <name val="Arial Narrow"/>
      <family val="2"/>
    </font>
    <font>
      <sz val="12"/>
      <name val="Arial Narrow"/>
      <family val="2"/>
    </font>
    <font>
      <b/>
      <sz val="12"/>
      <name val="Arial Narrow"/>
      <family val="2"/>
    </font>
    <font>
      <sz val="12"/>
      <name val="Arial CE"/>
      <family val="2"/>
    </font>
    <font>
      <sz val="8"/>
      <name val="Arial"/>
      <family val="2"/>
    </font>
    <font>
      <b/>
      <sz val="8"/>
      <name val="Arial"/>
      <family val="2"/>
    </font>
    <font>
      <u val="single"/>
      <sz val="8.4"/>
      <color indexed="12"/>
      <name val="Arial CE"/>
      <family val="2"/>
    </font>
    <font>
      <sz val="10"/>
      <name val="Arial"/>
      <family val="2"/>
    </font>
    <font>
      <u val="single"/>
      <sz val="8.4"/>
      <color indexed="36"/>
      <name val="Arial CE"/>
      <family val="2"/>
    </font>
    <font>
      <sz val="8"/>
      <color indexed="12"/>
      <name val="Arial"/>
      <family val="2"/>
    </font>
    <font>
      <sz val="8"/>
      <name val="Arial Narrow"/>
      <family val="2"/>
    </font>
    <font>
      <i/>
      <sz val="10"/>
      <name val="Arial Narrow"/>
      <family val="2"/>
    </font>
    <font>
      <b/>
      <sz val="8"/>
      <color indexed="12"/>
      <name val="Arial"/>
      <family val="2"/>
    </font>
    <font>
      <sz val="8"/>
      <color indexed="14"/>
      <name val="Arial"/>
      <family val="2"/>
    </font>
    <font>
      <sz val="8"/>
      <color indexed="8"/>
      <name val="Arial"/>
      <family val="2"/>
    </font>
    <font>
      <b/>
      <sz val="8"/>
      <color indexed="8"/>
      <name val="Arial"/>
      <family val="2"/>
    </font>
    <font>
      <vertAlign val="superscript"/>
      <sz val="8"/>
      <name val="Arial"/>
      <family val="2"/>
    </font>
    <font>
      <b/>
      <sz val="8"/>
      <name val="Arial CE"/>
      <family val="2"/>
    </font>
    <font>
      <u val="single"/>
      <sz val="8"/>
      <name val="Arial"/>
      <family val="2"/>
    </font>
    <font>
      <sz val="8"/>
      <name val="Calibri"/>
      <family val="2"/>
    </font>
    <font>
      <sz val="8"/>
      <color indexed="48"/>
      <name val="Arial"/>
      <family val="2"/>
    </font>
    <font>
      <b/>
      <sz val="10"/>
      <name val="Arial"/>
      <family val="2"/>
    </font>
    <font>
      <u val="single"/>
      <sz val="8"/>
      <color indexed="8"/>
      <name val="Arial"/>
      <family val="2"/>
    </font>
    <font>
      <vertAlign val="superscript"/>
      <sz val="8"/>
      <color indexed="8"/>
      <name val="Arial"/>
      <family val="2"/>
    </font>
    <font>
      <sz val="8"/>
      <color indexed="59"/>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0"/>
      <name val="Calibri"/>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sz val="11"/>
      <color indexed="19"/>
      <name val="Calibri"/>
      <family val="2"/>
    </font>
    <font>
      <sz val="11"/>
      <color indexed="17"/>
      <name val="Calibri"/>
      <family val="2"/>
    </font>
    <font>
      <sz val="11"/>
      <color indexed="62"/>
      <name val="Calibri"/>
      <family val="2"/>
    </font>
    <font>
      <b/>
      <sz val="11"/>
      <color indexed="10"/>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sz val="11"/>
      <color rgb="FF006100"/>
      <name val="Calibri"/>
      <family val="2"/>
    </font>
    <font>
      <sz val="11"/>
      <color rgb="FFFF0000"/>
      <name val="Calibri"/>
      <family val="2"/>
    </font>
    <font>
      <sz val="11"/>
      <color rgb="FF3F3F76"/>
      <name val="Calibri"/>
      <family val="2"/>
    </font>
    <font>
      <b/>
      <sz val="11"/>
      <color rgb="FF3F3F3F"/>
      <name val="Calibri"/>
      <family val="2"/>
    </font>
    <font>
      <i/>
      <sz val="11"/>
      <color rgb="FF7F7F7F"/>
      <name val="Calibri"/>
      <family val="2"/>
    </font>
  </fonts>
  <fills count="3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theme="8" tint="0.7999799847602844"/>
        <bgColor indexed="64"/>
      </patternFill>
    </fill>
    <fill>
      <patternFill patternType="solid">
        <fgColor indexed="26"/>
        <bgColor indexed="64"/>
      </patternFill>
    </fill>
    <fill>
      <patternFill patternType="solid">
        <fgColor indexed="27"/>
        <bgColor indexed="64"/>
      </patternFill>
    </fill>
    <fill>
      <patternFill patternType="solid">
        <fgColor theme="5" tint="0.5999900102615356"/>
        <bgColor indexed="64"/>
      </patternFill>
    </fill>
    <fill>
      <patternFill patternType="solid">
        <fgColor indexed="11"/>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8"/>
        <bgColor indexed="64"/>
      </patternFill>
    </fill>
    <fill>
      <patternFill patternType="solid">
        <fgColor indexed="65"/>
        <bgColor indexed="64"/>
      </patternFill>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41"/>
        <bgColor indexed="64"/>
      </patternFill>
    </fill>
  </fills>
  <borders count="99">
    <border>
      <left/>
      <right/>
      <top/>
      <bottom/>
      <diagonal/>
    </border>
    <border>
      <left>
        <color indexed="63"/>
      </left>
      <right>
        <color indexed="63"/>
      </right>
      <top style="thin">
        <color indexed="56"/>
      </top>
      <bottom style="double">
        <color indexed="56"/>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1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color indexed="63"/>
      </right>
      <top>
        <color indexed="63"/>
      </top>
      <bottom style="medium"/>
    </border>
    <border>
      <left style="thick"/>
      <right style="thick"/>
      <top style="thick"/>
      <bottom style="thick"/>
    </border>
    <border>
      <left style="medium"/>
      <right style="thin"/>
      <top style="thin"/>
      <bottom>
        <color indexed="63"/>
      </bottom>
    </border>
    <border>
      <left style="thin"/>
      <right style="medium"/>
      <top style="thin"/>
      <bottom>
        <color indexed="63"/>
      </bottom>
    </border>
    <border>
      <left style="thin">
        <color indexed="8"/>
      </left>
      <right style="thin">
        <color indexed="8"/>
      </right>
      <top>
        <color indexed="63"/>
      </top>
      <bottom style="thin">
        <color indexed="8"/>
      </bottom>
    </border>
    <border>
      <left style="medium"/>
      <right style="thin"/>
      <top>
        <color indexed="63"/>
      </top>
      <bottom style="thin"/>
    </border>
    <border>
      <left style="thin"/>
      <right style="thin"/>
      <top style="thin"/>
      <bottom style="medium"/>
    </border>
    <border>
      <left style="thin"/>
      <right style="thin"/>
      <top style="medium"/>
      <bottom style="thin"/>
    </border>
    <border>
      <left style="thin"/>
      <right style="medium"/>
      <top style="medium"/>
      <bottom style="thin"/>
    </border>
    <border>
      <left style="thin"/>
      <right style="medium"/>
      <top>
        <color indexed="63"/>
      </top>
      <bottom style="thin"/>
    </border>
    <border>
      <left style="thin"/>
      <right style="thin"/>
      <top style="thin"/>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thin">
        <color indexed="8"/>
      </left>
      <right style="thin">
        <color indexed="8"/>
      </right>
      <top style="thin">
        <color indexed="8"/>
      </top>
      <bottom style="thin">
        <color indexed="8"/>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color indexed="63"/>
      </right>
      <top style="medium"/>
      <bottom style="medium"/>
    </border>
    <border>
      <left style="thin">
        <color indexed="8"/>
      </left>
      <right style="medium"/>
      <top style="medium"/>
      <bottom style="mediu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border>
    <border>
      <left style="thin">
        <color indexed="8"/>
      </left>
      <right style="thin">
        <color indexed="8"/>
      </right>
      <top style="thin">
        <color indexed="8"/>
      </top>
      <bottom>
        <color indexed="63"/>
      </bottom>
    </border>
    <border>
      <left style="thin">
        <color indexed="8"/>
      </left>
      <right style="thin">
        <color indexed="8"/>
      </right>
      <top style="thin"/>
      <bottom style="thin"/>
    </border>
    <border>
      <left style="thin">
        <color indexed="8"/>
      </left>
      <right style="thin">
        <color indexed="8"/>
      </right>
      <top>
        <color indexed="63"/>
      </top>
      <bottom>
        <color indexed="63"/>
      </bottom>
    </border>
    <border>
      <left style="thin"/>
      <right style="thin"/>
      <top style="thin"/>
      <bottom style="thin">
        <color indexed="8"/>
      </bottom>
    </border>
    <border>
      <left>
        <color indexed="63"/>
      </left>
      <right>
        <color indexed="63"/>
      </right>
      <top style="thin">
        <color indexed="8"/>
      </top>
      <bottom style="medium">
        <color indexed="8"/>
      </bottom>
    </border>
    <border>
      <left style="thin"/>
      <right style="thin"/>
      <top style="medium"/>
      <bottom>
        <color indexed="63"/>
      </bottom>
    </border>
    <border>
      <left style="medium"/>
      <right>
        <color indexed="63"/>
      </right>
      <top>
        <color indexed="63"/>
      </top>
      <bottom style="thin"/>
    </border>
    <border>
      <left>
        <color indexed="63"/>
      </left>
      <right style="medium"/>
      <top style="thin"/>
      <bottom style="thin"/>
    </border>
    <border>
      <left style="medium"/>
      <right>
        <color indexed="63"/>
      </right>
      <top>
        <color indexed="63"/>
      </top>
      <bottom>
        <color indexed="63"/>
      </bottom>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style="medium"/>
      <top style="thin"/>
      <bottom style="medium"/>
    </border>
    <border>
      <left style="thin"/>
      <right>
        <color indexed="63"/>
      </right>
      <top style="medium"/>
      <bottom>
        <color indexed="63"/>
      </bottom>
    </border>
    <border>
      <left style="thin"/>
      <right>
        <color indexed="63"/>
      </right>
      <top>
        <color indexed="63"/>
      </top>
      <bottom>
        <color indexed="63"/>
      </bottom>
    </border>
    <border>
      <left style="medium"/>
      <right style="thin"/>
      <top style="medium"/>
      <bottom style="thin"/>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top style="thin"/>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color indexed="63"/>
      </bottom>
    </border>
    <border>
      <left>
        <color indexed="63"/>
      </left>
      <right>
        <color indexed="63"/>
      </right>
      <top style="thin">
        <color indexed="8"/>
      </top>
      <bottom style="thin"/>
    </border>
    <border>
      <left>
        <color indexed="63"/>
      </left>
      <right>
        <color indexed="63"/>
      </right>
      <top style="medium">
        <color indexed="8"/>
      </top>
      <bottom style="medium">
        <color indexed="8"/>
      </bottom>
    </border>
    <border>
      <left style="thick">
        <color indexed="8"/>
      </left>
      <right style="thick">
        <color indexed="8"/>
      </right>
      <top style="thick">
        <color indexed="8"/>
      </top>
      <bottom style="thick">
        <color indexed="8"/>
      </bottom>
    </border>
    <border>
      <left style="medium">
        <color indexed="8"/>
      </left>
      <right style="medium">
        <color indexed="8"/>
      </right>
      <top style="medium">
        <color indexed="8"/>
      </top>
      <bottom style="medium">
        <color indexed="8"/>
      </bottom>
    </border>
    <border>
      <left style="thin">
        <color indexed="8"/>
      </left>
      <right>
        <color indexed="63"/>
      </right>
      <top style="thin">
        <color indexed="8"/>
      </top>
      <bottom style="thin"/>
    </border>
    <border>
      <left>
        <color indexed="63"/>
      </left>
      <right style="thin">
        <color indexed="8"/>
      </right>
      <top style="thin">
        <color indexed="8"/>
      </top>
      <bottom style="thin"/>
    </border>
    <border>
      <left style="thin"/>
      <right style="thin"/>
      <top style="thin">
        <color indexed="8"/>
      </top>
      <bottom>
        <color indexed="63"/>
      </bottom>
    </border>
    <border>
      <left style="thin">
        <color indexed="8"/>
      </left>
      <right style="thin">
        <color indexed="8"/>
      </right>
      <top>
        <color indexed="63"/>
      </top>
      <bottom style="thin"/>
    </border>
    <border>
      <left style="thin"/>
      <right style="thin"/>
      <top>
        <color indexed="63"/>
      </top>
      <bottom style="thin">
        <color indexed="8"/>
      </bottom>
    </border>
    <border>
      <left style="thin">
        <color indexed="8"/>
      </left>
      <right style="thin">
        <color indexed="8"/>
      </right>
      <top style="thin"/>
      <bottom>
        <color indexed="63"/>
      </bottom>
    </border>
    <border>
      <left style="medium"/>
      <right style="thin"/>
      <top style="medium"/>
      <bottom>
        <color indexed="63"/>
      </bottom>
    </border>
    <border>
      <left style="thin"/>
      <right style="medium"/>
      <top style="medium"/>
      <bottom>
        <color indexed="63"/>
      </bottom>
    </border>
    <border>
      <left>
        <color indexed="63"/>
      </left>
      <right style="thin"/>
      <top style="thin"/>
      <bottom>
        <color indexed="63"/>
      </bottom>
    </border>
    <border>
      <left>
        <color indexed="63"/>
      </left>
      <right style="thin"/>
      <top>
        <color indexed="63"/>
      </top>
      <bottom style="thin">
        <color indexed="8"/>
      </bottom>
    </border>
    <border>
      <left style="thin"/>
      <right style="thin">
        <color indexed="8"/>
      </right>
      <top style="thin"/>
      <bottom>
        <color indexed="63"/>
      </bottom>
    </border>
    <border>
      <left style="thin"/>
      <right style="thin">
        <color indexed="8"/>
      </right>
      <top>
        <color indexed="63"/>
      </top>
      <bottom style="thin">
        <color indexed="8"/>
      </bottom>
    </border>
    <border>
      <left style="thin">
        <color indexed="8"/>
      </left>
      <right style="thin"/>
      <top style="thin">
        <color indexed="8"/>
      </top>
      <bottom>
        <color indexed="63"/>
      </bottom>
    </border>
    <border>
      <left style="thin">
        <color indexed="8"/>
      </left>
      <right style="thin"/>
      <top>
        <color indexed="63"/>
      </top>
      <bottom style="thin">
        <color indexed="8"/>
      </bottom>
    </border>
    <border>
      <left style="thin"/>
      <right style="thin">
        <color indexed="8"/>
      </right>
      <top>
        <color indexed="63"/>
      </top>
      <bottom style="thin"/>
    </border>
    <border>
      <left style="medium">
        <color indexed="8"/>
      </left>
      <right>
        <color indexed="63"/>
      </right>
      <top style="medium">
        <color indexed="8"/>
      </top>
      <bottom style="medium">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8" borderId="0" applyNumberFormat="0" applyBorder="0" applyAlignment="0" applyProtection="0"/>
    <xf numFmtId="0" fontId="54" fillId="7" borderId="0" applyNumberFormat="0" applyBorder="0" applyAlignment="0" applyProtection="0"/>
    <xf numFmtId="0" fontId="55" fillId="8"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5" fillId="11" borderId="0" applyNumberFormat="0" applyBorder="0" applyAlignment="0" applyProtection="0"/>
    <xf numFmtId="0" fontId="55" fillId="8" borderId="0" applyNumberFormat="0" applyBorder="0" applyAlignment="0" applyProtection="0"/>
    <xf numFmtId="0" fontId="55" fillId="3" borderId="0" applyNumberFormat="0" applyBorder="0" applyAlignment="0" applyProtection="0"/>
    <xf numFmtId="0" fontId="5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0" borderId="0" applyNumberFormat="0" applyFill="0" applyBorder="0" applyAlignment="0" applyProtection="0"/>
    <xf numFmtId="0" fontId="57" fillId="14" borderId="0" applyNumberFormat="0" applyBorder="0" applyAlignment="0" applyProtection="0"/>
    <xf numFmtId="0" fontId="58" fillId="15"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8" fillId="16" borderId="0" applyNumberFormat="0" applyBorder="0" applyAlignment="0" applyProtection="0"/>
    <xf numFmtId="0" fontId="20" fillId="0" borderId="0">
      <alignment/>
      <protection/>
    </xf>
    <xf numFmtId="0" fontId="20" fillId="0" borderId="0">
      <alignment/>
      <protection/>
    </xf>
    <xf numFmtId="0" fontId="0" fillId="0" borderId="0">
      <alignment/>
      <protection/>
    </xf>
    <xf numFmtId="0" fontId="20" fillId="0" borderId="0">
      <alignment/>
      <protection/>
    </xf>
    <xf numFmtId="0" fontId="16" fillId="0" borderId="0">
      <alignment/>
      <protection locked="0"/>
    </xf>
    <xf numFmtId="0" fontId="20" fillId="0" borderId="0">
      <alignment/>
      <protection/>
    </xf>
    <xf numFmtId="0" fontId="0" fillId="17" borderId="6" applyNumberFormat="0" applyFont="0" applyAlignment="0" applyProtection="0"/>
    <xf numFmtId="9" fontId="0" fillId="0" borderId="0" applyFont="0" applyFill="0" applyBorder="0" applyAlignment="0" applyProtection="0"/>
    <xf numFmtId="0" fontId="42" fillId="0" borderId="7" applyNumberFormat="0" applyFill="0" applyAlignment="0" applyProtection="0"/>
    <xf numFmtId="0" fontId="21" fillId="0" borderId="0" applyNumberFormat="0" applyFill="0" applyBorder="0" applyAlignment="0" applyProtection="0"/>
    <xf numFmtId="0" fontId="59" fillId="8" borderId="0" applyNumberFormat="0" applyBorder="0" applyAlignment="0" applyProtection="0"/>
    <xf numFmtId="0" fontId="60" fillId="0" borderId="0" applyNumberFormat="0" applyFill="0" applyBorder="0" applyAlignment="0" applyProtection="0"/>
    <xf numFmtId="0" fontId="61" fillId="18" borderId="8" applyNumberFormat="0" applyAlignment="0" applyProtection="0"/>
    <xf numFmtId="0" fontId="51" fillId="19" borderId="8" applyNumberFormat="0" applyAlignment="0" applyProtection="0"/>
    <xf numFmtId="0" fontId="62" fillId="19" borderId="9" applyNumberFormat="0" applyAlignment="0" applyProtection="0"/>
    <xf numFmtId="0" fontId="63" fillId="0" borderId="0" applyNumberFormat="0" applyFill="0" applyBorder="0" applyAlignment="0" applyProtection="0"/>
    <xf numFmtId="0" fontId="55" fillId="20"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cellStyleXfs>
  <cellXfs count="695">
    <xf numFmtId="0" fontId="0" fillId="0" borderId="0" xfId="0" applyAlignment="1">
      <alignment/>
    </xf>
    <xf numFmtId="0" fontId="0" fillId="0" borderId="0" xfId="0" applyFont="1" applyAlignment="1">
      <alignment/>
    </xf>
    <xf numFmtId="0" fontId="0" fillId="0" borderId="0" xfId="0" applyFont="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Border="1" applyAlignment="1">
      <alignment horizontal="right"/>
    </xf>
    <xf numFmtId="0" fontId="0" fillId="0" borderId="0" xfId="0" applyFont="1" applyFill="1" applyBorder="1" applyAlignment="1">
      <alignment horizontal="right"/>
    </xf>
    <xf numFmtId="0" fontId="0" fillId="0" borderId="0" xfId="0" applyBorder="1" applyAlignment="1">
      <alignment/>
    </xf>
    <xf numFmtId="0" fontId="5" fillId="0" borderId="0" xfId="0" applyFont="1" applyAlignment="1">
      <alignment/>
    </xf>
    <xf numFmtId="0" fontId="6" fillId="0" borderId="0" xfId="0" applyFont="1" applyAlignment="1">
      <alignment/>
    </xf>
    <xf numFmtId="0" fontId="10" fillId="24" borderId="10" xfId="0" applyFont="1" applyFill="1" applyBorder="1" applyAlignment="1">
      <alignment/>
    </xf>
    <xf numFmtId="0" fontId="11" fillId="0" borderId="11" xfId="0" applyFont="1" applyFill="1" applyBorder="1" applyAlignment="1">
      <alignment/>
    </xf>
    <xf numFmtId="5" fontId="11" fillId="0" borderId="12" xfId="0" applyNumberFormat="1" applyFont="1" applyFill="1" applyBorder="1" applyAlignment="1">
      <alignment/>
    </xf>
    <xf numFmtId="5" fontId="11" fillId="0" borderId="13" xfId="0" applyNumberFormat="1" applyFont="1" applyFill="1" applyBorder="1" applyAlignment="1">
      <alignment/>
    </xf>
    <xf numFmtId="5" fontId="11" fillId="0" borderId="14" xfId="0" applyNumberFormat="1" applyFont="1" applyFill="1" applyBorder="1" applyAlignment="1">
      <alignment/>
    </xf>
    <xf numFmtId="5" fontId="12" fillId="0" borderId="15" xfId="0" applyNumberFormat="1" applyFont="1" applyFill="1" applyBorder="1" applyAlignment="1">
      <alignment/>
    </xf>
    <xf numFmtId="5" fontId="12" fillId="0" borderId="16" xfId="0" applyNumberFormat="1" applyFont="1" applyFill="1" applyBorder="1" applyAlignment="1">
      <alignment/>
    </xf>
    <xf numFmtId="5" fontId="12" fillId="0" borderId="17" xfId="0" applyNumberFormat="1" applyFont="1" applyFill="1" applyBorder="1" applyAlignment="1">
      <alignment/>
    </xf>
    <xf numFmtId="0" fontId="12" fillId="0" borderId="11" xfId="0" applyFont="1" applyFill="1" applyBorder="1" applyAlignment="1">
      <alignment/>
    </xf>
    <xf numFmtId="5" fontId="12" fillId="0" borderId="18" xfId="0" applyNumberFormat="1" applyFont="1" applyFill="1" applyBorder="1" applyAlignment="1">
      <alignment/>
    </xf>
    <xf numFmtId="5" fontId="12" fillId="0" borderId="19" xfId="0" applyNumberFormat="1" applyFont="1" applyFill="1" applyBorder="1" applyAlignment="1">
      <alignment/>
    </xf>
    <xf numFmtId="0" fontId="12" fillId="0" borderId="18" xfId="0" applyFont="1" applyFill="1" applyBorder="1" applyAlignment="1">
      <alignment/>
    </xf>
    <xf numFmtId="0" fontId="9" fillId="0" borderId="0" xfId="0" applyFont="1" applyBorder="1" applyAlignment="1">
      <alignment/>
    </xf>
    <xf numFmtId="0" fontId="9" fillId="0" borderId="0" xfId="0" applyFont="1" applyFill="1" applyBorder="1" applyAlignment="1">
      <alignment/>
    </xf>
    <xf numFmtId="167" fontId="9" fillId="0" borderId="0" xfId="0" applyNumberFormat="1" applyFont="1" applyBorder="1" applyAlignment="1">
      <alignment horizontal="center"/>
    </xf>
    <xf numFmtId="0" fontId="9" fillId="0" borderId="0" xfId="0" applyFont="1" applyBorder="1" applyAlignment="1">
      <alignment horizontal="center"/>
    </xf>
    <xf numFmtId="49" fontId="9" fillId="0" borderId="20" xfId="0" applyNumberFormat="1" applyFont="1" applyFill="1" applyBorder="1" applyAlignment="1">
      <alignment wrapText="1"/>
    </xf>
    <xf numFmtId="4" fontId="9" fillId="0" borderId="21" xfId="0" applyNumberFormat="1" applyFont="1" applyFill="1" applyBorder="1" applyAlignment="1">
      <alignment horizontal="center"/>
    </xf>
    <xf numFmtId="2" fontId="9" fillId="0" borderId="0" xfId="0" applyNumberFormat="1" applyFont="1" applyBorder="1" applyAlignment="1">
      <alignment/>
    </xf>
    <xf numFmtId="3" fontId="13" fillId="4" borderId="22" xfId="0" applyNumberFormat="1" applyFont="1" applyFill="1" applyBorder="1" applyAlignment="1">
      <alignment horizontal="right"/>
    </xf>
    <xf numFmtId="3" fontId="13" fillId="4" borderId="21" xfId="0" applyNumberFormat="1" applyFont="1" applyFill="1" applyBorder="1" applyAlignment="1">
      <alignment horizontal="right"/>
    </xf>
    <xf numFmtId="49" fontId="13" fillId="0" borderId="21" xfId="0" applyNumberFormat="1" applyFont="1" applyFill="1" applyBorder="1" applyAlignment="1">
      <alignment horizontal="right" vertical="top"/>
    </xf>
    <xf numFmtId="0" fontId="9" fillId="0" borderId="0" xfId="0" applyFont="1" applyBorder="1" applyAlignment="1">
      <alignment horizontal="right"/>
    </xf>
    <xf numFmtId="3" fontId="13" fillId="4" borderId="21" xfId="0" applyNumberFormat="1" applyFont="1" applyFill="1" applyBorder="1" applyAlignment="1">
      <alignment horizontal="center"/>
    </xf>
    <xf numFmtId="167" fontId="0" fillId="0" borderId="0" xfId="0" applyNumberFormat="1" applyFont="1" applyFill="1" applyBorder="1" applyAlignment="1">
      <alignment horizontal="center"/>
    </xf>
    <xf numFmtId="167" fontId="0" fillId="0" borderId="0" xfId="0" applyNumberFormat="1" applyFont="1" applyBorder="1" applyAlignment="1">
      <alignment horizontal="center"/>
    </xf>
    <xf numFmtId="3" fontId="13" fillId="4" borderId="23" xfId="0" applyNumberFormat="1" applyFont="1" applyFill="1" applyBorder="1" applyAlignment="1">
      <alignment horizontal="center"/>
    </xf>
    <xf numFmtId="49" fontId="0" fillId="0" borderId="0" xfId="0" applyNumberFormat="1" applyFont="1" applyFill="1" applyBorder="1" applyAlignment="1">
      <alignment horizontal="center" vertical="top"/>
    </xf>
    <xf numFmtId="49" fontId="0" fillId="0" borderId="0" xfId="0" applyNumberFormat="1" applyFont="1" applyBorder="1" applyAlignment="1">
      <alignment horizontal="center" vertical="top"/>
    </xf>
    <xf numFmtId="5" fontId="12" fillId="0" borderId="24" xfId="0" applyNumberFormat="1" applyFont="1" applyFill="1" applyBorder="1" applyAlignment="1">
      <alignment/>
    </xf>
    <xf numFmtId="0" fontId="11" fillId="0" borderId="25" xfId="0" applyFont="1" applyFill="1" applyBorder="1" applyAlignment="1">
      <alignment/>
    </xf>
    <xf numFmtId="0" fontId="12" fillId="0" borderId="26" xfId="0" applyFont="1" applyFill="1" applyBorder="1" applyAlignment="1">
      <alignment horizontal="right"/>
    </xf>
    <xf numFmtId="5" fontId="11" fillId="5" borderId="26" xfId="0" applyNumberFormat="1" applyFont="1" applyFill="1" applyBorder="1" applyAlignment="1">
      <alignment horizontal="right"/>
    </xf>
    <xf numFmtId="9" fontId="11" fillId="5" borderId="13" xfId="0" applyNumberFormat="1" applyFont="1" applyFill="1" applyBorder="1" applyAlignment="1">
      <alignment horizontal="right"/>
    </xf>
    <xf numFmtId="5" fontId="11" fillId="5" borderId="13" xfId="0" applyNumberFormat="1" applyFont="1" applyFill="1" applyBorder="1" applyAlignment="1">
      <alignment horizontal="right"/>
    </xf>
    <xf numFmtId="0" fontId="16" fillId="0" borderId="0" xfId="0" applyFont="1" applyBorder="1" applyAlignment="1">
      <alignment vertical="center"/>
    </xf>
    <xf numFmtId="2" fontId="9" fillId="0" borderId="0" xfId="0" applyNumberFormat="1" applyFont="1" applyBorder="1" applyAlignment="1">
      <alignment horizontal="right"/>
    </xf>
    <xf numFmtId="2" fontId="9" fillId="0" borderId="0" xfId="0" applyNumberFormat="1" applyFont="1" applyBorder="1" applyAlignment="1">
      <alignment horizontal="center" vertical="top"/>
    </xf>
    <xf numFmtId="0" fontId="10" fillId="24" borderId="10" xfId="0" applyFont="1" applyFill="1" applyBorder="1" applyAlignment="1">
      <alignment horizontal="center"/>
    </xf>
    <xf numFmtId="0" fontId="11" fillId="0" borderId="10" xfId="0" applyFont="1" applyFill="1" applyBorder="1" applyAlignment="1">
      <alignment horizontal="center"/>
    </xf>
    <xf numFmtId="0" fontId="12" fillId="0" borderId="27" xfId="0" applyFont="1" applyFill="1" applyBorder="1" applyAlignment="1">
      <alignment horizontal="center"/>
    </xf>
    <xf numFmtId="0" fontId="12" fillId="0" borderId="28" xfId="0" applyFont="1" applyFill="1" applyBorder="1" applyAlignment="1">
      <alignment horizontal="center"/>
    </xf>
    <xf numFmtId="0" fontId="11" fillId="0" borderId="27" xfId="0" applyFont="1" applyFill="1" applyBorder="1" applyAlignment="1">
      <alignment horizontal="center"/>
    </xf>
    <xf numFmtId="0" fontId="0" fillId="0" borderId="0" xfId="0" applyAlignment="1">
      <alignment horizontal="center"/>
    </xf>
    <xf numFmtId="0" fontId="11" fillId="4" borderId="27" xfId="0" applyFont="1" applyFill="1" applyBorder="1" applyAlignment="1">
      <alignment horizontal="center"/>
    </xf>
    <xf numFmtId="0" fontId="11" fillId="4" borderId="11" xfId="0" applyFont="1" applyFill="1" applyBorder="1" applyAlignment="1">
      <alignment/>
    </xf>
    <xf numFmtId="167" fontId="0" fillId="0" borderId="0" xfId="0" applyNumberFormat="1" applyFont="1" applyFill="1" applyBorder="1" applyAlignment="1">
      <alignment horizontal="right"/>
    </xf>
    <xf numFmtId="167" fontId="0" fillId="0" borderId="0" xfId="0" applyNumberFormat="1" applyFont="1" applyBorder="1" applyAlignment="1">
      <alignment horizontal="right"/>
    </xf>
    <xf numFmtId="3" fontId="13" fillId="4" borderId="21" xfId="0" applyNumberFormat="1" applyFont="1" applyFill="1" applyBorder="1" applyAlignment="1">
      <alignment horizontal="left"/>
    </xf>
    <xf numFmtId="0" fontId="0" fillId="0" borderId="0" xfId="0" applyNumberFormat="1" applyFont="1" applyFill="1" applyBorder="1" applyAlignment="1">
      <alignment horizontal="right"/>
    </xf>
    <xf numFmtId="49" fontId="15" fillId="4" borderId="21" xfId="0" applyNumberFormat="1" applyFont="1" applyFill="1" applyBorder="1" applyAlignment="1">
      <alignment horizontal="left" vertical="center"/>
    </xf>
    <xf numFmtId="4" fontId="14" fillId="4" borderId="21" xfId="0" applyNumberFormat="1" applyFont="1" applyFill="1" applyBorder="1" applyAlignment="1">
      <alignment horizontal="left" vertical="center"/>
    </xf>
    <xf numFmtId="0" fontId="14" fillId="4" borderId="21" xfId="0" applyNumberFormat="1" applyFont="1" applyFill="1" applyBorder="1" applyAlignment="1">
      <alignment horizontal="left" vertical="center"/>
    </xf>
    <xf numFmtId="0" fontId="16" fillId="0" borderId="0" xfId="51">
      <alignment/>
      <protection locked="0"/>
    </xf>
    <xf numFmtId="49" fontId="9" fillId="0" borderId="0" xfId="47" applyNumberFormat="1" applyFont="1" applyFill="1" applyBorder="1" applyAlignment="1">
      <alignment horizontal="center" vertical="center"/>
      <protection/>
    </xf>
    <xf numFmtId="0" fontId="9" fillId="0" borderId="0" xfId="47" applyNumberFormat="1" applyFont="1" applyFill="1" applyBorder="1" applyAlignment="1">
      <alignment vertical="center"/>
      <protection/>
    </xf>
    <xf numFmtId="4" fontId="9" fillId="0" borderId="0" xfId="47" applyNumberFormat="1" applyFont="1" applyFill="1" applyBorder="1" applyAlignment="1">
      <alignment vertical="center"/>
      <protection/>
    </xf>
    <xf numFmtId="3" fontId="9" fillId="0" borderId="0" xfId="47" applyNumberFormat="1" applyFont="1" applyFill="1" applyBorder="1" applyAlignment="1">
      <alignment vertical="center"/>
      <protection/>
    </xf>
    <xf numFmtId="0" fontId="16" fillId="0" borderId="0" xfId="51" applyBorder="1">
      <alignment/>
      <protection locked="0"/>
    </xf>
    <xf numFmtId="0" fontId="6" fillId="0" borderId="0" xfId="47" applyNumberFormat="1" applyFont="1" applyFill="1" applyBorder="1" applyAlignment="1">
      <alignment vertical="center" wrapText="1"/>
      <protection/>
    </xf>
    <xf numFmtId="3" fontId="17" fillId="0" borderId="0" xfId="0" applyNumberFormat="1" applyFont="1" applyFill="1" applyBorder="1" applyAlignment="1">
      <alignment vertical="center" wrapText="1"/>
    </xf>
    <xf numFmtId="3" fontId="17" fillId="25" borderId="0" xfId="0" applyNumberFormat="1" applyFont="1" applyFill="1" applyBorder="1" applyAlignment="1">
      <alignment horizontal="center" vertical="center" wrapText="1"/>
    </xf>
    <xf numFmtId="49" fontId="17" fillId="0" borderId="21" xfId="0" applyNumberFormat="1" applyFont="1" applyFill="1" applyBorder="1" applyAlignment="1">
      <alignment horizontal="center" vertical="center" wrapText="1"/>
    </xf>
    <xf numFmtId="0" fontId="9" fillId="4" borderId="23" xfId="0" applyFont="1" applyFill="1" applyBorder="1" applyAlignment="1">
      <alignment horizontal="center"/>
    </xf>
    <xf numFmtId="49" fontId="13" fillId="4" borderId="21" xfId="0" applyNumberFormat="1" applyFont="1" applyFill="1" applyBorder="1" applyAlignment="1">
      <alignment horizontal="left" vertical="top"/>
    </xf>
    <xf numFmtId="4" fontId="9" fillId="4" borderId="21" xfId="0" applyNumberFormat="1" applyFont="1" applyFill="1" applyBorder="1" applyAlignment="1">
      <alignment horizontal="center"/>
    </xf>
    <xf numFmtId="0" fontId="0" fillId="0" borderId="22" xfId="0" applyFont="1" applyBorder="1" applyAlignment="1">
      <alignment/>
    </xf>
    <xf numFmtId="3" fontId="17" fillId="0" borderId="21" xfId="0" applyNumberFormat="1" applyFont="1" applyFill="1" applyBorder="1" applyAlignment="1">
      <alignment horizontal="center" vertical="center" wrapText="1"/>
    </xf>
    <xf numFmtId="3" fontId="0" fillId="0" borderId="0" xfId="0" applyNumberFormat="1" applyFont="1" applyBorder="1" applyAlignment="1">
      <alignment/>
    </xf>
    <xf numFmtId="5" fontId="11" fillId="0" borderId="29" xfId="0" applyNumberFormat="1" applyFont="1" applyFill="1" applyBorder="1" applyAlignment="1">
      <alignment/>
    </xf>
    <xf numFmtId="5" fontId="11" fillId="0" borderId="30" xfId="0" applyNumberFormat="1" applyFont="1" applyFill="1" applyBorder="1" applyAlignment="1">
      <alignment/>
    </xf>
    <xf numFmtId="5" fontId="11" fillId="0" borderId="31" xfId="0" applyNumberFormat="1" applyFont="1" applyFill="1" applyBorder="1" applyAlignment="1">
      <alignment/>
    </xf>
    <xf numFmtId="0" fontId="16" fillId="0" borderId="0" xfId="51" applyFill="1">
      <alignment/>
      <protection locked="0"/>
    </xf>
    <xf numFmtId="0" fontId="16" fillId="0" borderId="0" xfId="51" applyFill="1" applyBorder="1">
      <alignment/>
      <protection locked="0"/>
    </xf>
    <xf numFmtId="0" fontId="7" fillId="0" borderId="21" xfId="47" applyNumberFormat="1" applyFont="1" applyFill="1" applyBorder="1" applyAlignment="1">
      <alignment vertical="center"/>
      <protection/>
    </xf>
    <xf numFmtId="49" fontId="6" fillId="0" borderId="21" xfId="47" applyNumberFormat="1" applyFont="1" applyFill="1" applyBorder="1">
      <alignment/>
      <protection/>
    </xf>
    <xf numFmtId="2" fontId="7" fillId="0" borderId="23" xfId="0" applyNumberFormat="1" applyFont="1" applyBorder="1" applyAlignment="1">
      <alignment horizontal="center"/>
    </xf>
    <xf numFmtId="2" fontId="7" fillId="0" borderId="21" xfId="0" applyNumberFormat="1" applyFont="1" applyBorder="1" applyAlignment="1">
      <alignment/>
    </xf>
    <xf numFmtId="2" fontId="9" fillId="0" borderId="21" xfId="0" applyNumberFormat="1" applyFont="1" applyBorder="1" applyAlignment="1">
      <alignment horizontal="right"/>
    </xf>
    <xf numFmtId="0" fontId="7" fillId="0" borderId="23" xfId="0" applyFont="1" applyBorder="1" applyAlignment="1">
      <alignment horizontal="center"/>
    </xf>
    <xf numFmtId="0" fontId="7" fillId="0" borderId="21" xfId="0" applyFont="1" applyBorder="1" applyAlignment="1">
      <alignment/>
    </xf>
    <xf numFmtId="167" fontId="9" fillId="0" borderId="21" xfId="0" applyNumberFormat="1" applyFont="1" applyBorder="1" applyAlignment="1">
      <alignment horizontal="center"/>
    </xf>
    <xf numFmtId="0" fontId="9" fillId="0" borderId="21" xfId="0" applyFont="1" applyBorder="1" applyAlignment="1">
      <alignment horizontal="right"/>
    </xf>
    <xf numFmtId="0" fontId="14" fillId="4" borderId="23" xfId="0" applyFont="1" applyFill="1" applyBorder="1" applyAlignment="1">
      <alignment horizontal="left" vertical="center"/>
    </xf>
    <xf numFmtId="0" fontId="9" fillId="0" borderId="21" xfId="0" applyFont="1" applyFill="1" applyBorder="1" applyAlignment="1">
      <alignment horizontal="center"/>
    </xf>
    <xf numFmtId="0" fontId="0" fillId="0" borderId="21" xfId="0" applyFont="1" applyBorder="1" applyAlignment="1">
      <alignment/>
    </xf>
    <xf numFmtId="3" fontId="13" fillId="4" borderId="23" xfId="0" applyNumberFormat="1" applyFont="1" applyFill="1" applyBorder="1" applyAlignment="1">
      <alignment horizontal="left"/>
    </xf>
    <xf numFmtId="49" fontId="9" fillId="0" borderId="32" xfId="0" applyNumberFormat="1" applyFont="1" applyBorder="1" applyAlignment="1">
      <alignment horizontal="center" vertical="top"/>
    </xf>
    <xf numFmtId="3" fontId="9" fillId="0" borderId="22" xfId="0" applyNumberFormat="1" applyFont="1" applyBorder="1" applyAlignment="1">
      <alignment horizontal="right"/>
    </xf>
    <xf numFmtId="3" fontId="6" fillId="0" borderId="22" xfId="47" applyNumberFormat="1" applyFont="1" applyFill="1" applyBorder="1">
      <alignment/>
      <protection/>
    </xf>
    <xf numFmtId="0" fontId="17" fillId="0" borderId="16" xfId="0" applyFont="1" applyBorder="1" applyAlignment="1">
      <alignment horizontal="center" vertical="center"/>
    </xf>
    <xf numFmtId="0" fontId="17" fillId="0" borderId="22" xfId="0" applyFont="1" applyBorder="1" applyAlignment="1">
      <alignment horizontal="center" vertical="center"/>
    </xf>
    <xf numFmtId="3" fontId="15" fillId="4" borderId="33" xfId="0" applyNumberFormat="1" applyFont="1" applyFill="1" applyBorder="1" applyAlignment="1">
      <alignment horizontal="center" vertical="center"/>
    </xf>
    <xf numFmtId="0" fontId="9" fillId="0" borderId="12" xfId="0" applyFont="1" applyFill="1" applyBorder="1" applyAlignment="1">
      <alignment horizontal="center"/>
    </xf>
    <xf numFmtId="0" fontId="13" fillId="0" borderId="20" xfId="0" applyFont="1" applyFill="1" applyBorder="1" applyAlignment="1">
      <alignment/>
    </xf>
    <xf numFmtId="0" fontId="9" fillId="0" borderId="20" xfId="0" applyFont="1" applyFill="1" applyBorder="1" applyAlignment="1">
      <alignment horizontal="center"/>
    </xf>
    <xf numFmtId="0" fontId="9" fillId="4" borderId="15" xfId="0" applyFont="1" applyFill="1" applyBorder="1" applyAlignment="1">
      <alignment horizontal="center"/>
    </xf>
    <xf numFmtId="0" fontId="9" fillId="4" borderId="16" xfId="0" applyFont="1" applyFill="1" applyBorder="1" applyAlignment="1">
      <alignment horizontal="center"/>
    </xf>
    <xf numFmtId="0" fontId="9" fillId="4" borderId="16" xfId="0" applyFont="1" applyFill="1" applyBorder="1" applyAlignment="1">
      <alignment horizontal="right"/>
    </xf>
    <xf numFmtId="0" fontId="9" fillId="4" borderId="22" xfId="0" applyFont="1" applyFill="1" applyBorder="1" applyAlignment="1">
      <alignment horizontal="right"/>
    </xf>
    <xf numFmtId="0" fontId="9" fillId="0" borderId="34" xfId="0" applyFont="1" applyFill="1" applyBorder="1" applyAlignment="1">
      <alignment horizontal="center"/>
    </xf>
    <xf numFmtId="0" fontId="13" fillId="0" borderId="30" xfId="0" applyFont="1" applyFill="1" applyBorder="1" applyAlignment="1">
      <alignment/>
    </xf>
    <xf numFmtId="0" fontId="9" fillId="0" borderId="30" xfId="0" applyFont="1" applyFill="1" applyBorder="1" applyAlignment="1">
      <alignment horizontal="center"/>
    </xf>
    <xf numFmtId="0" fontId="9" fillId="0" borderId="30" xfId="0" applyFont="1" applyFill="1" applyBorder="1" applyAlignment="1">
      <alignment horizontal="right"/>
    </xf>
    <xf numFmtId="0" fontId="9" fillId="0" borderId="35" xfId="0" applyFont="1" applyFill="1" applyBorder="1" applyAlignment="1">
      <alignment horizontal="right"/>
    </xf>
    <xf numFmtId="0" fontId="9" fillId="4" borderId="21" xfId="0" applyFont="1" applyFill="1" applyBorder="1" applyAlignment="1">
      <alignment horizontal="center"/>
    </xf>
    <xf numFmtId="0" fontId="9" fillId="4" borderId="21" xfId="0" applyFont="1" applyFill="1" applyBorder="1" applyAlignment="1">
      <alignment horizontal="right"/>
    </xf>
    <xf numFmtId="176" fontId="17" fillId="0" borderId="36" xfId="0" applyNumberFormat="1" applyFont="1" applyFill="1" applyBorder="1" applyAlignment="1">
      <alignment horizontal="center" vertical="center" wrapText="1"/>
    </xf>
    <xf numFmtId="49" fontId="9" fillId="4" borderId="23" xfId="0" applyNumberFormat="1" applyFont="1" applyFill="1" applyBorder="1" applyAlignment="1">
      <alignment/>
    </xf>
    <xf numFmtId="49" fontId="9" fillId="4" borderId="21" xfId="0" applyNumberFormat="1" applyFont="1" applyFill="1" applyBorder="1" applyAlignment="1">
      <alignment/>
    </xf>
    <xf numFmtId="49" fontId="9" fillId="4" borderId="22" xfId="0" applyNumberFormat="1" applyFont="1" applyFill="1" applyBorder="1" applyAlignment="1">
      <alignment/>
    </xf>
    <xf numFmtId="49" fontId="9" fillId="0" borderId="0" xfId="0" applyNumberFormat="1" applyFont="1" applyBorder="1" applyAlignment="1">
      <alignment/>
    </xf>
    <xf numFmtId="0" fontId="9" fillId="0" borderId="37" xfId="47" applyNumberFormat="1" applyFont="1" applyFill="1" applyBorder="1" applyAlignment="1">
      <alignment horizontal="center" vertical="center"/>
      <protection/>
    </xf>
    <xf numFmtId="0" fontId="9" fillId="0" borderId="20" xfId="47" applyNumberFormat="1" applyFont="1" applyFill="1" applyBorder="1" applyAlignment="1">
      <alignment vertical="center" wrapText="1"/>
      <protection/>
    </xf>
    <xf numFmtId="49" fontId="9" fillId="0" borderId="20" xfId="47" applyNumberFormat="1" applyFont="1" applyFill="1" applyBorder="1" applyAlignment="1">
      <alignment horizontal="center" vertical="center" wrapText="1"/>
      <protection/>
    </xf>
    <xf numFmtId="0" fontId="9" fillId="0" borderId="13" xfId="47" applyNumberFormat="1" applyFont="1" applyFill="1" applyBorder="1" applyAlignment="1">
      <alignment vertical="center" wrapText="1"/>
      <protection/>
    </xf>
    <xf numFmtId="49" fontId="9" fillId="0" borderId="13" xfId="47" applyNumberFormat="1" applyFont="1" applyFill="1" applyBorder="1" applyAlignment="1">
      <alignment horizontal="center" vertical="center" wrapText="1"/>
      <protection/>
    </xf>
    <xf numFmtId="0" fontId="9" fillId="0" borderId="38" xfId="47" applyNumberFormat="1" applyFont="1" applyFill="1" applyBorder="1" applyAlignment="1">
      <alignment vertical="center" wrapText="1"/>
      <protection/>
    </xf>
    <xf numFmtId="49" fontId="9" fillId="0" borderId="38" xfId="47" applyNumberFormat="1" applyFont="1" applyFill="1" applyBorder="1" applyAlignment="1">
      <alignment horizontal="center" vertical="center" wrapText="1"/>
      <protection/>
    </xf>
    <xf numFmtId="1" fontId="9" fillId="26" borderId="37" xfId="0" applyNumberFormat="1" applyFont="1" applyFill="1" applyBorder="1" applyAlignment="1">
      <alignment horizontal="center" vertical="center" wrapText="1"/>
    </xf>
    <xf numFmtId="3" fontId="9" fillId="0" borderId="20" xfId="0" applyNumberFormat="1" applyFont="1" applyFill="1" applyBorder="1" applyAlignment="1">
      <alignment horizontal="center" vertical="top"/>
    </xf>
    <xf numFmtId="1" fontId="9" fillId="26" borderId="12" xfId="0" applyNumberFormat="1" applyFont="1" applyFill="1" applyBorder="1" applyAlignment="1">
      <alignment horizontal="center" vertical="center" wrapText="1"/>
    </xf>
    <xf numFmtId="3" fontId="20" fillId="0" borderId="0" xfId="0" applyNumberFormat="1" applyFont="1" applyFill="1" applyBorder="1" applyAlignment="1">
      <alignment vertical="center" wrapText="1"/>
    </xf>
    <xf numFmtId="0" fontId="13" fillId="4" borderId="21" xfId="47" applyNumberFormat="1" applyFont="1" applyFill="1" applyBorder="1" applyAlignment="1">
      <alignment vertical="center"/>
      <protection/>
    </xf>
    <xf numFmtId="49" fontId="9" fillId="0" borderId="39" xfId="0" applyNumberFormat="1" applyFont="1" applyFill="1" applyBorder="1" applyAlignment="1">
      <alignment horizontal="center" vertical="center" wrapText="1"/>
    </xf>
    <xf numFmtId="3" fontId="9" fillId="0" borderId="39" xfId="0" applyNumberFormat="1" applyFont="1" applyFill="1" applyBorder="1" applyAlignment="1">
      <alignment horizontal="center" vertical="center" wrapText="1"/>
    </xf>
    <xf numFmtId="3" fontId="9" fillId="0" borderId="40" xfId="0" applyNumberFormat="1" applyFont="1" applyFill="1" applyBorder="1" applyAlignment="1">
      <alignment horizontal="center" vertical="center" wrapText="1"/>
    </xf>
    <xf numFmtId="3" fontId="9" fillId="0" borderId="0"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3" fontId="9" fillId="0" borderId="13" xfId="0" applyNumberFormat="1" applyFont="1" applyFill="1" applyBorder="1" applyAlignment="1">
      <alignment horizontal="center" vertical="center" wrapText="1"/>
    </xf>
    <xf numFmtId="3" fontId="9" fillId="0" borderId="14" xfId="0" applyNumberFormat="1" applyFont="1" applyFill="1" applyBorder="1" applyAlignment="1">
      <alignment horizontal="center" vertical="center" wrapText="1"/>
    </xf>
    <xf numFmtId="3" fontId="9" fillId="0" borderId="0" xfId="0" applyNumberFormat="1" applyFont="1" applyFill="1" applyBorder="1" applyAlignment="1">
      <alignment vertical="center" wrapText="1"/>
    </xf>
    <xf numFmtId="49" fontId="9" fillId="4" borderId="21" xfId="0" applyNumberFormat="1" applyFont="1" applyFill="1" applyBorder="1" applyAlignment="1">
      <alignment horizontal="center" vertical="center" wrapText="1"/>
    </xf>
    <xf numFmtId="3" fontId="9" fillId="4" borderId="24" xfId="0" applyNumberFormat="1" applyFont="1" applyFill="1" applyBorder="1" applyAlignment="1">
      <alignment horizontal="center" vertical="center" wrapText="1"/>
    </xf>
    <xf numFmtId="49" fontId="20" fillId="25" borderId="0" xfId="0" applyNumberFormat="1" applyFont="1" applyFill="1" applyBorder="1" applyAlignment="1">
      <alignment horizontal="center" vertical="center" wrapText="1"/>
    </xf>
    <xf numFmtId="168" fontId="20" fillId="25" borderId="0" xfId="0" applyNumberFormat="1" applyFont="1" applyFill="1" applyBorder="1" applyAlignment="1">
      <alignment horizontal="center" vertical="center" wrapText="1"/>
    </xf>
    <xf numFmtId="3" fontId="20" fillId="25" borderId="0"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3" fontId="9" fillId="0" borderId="20" xfId="0" applyNumberFormat="1" applyFont="1" applyFill="1" applyBorder="1" applyAlignment="1">
      <alignment horizontal="center" vertical="center" wrapText="1"/>
    </xf>
    <xf numFmtId="3" fontId="9" fillId="0" borderId="41"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xf>
    <xf numFmtId="3" fontId="9" fillId="0" borderId="13" xfId="0" applyNumberFormat="1" applyFont="1" applyFill="1" applyBorder="1" applyAlignment="1">
      <alignment horizontal="center" vertical="center"/>
    </xf>
    <xf numFmtId="3" fontId="9" fillId="0" borderId="0" xfId="0" applyNumberFormat="1" applyFont="1" applyFill="1" applyBorder="1" applyAlignment="1">
      <alignment horizontal="center" vertical="center"/>
    </xf>
    <xf numFmtId="3" fontId="9" fillId="0" borderId="14" xfId="0" applyNumberFormat="1" applyFont="1" applyFill="1" applyBorder="1" applyAlignment="1">
      <alignment horizontal="center" vertical="center"/>
    </xf>
    <xf numFmtId="1" fontId="9" fillId="0" borderId="13" xfId="0" applyNumberFormat="1" applyFont="1" applyFill="1" applyBorder="1" applyAlignment="1">
      <alignment horizontal="center" vertical="center" wrapText="1"/>
    </xf>
    <xf numFmtId="3" fontId="9" fillId="4" borderId="21" xfId="0" applyNumberFormat="1" applyFont="1" applyFill="1" applyBorder="1" applyAlignment="1">
      <alignment horizontal="center" vertical="center" wrapText="1"/>
    </xf>
    <xf numFmtId="0" fontId="23" fillId="0" borderId="16" xfId="0" applyFont="1" applyBorder="1" applyAlignment="1">
      <alignment horizontal="center" vertical="center"/>
    </xf>
    <xf numFmtId="0" fontId="23" fillId="0" borderId="22" xfId="0" applyFont="1" applyBorder="1" applyAlignment="1">
      <alignment horizontal="center" vertical="center"/>
    </xf>
    <xf numFmtId="1" fontId="9" fillId="26" borderId="34" xfId="0" applyNumberFormat="1" applyFont="1" applyFill="1" applyBorder="1" applyAlignment="1">
      <alignment horizontal="center" vertical="center" wrapText="1"/>
    </xf>
    <xf numFmtId="49" fontId="9" fillId="0" borderId="42" xfId="0" applyNumberFormat="1" applyFont="1" applyFill="1" applyBorder="1" applyAlignment="1">
      <alignment wrapText="1"/>
    </xf>
    <xf numFmtId="3" fontId="9" fillId="4" borderId="21" xfId="0" applyNumberFormat="1" applyFont="1" applyFill="1" applyBorder="1" applyAlignment="1">
      <alignment horizontal="center" vertical="top"/>
    </xf>
    <xf numFmtId="3" fontId="9" fillId="4" borderId="21" xfId="0" applyNumberFormat="1" applyFont="1" applyFill="1" applyBorder="1" applyAlignment="1">
      <alignment horizontal="right" vertical="top"/>
    </xf>
    <xf numFmtId="0" fontId="14" fillId="0" borderId="0" xfId="51" applyFont="1">
      <alignment/>
      <protection locked="0"/>
    </xf>
    <xf numFmtId="0" fontId="0" fillId="0" borderId="0" xfId="51" applyFont="1">
      <alignment/>
      <protection locked="0"/>
    </xf>
    <xf numFmtId="49" fontId="15" fillId="27" borderId="23" xfId="47" applyNumberFormat="1" applyFont="1" applyFill="1" applyBorder="1" applyAlignment="1">
      <alignment horizontal="center" vertical="center"/>
      <protection/>
    </xf>
    <xf numFmtId="0" fontId="15" fillId="4" borderId="21" xfId="48" applyFont="1" applyFill="1" applyBorder="1" applyAlignment="1">
      <alignment vertical="center"/>
      <protection/>
    </xf>
    <xf numFmtId="0" fontId="15" fillId="4" borderId="0" xfId="48" applyFont="1" applyFill="1" applyBorder="1" applyAlignment="1">
      <alignment vertical="center"/>
      <protection/>
    </xf>
    <xf numFmtId="3" fontId="20" fillId="25" borderId="43" xfId="0" applyNumberFormat="1" applyFont="1" applyFill="1" applyBorder="1" applyAlignment="1">
      <alignment horizontal="center" vertical="center" wrapText="1"/>
    </xf>
    <xf numFmtId="0" fontId="7" fillId="0" borderId="23" xfId="47" applyNumberFormat="1" applyFont="1" applyFill="1" applyBorder="1" applyAlignment="1">
      <alignment horizontal="center" vertical="center"/>
      <protection/>
    </xf>
    <xf numFmtId="49" fontId="9" fillId="0" borderId="30" xfId="0" applyNumberFormat="1" applyFont="1" applyFill="1" applyBorder="1" applyAlignment="1">
      <alignment wrapText="1"/>
    </xf>
    <xf numFmtId="3" fontId="9" fillId="0" borderId="30" xfId="0" applyNumberFormat="1" applyFont="1" applyFill="1" applyBorder="1" applyAlignment="1">
      <alignment horizontal="center" vertical="top"/>
    </xf>
    <xf numFmtId="3" fontId="9" fillId="0" borderId="30" xfId="0" applyNumberFormat="1" applyFont="1" applyFill="1" applyBorder="1" applyAlignment="1">
      <alignment horizontal="right" vertical="top"/>
    </xf>
    <xf numFmtId="3" fontId="9" fillId="0" borderId="31" xfId="0" applyNumberFormat="1" applyFont="1" applyFill="1" applyBorder="1" applyAlignment="1">
      <alignment vertical="top"/>
    </xf>
    <xf numFmtId="1" fontId="23" fillId="26" borderId="29" xfId="0" applyNumberFormat="1" applyFont="1" applyFill="1" applyBorder="1" applyAlignment="1">
      <alignment horizontal="center" vertical="center" wrapText="1"/>
    </xf>
    <xf numFmtId="1" fontId="23" fillId="28" borderId="23" xfId="0" applyNumberFormat="1" applyFont="1" applyFill="1" applyBorder="1" applyAlignment="1">
      <alignment horizontal="center" vertical="center" wrapText="1"/>
    </xf>
    <xf numFmtId="3" fontId="9" fillId="4" borderId="22" xfId="0" applyNumberFormat="1" applyFont="1" applyFill="1" applyBorder="1" applyAlignment="1">
      <alignment vertical="top"/>
    </xf>
    <xf numFmtId="0" fontId="0" fillId="0" borderId="21" xfId="0" applyFont="1" applyBorder="1" applyAlignment="1">
      <alignment/>
    </xf>
    <xf numFmtId="0" fontId="0" fillId="0" borderId="22" xfId="0" applyFont="1" applyBorder="1" applyAlignment="1">
      <alignment/>
    </xf>
    <xf numFmtId="49" fontId="17" fillId="0" borderId="13" xfId="0" applyNumberFormat="1" applyFont="1" applyFill="1" applyBorder="1" applyAlignment="1">
      <alignment horizontal="center" vertical="center" wrapText="1"/>
    </xf>
    <xf numFmtId="3" fontId="17" fillId="0" borderId="13" xfId="0" applyNumberFormat="1" applyFont="1" applyFill="1" applyBorder="1" applyAlignment="1">
      <alignment horizontal="center" vertical="center" wrapText="1"/>
    </xf>
    <xf numFmtId="3" fontId="13" fillId="4" borderId="44" xfId="0" applyNumberFormat="1" applyFont="1" applyFill="1" applyBorder="1" applyAlignment="1">
      <alignment horizontal="left"/>
    </xf>
    <xf numFmtId="49" fontId="16" fillId="0" borderId="0" xfId="51" applyNumberFormat="1">
      <alignment/>
      <protection locked="0"/>
    </xf>
    <xf numFmtId="3" fontId="16" fillId="0" borderId="0" xfId="51" applyNumberFormat="1">
      <alignment/>
      <protection locked="0"/>
    </xf>
    <xf numFmtId="0" fontId="9" fillId="0" borderId="42" xfId="47" applyNumberFormat="1" applyFont="1" applyFill="1" applyBorder="1" applyAlignment="1">
      <alignment vertical="center" wrapText="1"/>
      <protection/>
    </xf>
    <xf numFmtId="49" fontId="9" fillId="0" borderId="42" xfId="47" applyNumberFormat="1" applyFont="1" applyFill="1" applyBorder="1" applyAlignment="1">
      <alignment horizontal="center" vertical="center" wrapText="1"/>
      <protection/>
    </xf>
    <xf numFmtId="0" fontId="9" fillId="0" borderId="12" xfId="47" applyNumberFormat="1" applyFont="1" applyFill="1" applyBorder="1" applyAlignment="1">
      <alignment horizontal="center" vertical="center"/>
      <protection/>
    </xf>
    <xf numFmtId="49" fontId="24" fillId="0" borderId="30" xfId="0" applyNumberFormat="1" applyFont="1" applyFill="1" applyBorder="1" applyAlignment="1">
      <alignment wrapText="1"/>
    </xf>
    <xf numFmtId="49" fontId="24" fillId="0" borderId="20" xfId="0" applyNumberFormat="1" applyFont="1" applyFill="1" applyBorder="1" applyAlignment="1">
      <alignment wrapText="1"/>
    </xf>
    <xf numFmtId="3" fontId="17" fillId="26" borderId="45" xfId="0" applyNumberFormat="1" applyFont="1" applyFill="1" applyBorder="1" applyAlignment="1">
      <alignment horizontal="center" vertical="center" wrapText="1"/>
    </xf>
    <xf numFmtId="49" fontId="17" fillId="29" borderId="46" xfId="0" applyNumberFormat="1" applyFont="1" applyFill="1" applyBorder="1" applyAlignment="1" applyProtection="1">
      <alignment horizontal="center" vertical="center"/>
      <protection locked="0"/>
    </xf>
    <xf numFmtId="0" fontId="17" fillId="29" borderId="47" xfId="0" applyNumberFormat="1" applyFont="1" applyFill="1" applyBorder="1" applyAlignment="1" applyProtection="1">
      <alignment horizontal="center" vertical="center"/>
      <protection locked="0"/>
    </xf>
    <xf numFmtId="49" fontId="17" fillId="29" borderId="47" xfId="0" applyNumberFormat="1" applyFont="1" applyFill="1" applyBorder="1" applyAlignment="1" applyProtection="1">
      <alignment horizontal="center" vertical="center"/>
      <protection locked="0"/>
    </xf>
    <xf numFmtId="1" fontId="17" fillId="29" borderId="47" xfId="0" applyNumberFormat="1" applyFont="1" applyFill="1" applyBorder="1" applyAlignment="1" applyProtection="1">
      <alignment horizontal="center" vertical="center"/>
      <protection locked="0"/>
    </xf>
    <xf numFmtId="3" fontId="17" fillId="29" borderId="48" xfId="0" applyNumberFormat="1" applyFont="1" applyFill="1" applyBorder="1" applyAlignment="1" applyProtection="1">
      <alignment horizontal="center" vertical="center" wrapText="1"/>
      <protection locked="0"/>
    </xf>
    <xf numFmtId="3" fontId="17" fillId="29" borderId="49" xfId="0" applyNumberFormat="1" applyFont="1" applyFill="1" applyBorder="1" applyAlignment="1" applyProtection="1">
      <alignment horizontal="center" vertical="center" wrapText="1"/>
      <protection locked="0"/>
    </xf>
    <xf numFmtId="49" fontId="17" fillId="0" borderId="0" xfId="0" applyNumberFormat="1" applyFont="1" applyBorder="1" applyAlignment="1" applyProtection="1">
      <alignment horizontal="center" vertical="center"/>
      <protection locked="0"/>
    </xf>
    <xf numFmtId="0" fontId="18" fillId="0" borderId="50" xfId="0" applyFont="1" applyBorder="1" applyAlignment="1" applyProtection="1">
      <alignment horizontal="left" vertical="center" wrapText="1"/>
      <protection locked="0"/>
    </xf>
    <xf numFmtId="3" fontId="17" fillId="26" borderId="51" xfId="0" applyNumberFormat="1" applyFont="1" applyFill="1" applyBorder="1" applyAlignment="1">
      <alignment horizontal="center" vertical="center" wrapText="1"/>
    </xf>
    <xf numFmtId="176" fontId="17" fillId="26" borderId="51" xfId="0" applyNumberFormat="1" applyFont="1" applyFill="1" applyBorder="1" applyAlignment="1">
      <alignment horizontal="center" vertical="center" wrapText="1"/>
    </xf>
    <xf numFmtId="0" fontId="17" fillId="25" borderId="13" xfId="0" applyNumberFormat="1" applyFont="1" applyFill="1" applyBorder="1" applyAlignment="1" applyProtection="1">
      <alignment horizontal="left" vertical="center" wrapText="1"/>
      <protection locked="0"/>
    </xf>
    <xf numFmtId="176" fontId="17" fillId="0" borderId="45" xfId="0" applyNumberFormat="1" applyFont="1" applyFill="1" applyBorder="1" applyAlignment="1">
      <alignment horizontal="center" vertical="center" wrapText="1"/>
    </xf>
    <xf numFmtId="49" fontId="17" fillId="25" borderId="13" xfId="0" applyNumberFormat="1" applyFont="1" applyFill="1" applyBorder="1" applyAlignment="1" applyProtection="1">
      <alignment horizontal="center" vertical="center" wrapText="1"/>
      <protection locked="0"/>
    </xf>
    <xf numFmtId="176" fontId="17" fillId="26" borderId="45" xfId="0" applyNumberFormat="1" applyFont="1" applyFill="1" applyBorder="1" applyAlignment="1">
      <alignment horizontal="center" vertical="center" wrapText="1"/>
    </xf>
    <xf numFmtId="0" fontId="17" fillId="0" borderId="45" xfId="0" applyFont="1" applyFill="1" applyBorder="1" applyAlignment="1" applyProtection="1">
      <alignment horizontal="left" vertical="center" wrapText="1"/>
      <protection locked="0"/>
    </xf>
    <xf numFmtId="49" fontId="17" fillId="0" borderId="45" xfId="0" applyNumberFormat="1" applyFont="1" applyFill="1" applyBorder="1" applyAlignment="1" applyProtection="1">
      <alignment horizontal="center" vertical="center" wrapText="1"/>
      <protection locked="0"/>
    </xf>
    <xf numFmtId="3" fontId="17" fillId="0" borderId="45" xfId="0" applyNumberFormat="1" applyFont="1" applyFill="1" applyBorder="1" applyAlignment="1">
      <alignment horizontal="center" vertical="center" wrapText="1"/>
    </xf>
    <xf numFmtId="49" fontId="17" fillId="26" borderId="45" xfId="0" applyNumberFormat="1" applyFont="1" applyFill="1" applyBorder="1" applyAlignment="1" applyProtection="1">
      <alignment horizontal="center" vertical="center" wrapText="1"/>
      <protection locked="0"/>
    </xf>
    <xf numFmtId="0" fontId="27" fillId="0" borderId="13" xfId="0" applyNumberFormat="1" applyFont="1" applyFill="1" applyBorder="1" applyAlignment="1" applyProtection="1">
      <alignment horizontal="left" vertical="center" wrapText="1"/>
      <protection locked="0"/>
    </xf>
    <xf numFmtId="0" fontId="17" fillId="0" borderId="13" xfId="0" applyNumberFormat="1" applyFont="1" applyFill="1" applyBorder="1" applyAlignment="1" applyProtection="1">
      <alignment horizontal="left" vertical="center" wrapText="1"/>
      <protection locked="0"/>
    </xf>
    <xf numFmtId="49" fontId="27" fillId="0" borderId="13" xfId="0" applyNumberFormat="1" applyFont="1" applyFill="1" applyBorder="1" applyAlignment="1" applyProtection="1">
      <alignment horizontal="center" vertical="center" wrapText="1"/>
      <protection locked="0"/>
    </xf>
    <xf numFmtId="0" fontId="27" fillId="0" borderId="13" xfId="0" applyFont="1" applyBorder="1" applyAlignment="1">
      <alignment horizontal="left" vertical="center" wrapText="1"/>
    </xf>
    <xf numFmtId="0" fontId="17" fillId="0" borderId="45" xfId="0" applyFont="1" applyBorder="1" applyAlignment="1" applyProtection="1">
      <alignment horizontal="left" vertical="center" wrapText="1"/>
      <protection locked="0"/>
    </xf>
    <xf numFmtId="0" fontId="17" fillId="0" borderId="45" xfId="0" applyFont="1" applyBorder="1" applyAlignment="1">
      <alignment vertical="top" wrapText="1"/>
    </xf>
    <xf numFmtId="49" fontId="17" fillId="25" borderId="45" xfId="0" applyNumberFormat="1" applyFont="1" applyFill="1" applyBorder="1" applyAlignment="1" applyProtection="1">
      <alignment horizontal="center" vertical="center" wrapText="1"/>
      <protection locked="0"/>
    </xf>
    <xf numFmtId="0" fontId="17" fillId="0" borderId="51" xfId="0" applyFont="1" applyBorder="1" applyAlignment="1" applyProtection="1">
      <alignment horizontal="left" vertical="center" wrapText="1"/>
      <protection locked="0"/>
    </xf>
    <xf numFmtId="49" fontId="17" fillId="26" borderId="51" xfId="0" applyNumberFormat="1" applyFont="1" applyFill="1" applyBorder="1" applyAlignment="1" applyProtection="1">
      <alignment horizontal="center" vertical="center" wrapText="1"/>
      <protection locked="0"/>
    </xf>
    <xf numFmtId="49" fontId="17" fillId="25" borderId="51" xfId="0" applyNumberFormat="1" applyFont="1" applyFill="1" applyBorder="1" applyAlignment="1" applyProtection="1">
      <alignment horizontal="center" vertical="center" wrapText="1"/>
      <protection locked="0"/>
    </xf>
    <xf numFmtId="3" fontId="17" fillId="26" borderId="0" xfId="0" applyNumberFormat="1" applyFont="1" applyFill="1" applyBorder="1" applyAlignment="1">
      <alignment horizontal="center" vertical="center" wrapText="1"/>
    </xf>
    <xf numFmtId="0" fontId="17" fillId="0" borderId="52" xfId="0" applyFont="1" applyFill="1" applyBorder="1" applyAlignment="1" applyProtection="1">
      <alignment horizontal="left" vertical="center" wrapText="1"/>
      <protection locked="0"/>
    </xf>
    <xf numFmtId="176" fontId="17" fillId="0" borderId="52" xfId="0" applyNumberFormat="1" applyFont="1" applyFill="1" applyBorder="1" applyAlignment="1">
      <alignment horizontal="center" vertical="center" wrapText="1"/>
    </xf>
    <xf numFmtId="3" fontId="17" fillId="26" borderId="52" xfId="0" applyNumberFormat="1" applyFont="1" applyFill="1" applyBorder="1" applyAlignment="1">
      <alignment horizontal="center" vertical="center" wrapText="1"/>
    </xf>
    <xf numFmtId="3" fontId="17" fillId="0" borderId="13" xfId="47" applyNumberFormat="1" applyFont="1" applyFill="1" applyBorder="1" applyAlignment="1">
      <alignment horizontal="center" vertical="center" wrapText="1"/>
      <protection/>
    </xf>
    <xf numFmtId="49" fontId="17" fillId="0" borderId="13" xfId="0" applyNumberFormat="1" applyFont="1" applyFill="1" applyBorder="1" applyAlignment="1" applyProtection="1">
      <alignment horizontal="center" vertical="center" wrapText="1"/>
      <protection locked="0"/>
    </xf>
    <xf numFmtId="3" fontId="17" fillId="0" borderId="53" xfId="47" applyNumberFormat="1" applyFont="1" applyFill="1" applyBorder="1" applyAlignment="1">
      <alignment horizontal="center" vertical="center" wrapText="1"/>
      <protection/>
    </xf>
    <xf numFmtId="49" fontId="17" fillId="0" borderId="53" xfId="0" applyNumberFormat="1" applyFont="1" applyFill="1" applyBorder="1" applyAlignment="1" applyProtection="1">
      <alignment horizontal="center" vertical="center" wrapText="1"/>
      <protection locked="0"/>
    </xf>
    <xf numFmtId="3" fontId="17" fillId="25" borderId="13" xfId="47" applyNumberFormat="1" applyFont="1" applyFill="1" applyBorder="1" applyAlignment="1">
      <alignment horizontal="center" vertical="center" wrapText="1"/>
      <protection/>
    </xf>
    <xf numFmtId="0" fontId="17" fillId="0" borderId="13" xfId="0" applyNumberFormat="1" applyFont="1" applyFill="1" applyBorder="1" applyAlignment="1" applyProtection="1">
      <alignment horizontal="left" vertical="top" wrapText="1"/>
      <protection locked="0"/>
    </xf>
    <xf numFmtId="0" fontId="18" fillId="0" borderId="51" xfId="0" applyFont="1" applyBorder="1" applyAlignment="1" applyProtection="1">
      <alignment horizontal="left" vertical="center" wrapText="1"/>
      <protection locked="0"/>
    </xf>
    <xf numFmtId="0" fontId="17" fillId="0" borderId="13" xfId="0" applyFont="1" applyBorder="1" applyAlignment="1">
      <alignment vertical="center" wrapText="1"/>
    </xf>
    <xf numFmtId="0" fontId="17" fillId="0" borderId="13" xfId="0" applyFont="1" applyFill="1" applyBorder="1" applyAlignment="1">
      <alignment vertical="center" wrapText="1"/>
    </xf>
    <xf numFmtId="0" fontId="17" fillId="0" borderId="13" xfId="0" applyFont="1" applyBorder="1" applyAlignment="1">
      <alignment horizontal="left" vertical="center" wrapText="1"/>
    </xf>
    <xf numFmtId="0" fontId="27" fillId="0" borderId="42" xfId="0" applyFont="1" applyBorder="1" applyAlignment="1">
      <alignment horizontal="left" vertical="top" wrapText="1"/>
    </xf>
    <xf numFmtId="0" fontId="18" fillId="0" borderId="52" xfId="0" applyFont="1" applyBorder="1" applyAlignment="1" applyProtection="1">
      <alignment horizontal="left" vertical="center" wrapText="1"/>
      <protection locked="0"/>
    </xf>
    <xf numFmtId="176" fontId="17" fillId="26" borderId="52" xfId="0" applyNumberFormat="1" applyFont="1" applyFill="1" applyBorder="1" applyAlignment="1">
      <alignment horizontal="center" vertical="center" wrapText="1"/>
    </xf>
    <xf numFmtId="49" fontId="17" fillId="26" borderId="52" xfId="0" applyNumberFormat="1" applyFont="1" applyFill="1" applyBorder="1" applyAlignment="1" applyProtection="1">
      <alignment horizontal="center" vertical="center" wrapText="1"/>
      <protection locked="0"/>
    </xf>
    <xf numFmtId="0" fontId="31" fillId="0" borderId="45" xfId="0" applyFont="1" applyBorder="1" applyAlignment="1" applyProtection="1">
      <alignment horizontal="left" vertical="center" wrapText="1"/>
      <protection locked="0"/>
    </xf>
    <xf numFmtId="49" fontId="17" fillId="0" borderId="13" xfId="52" applyNumberFormat="1" applyFont="1" applyFill="1" applyBorder="1" applyAlignment="1" applyProtection="1">
      <alignment horizontal="center" vertical="center" wrapText="1"/>
      <protection locked="0"/>
    </xf>
    <xf numFmtId="11" fontId="17" fillId="0" borderId="13" xfId="0" applyNumberFormat="1" applyFont="1" applyFill="1" applyBorder="1" applyAlignment="1">
      <alignment vertical="center" wrapText="1"/>
    </xf>
    <xf numFmtId="3" fontId="27" fillId="0" borderId="13" xfId="47" applyNumberFormat="1" applyFont="1" applyFill="1" applyBorder="1" applyAlignment="1">
      <alignment horizontal="center" vertical="center" wrapText="1"/>
      <protection/>
    </xf>
    <xf numFmtId="49" fontId="17" fillId="0" borderId="13" xfId="0" applyNumberFormat="1" applyFont="1" applyFill="1" applyBorder="1" applyAlignment="1">
      <alignment horizontal="left" vertical="center" wrapText="1"/>
    </xf>
    <xf numFmtId="3" fontId="33" fillId="0" borderId="13" xfId="47" applyNumberFormat="1" applyFont="1" applyFill="1" applyBorder="1" applyAlignment="1">
      <alignment horizontal="center" vertical="center" wrapText="1"/>
      <protection/>
    </xf>
    <xf numFmtId="49" fontId="17" fillId="0" borderId="13" xfId="0" applyNumberFormat="1" applyFont="1" applyFill="1" applyBorder="1" applyAlignment="1">
      <alignment vertical="center" wrapText="1"/>
    </xf>
    <xf numFmtId="176" fontId="17" fillId="26" borderId="54" xfId="0" applyNumberFormat="1" applyFont="1" applyFill="1" applyBorder="1" applyAlignment="1">
      <alignment horizontal="center" vertical="center" wrapText="1"/>
    </xf>
    <xf numFmtId="1" fontId="17" fillId="0" borderId="13" xfId="52" applyNumberFormat="1" applyFont="1" applyFill="1" applyBorder="1" applyAlignment="1">
      <alignment horizontal="center" vertical="center" wrapText="1"/>
      <protection/>
    </xf>
    <xf numFmtId="3" fontId="17" fillId="26" borderId="54" xfId="0" applyNumberFormat="1" applyFont="1" applyFill="1" applyBorder="1" applyAlignment="1">
      <alignment horizontal="center" vertical="center" wrapText="1"/>
    </xf>
    <xf numFmtId="176" fontId="17" fillId="26" borderId="55" xfId="0" applyNumberFormat="1" applyFont="1" applyFill="1" applyBorder="1" applyAlignment="1">
      <alignment horizontal="center" vertical="center" wrapText="1"/>
    </xf>
    <xf numFmtId="0" fontId="17" fillId="0" borderId="51" xfId="0" applyFont="1" applyFill="1" applyBorder="1" applyAlignment="1" applyProtection="1">
      <alignment horizontal="left" vertical="center" wrapText="1"/>
      <protection locked="0"/>
    </xf>
    <xf numFmtId="49" fontId="17" fillId="0" borderId="51" xfId="0" applyNumberFormat="1" applyFont="1" applyFill="1" applyBorder="1" applyAlignment="1" applyProtection="1">
      <alignment horizontal="center" vertical="center" wrapText="1"/>
      <protection locked="0"/>
    </xf>
    <xf numFmtId="176" fontId="17" fillId="0" borderId="51" xfId="0" applyNumberFormat="1" applyFont="1" applyFill="1" applyBorder="1" applyAlignment="1">
      <alignment horizontal="center" vertical="center" wrapText="1"/>
    </xf>
    <xf numFmtId="49" fontId="17" fillId="0" borderId="51" xfId="0" applyNumberFormat="1" applyFont="1" applyFill="1" applyBorder="1" applyAlignment="1" applyProtection="1">
      <alignment horizontal="center" vertical="top" wrapText="1"/>
      <protection locked="0"/>
    </xf>
    <xf numFmtId="49" fontId="17" fillId="0" borderId="45" xfId="0" applyNumberFormat="1" applyFont="1" applyFill="1" applyBorder="1" applyAlignment="1" applyProtection="1">
      <alignment horizontal="center" vertical="top" wrapText="1"/>
      <protection locked="0"/>
    </xf>
    <xf numFmtId="49" fontId="20" fillId="0" borderId="0" xfId="0" applyNumberFormat="1" applyFont="1" applyBorder="1" applyAlignment="1" applyProtection="1">
      <alignment/>
      <protection locked="0"/>
    </xf>
    <xf numFmtId="0" fontId="17" fillId="0" borderId="56" xfId="0" applyNumberFormat="1" applyFont="1" applyFill="1" applyBorder="1" applyAlignment="1" applyProtection="1">
      <alignment horizontal="left" vertical="center" wrapText="1"/>
      <protection locked="0"/>
    </xf>
    <xf numFmtId="0" fontId="17" fillId="0" borderId="36" xfId="0" applyNumberFormat="1" applyFont="1" applyFill="1" applyBorder="1" applyAlignment="1" applyProtection="1">
      <alignment horizontal="left" vertical="center" wrapText="1"/>
      <protection locked="0"/>
    </xf>
    <xf numFmtId="49" fontId="17" fillId="25" borderId="13" xfId="0" applyNumberFormat="1" applyFont="1" applyFill="1" applyBorder="1" applyAlignment="1">
      <alignment horizontal="center" vertical="center" wrapText="1"/>
    </xf>
    <xf numFmtId="0" fontId="17" fillId="25" borderId="0" xfId="0" applyNumberFormat="1" applyFont="1" applyFill="1" applyBorder="1" applyAlignment="1" applyProtection="1">
      <alignment horizontal="left" vertical="center" wrapText="1"/>
      <protection locked="0"/>
    </xf>
    <xf numFmtId="0" fontId="18" fillId="0" borderId="50" xfId="0" applyFont="1" applyFill="1" applyBorder="1" applyAlignment="1" applyProtection="1">
      <alignment horizontal="left" vertical="center" wrapText="1"/>
      <protection locked="0"/>
    </xf>
    <xf numFmtId="49" fontId="17" fillId="0" borderId="52" xfId="0" applyNumberFormat="1" applyFont="1" applyFill="1" applyBorder="1" applyAlignment="1" applyProtection="1">
      <alignment horizontal="center" vertical="center" wrapText="1"/>
      <protection locked="0"/>
    </xf>
    <xf numFmtId="0" fontId="17" fillId="0" borderId="56" xfId="0" applyFont="1" applyFill="1" applyBorder="1" applyAlignment="1" applyProtection="1">
      <alignment horizontal="left" vertical="center" wrapText="1"/>
      <protection locked="0"/>
    </xf>
    <xf numFmtId="49" fontId="17" fillId="0" borderId="56" xfId="0" applyNumberFormat="1" applyFont="1" applyFill="1" applyBorder="1" applyAlignment="1" applyProtection="1">
      <alignment horizontal="center" vertical="top" wrapText="1"/>
      <protection locked="0"/>
    </xf>
    <xf numFmtId="3" fontId="27" fillId="0" borderId="56" xfId="47" applyNumberFormat="1" applyFont="1" applyFill="1" applyBorder="1" applyAlignment="1">
      <alignment horizontal="center" vertical="center" wrapText="1"/>
      <protection/>
    </xf>
    <xf numFmtId="176" fontId="17" fillId="0" borderId="56" xfId="0" applyNumberFormat="1" applyFont="1" applyFill="1" applyBorder="1" applyAlignment="1">
      <alignment horizontal="center" vertical="center" wrapText="1"/>
    </xf>
    <xf numFmtId="0" fontId="17" fillId="0" borderId="36" xfId="0" applyFont="1" applyFill="1" applyBorder="1" applyAlignment="1" applyProtection="1">
      <alignment horizontal="left" vertical="center" wrapText="1"/>
      <protection locked="0"/>
    </xf>
    <xf numFmtId="49" fontId="17" fillId="0" borderId="57" xfId="0" applyNumberFormat="1" applyFont="1" applyFill="1" applyBorder="1" applyAlignment="1" applyProtection="1">
      <alignment horizontal="center" vertical="top" wrapText="1"/>
      <protection locked="0"/>
    </xf>
    <xf numFmtId="176" fontId="17" fillId="0" borderId="57" xfId="0" applyNumberFormat="1" applyFont="1" applyFill="1" applyBorder="1" applyAlignment="1">
      <alignment horizontal="center" vertical="center" wrapText="1"/>
    </xf>
    <xf numFmtId="3" fontId="17" fillId="26" borderId="36" xfId="0" applyNumberFormat="1" applyFont="1" applyFill="1" applyBorder="1" applyAlignment="1">
      <alignment horizontal="center" vertical="center" wrapText="1"/>
    </xf>
    <xf numFmtId="3" fontId="17" fillId="26" borderId="55" xfId="0" applyNumberFormat="1" applyFont="1" applyFill="1" applyBorder="1" applyAlignment="1">
      <alignment horizontal="center" vertical="center" wrapText="1"/>
    </xf>
    <xf numFmtId="3" fontId="37" fillId="0" borderId="13" xfId="47" applyNumberFormat="1" applyFont="1" applyFill="1" applyBorder="1" applyAlignment="1">
      <alignment horizontal="center" vertical="center" wrapText="1"/>
      <protection/>
    </xf>
    <xf numFmtId="49" fontId="17" fillId="0" borderId="13" xfId="52" applyNumberFormat="1" applyFont="1" applyFill="1" applyBorder="1" applyAlignment="1">
      <alignment horizontal="center" vertical="center" wrapText="1"/>
      <protection/>
    </xf>
    <xf numFmtId="3" fontId="27" fillId="0" borderId="42" xfId="47" applyNumberFormat="1" applyFont="1" applyFill="1" applyBorder="1" applyAlignment="1">
      <alignment horizontal="center" vertical="center" wrapText="1"/>
      <protection/>
    </xf>
    <xf numFmtId="3" fontId="27" fillId="0" borderId="58" xfId="47" applyNumberFormat="1" applyFont="1" applyFill="1" applyBorder="1" applyAlignment="1">
      <alignment horizontal="center" vertical="center" wrapText="1"/>
      <protection/>
    </xf>
    <xf numFmtId="3" fontId="27" fillId="0" borderId="45" xfId="47" applyNumberFormat="1" applyFont="1" applyFill="1" applyBorder="1" applyAlignment="1">
      <alignment horizontal="center" vertical="center" wrapText="1"/>
      <protection/>
    </xf>
    <xf numFmtId="176" fontId="17" fillId="0" borderId="55" xfId="0" applyNumberFormat="1" applyFont="1" applyFill="1" applyBorder="1" applyAlignment="1">
      <alignment horizontal="center" vertical="center" wrapText="1"/>
    </xf>
    <xf numFmtId="3" fontId="27" fillId="0" borderId="0" xfId="47" applyNumberFormat="1" applyFont="1" applyFill="1" applyBorder="1" applyAlignment="1">
      <alignment horizontal="center" vertical="center" wrapText="1"/>
      <protection/>
    </xf>
    <xf numFmtId="3" fontId="27" fillId="0" borderId="51" xfId="47" applyNumberFormat="1" applyFont="1" applyFill="1" applyBorder="1" applyAlignment="1">
      <alignment horizontal="center" vertical="center" wrapText="1"/>
      <protection/>
    </xf>
    <xf numFmtId="0" fontId="17" fillId="0" borderId="59" xfId="0" applyFont="1" applyFill="1" applyBorder="1" applyAlignment="1" applyProtection="1">
      <alignment horizontal="left" vertical="center" wrapText="1"/>
      <protection locked="0"/>
    </xf>
    <xf numFmtId="0" fontId="20" fillId="0" borderId="0" xfId="0" applyFont="1" applyBorder="1" applyAlignment="1">
      <alignment vertical="center"/>
    </xf>
    <xf numFmtId="49" fontId="9" fillId="0" borderId="60" xfId="0" applyNumberFormat="1" applyFont="1" applyFill="1" applyBorder="1" applyAlignment="1">
      <alignment wrapText="1"/>
    </xf>
    <xf numFmtId="0" fontId="9" fillId="19" borderId="42" xfId="49" applyFont="1" applyFill="1" applyBorder="1" applyAlignment="1">
      <alignment horizontal="left" vertical="center" wrapText="1"/>
      <protection/>
    </xf>
    <xf numFmtId="49" fontId="9" fillId="0" borderId="42" xfId="0" applyNumberFormat="1" applyFont="1" applyFill="1" applyBorder="1" applyAlignment="1">
      <alignment wrapText="1"/>
    </xf>
    <xf numFmtId="49" fontId="9" fillId="0" borderId="13" xfId="0" applyNumberFormat="1" applyFont="1" applyFill="1" applyBorder="1" applyAlignment="1">
      <alignment wrapText="1"/>
    </xf>
    <xf numFmtId="49" fontId="9" fillId="0" borderId="20" xfId="0" applyNumberFormat="1" applyFont="1" applyFill="1" applyBorder="1" applyAlignment="1">
      <alignment wrapText="1"/>
    </xf>
    <xf numFmtId="0" fontId="9" fillId="19" borderId="30" xfId="49" applyFont="1" applyFill="1" applyBorder="1" applyAlignment="1">
      <alignment horizontal="left" vertical="center" wrapText="1"/>
      <protection/>
    </xf>
    <xf numFmtId="0" fontId="9" fillId="19" borderId="20" xfId="49" applyFont="1" applyFill="1" applyBorder="1" applyAlignment="1">
      <alignment horizontal="left" vertical="center" wrapText="1"/>
      <protection/>
    </xf>
    <xf numFmtId="0" fontId="9" fillId="19" borderId="13" xfId="49" applyFont="1" applyFill="1" applyBorder="1" applyAlignment="1">
      <alignment horizontal="left" vertical="center" wrapText="1"/>
      <protection/>
    </xf>
    <xf numFmtId="49" fontId="9" fillId="19" borderId="13" xfId="47" applyNumberFormat="1" applyFont="1" applyFill="1" applyBorder="1" applyAlignment="1">
      <alignment horizontal="center" vertical="center" wrapText="1"/>
      <protection/>
    </xf>
    <xf numFmtId="0" fontId="9" fillId="19" borderId="42" xfId="49" applyFont="1" applyFill="1" applyBorder="1" applyAlignment="1">
      <alignment horizontal="left" vertical="center" wrapText="1"/>
      <protection/>
    </xf>
    <xf numFmtId="49" fontId="9" fillId="0" borderId="13" xfId="0" applyNumberFormat="1" applyFont="1" applyFill="1" applyBorder="1" applyAlignment="1">
      <alignment vertical="center" wrapText="1"/>
    </xf>
    <xf numFmtId="49" fontId="9" fillId="0" borderId="20" xfId="0" applyNumberFormat="1" applyFont="1" applyFill="1" applyBorder="1" applyAlignment="1">
      <alignment vertical="center" wrapText="1"/>
    </xf>
    <xf numFmtId="0" fontId="9" fillId="0" borderId="30" xfId="0" applyFont="1" applyBorder="1" applyAlignment="1">
      <alignment horizontal="left" vertical="center" wrapText="1"/>
    </xf>
    <xf numFmtId="0" fontId="24" fillId="0" borderId="30" xfId="0" applyFont="1" applyBorder="1" applyAlignment="1">
      <alignment horizontal="left"/>
    </xf>
    <xf numFmtId="0" fontId="24" fillId="0" borderId="20" xfId="0" applyFont="1" applyBorder="1" applyAlignment="1">
      <alignment horizontal="left"/>
    </xf>
    <xf numFmtId="0" fontId="9" fillId="0" borderId="42" xfId="0" applyFont="1" applyBorder="1" applyAlignment="1">
      <alignment horizontal="left" wrapText="1"/>
    </xf>
    <xf numFmtId="49" fontId="9" fillId="0" borderId="42" xfId="0" applyNumberFormat="1" applyFont="1" applyFill="1" applyBorder="1" applyAlignment="1">
      <alignment vertical="justify" wrapText="1"/>
    </xf>
    <xf numFmtId="1" fontId="9" fillId="26" borderId="61" xfId="0" applyNumberFormat="1" applyFont="1" applyFill="1" applyBorder="1" applyAlignment="1">
      <alignment horizontal="center" vertical="center" wrapText="1"/>
    </xf>
    <xf numFmtId="0" fontId="9" fillId="0" borderId="42" xfId="49" applyFont="1" applyFill="1" applyBorder="1" applyAlignment="1">
      <alignment horizontal="left" vertical="center" wrapText="1"/>
      <protection/>
    </xf>
    <xf numFmtId="0" fontId="9" fillId="0" borderId="13" xfId="49" applyFont="1" applyFill="1" applyBorder="1" applyAlignment="1">
      <alignment horizontal="left" vertical="center" wrapText="1"/>
      <protection/>
    </xf>
    <xf numFmtId="0" fontId="13" fillId="4" borderId="16" xfId="0" applyFont="1" applyFill="1" applyBorder="1" applyAlignment="1">
      <alignment/>
    </xf>
    <xf numFmtId="0" fontId="9" fillId="0" borderId="13" xfId="0" applyFont="1" applyBorder="1" applyAlignment="1">
      <alignment horizontal="left" wrapText="1"/>
    </xf>
    <xf numFmtId="0" fontId="20" fillId="0" borderId="0" xfId="0" applyFont="1" applyFill="1" applyBorder="1" applyAlignment="1">
      <alignment horizontal="left" vertical="center"/>
    </xf>
    <xf numFmtId="3" fontId="18" fillId="0" borderId="0" xfId="0" applyNumberFormat="1" applyFont="1" applyFill="1" applyBorder="1" applyAlignment="1" applyProtection="1">
      <alignment vertical="center"/>
      <protection locked="0"/>
    </xf>
    <xf numFmtId="0" fontId="20" fillId="0" borderId="0" xfId="0" applyFont="1" applyFill="1" applyBorder="1" applyAlignment="1">
      <alignment vertical="center"/>
    </xf>
    <xf numFmtId="0" fontId="10" fillId="4" borderId="27" xfId="0" applyFont="1" applyFill="1" applyBorder="1" applyAlignment="1">
      <alignment horizontal="center" vertical="center"/>
    </xf>
    <xf numFmtId="0" fontId="12" fillId="4" borderId="62" xfId="0" applyFont="1" applyFill="1" applyBorder="1" applyAlignment="1">
      <alignment vertical="center"/>
    </xf>
    <xf numFmtId="5" fontId="12" fillId="4" borderId="15" xfId="0" applyNumberFormat="1" applyFont="1" applyFill="1" applyBorder="1" applyAlignment="1">
      <alignment/>
    </xf>
    <xf numFmtId="5" fontId="12" fillId="4" borderId="16" xfId="0" applyNumberFormat="1" applyFont="1" applyFill="1" applyBorder="1" applyAlignment="1">
      <alignment/>
    </xf>
    <xf numFmtId="5" fontId="12" fillId="4" borderId="17" xfId="0" applyNumberFormat="1" applyFont="1" applyFill="1" applyBorder="1" applyAlignment="1">
      <alignment/>
    </xf>
    <xf numFmtId="0" fontId="12" fillId="0" borderId="11" xfId="0" applyFont="1" applyFill="1" applyBorder="1" applyAlignment="1">
      <alignment horizontal="right"/>
    </xf>
    <xf numFmtId="0" fontId="34" fillId="0" borderId="63" xfId="0" applyNumberFormat="1" applyFont="1" applyFill="1" applyBorder="1" applyAlignment="1" applyProtection="1">
      <alignment horizontal="left" vertical="center"/>
      <protection locked="0"/>
    </xf>
    <xf numFmtId="0" fontId="34" fillId="0" borderId="63" xfId="0" applyNumberFormat="1" applyFont="1" applyFill="1" applyBorder="1" applyAlignment="1" applyProtection="1">
      <alignment horizontal="right" vertical="center"/>
      <protection locked="0"/>
    </xf>
    <xf numFmtId="2" fontId="9" fillId="0" borderId="21" xfId="0" applyNumberFormat="1" applyFont="1" applyBorder="1" applyAlignment="1">
      <alignment horizontal="center" vertical="top"/>
    </xf>
    <xf numFmtId="2" fontId="9" fillId="0" borderId="21" xfId="0" applyNumberFormat="1" applyFont="1" applyBorder="1" applyAlignment="1">
      <alignment/>
    </xf>
    <xf numFmtId="2" fontId="9" fillId="0" borderId="21" xfId="0" applyNumberFormat="1" applyFont="1" applyBorder="1" applyAlignment="1">
      <alignment horizontal="center"/>
    </xf>
    <xf numFmtId="0" fontId="34" fillId="0" borderId="21" xfId="0" applyNumberFormat="1" applyFont="1" applyFill="1" applyBorder="1" applyAlignment="1" applyProtection="1">
      <alignment horizontal="right" vertical="center"/>
      <protection locked="0"/>
    </xf>
    <xf numFmtId="0" fontId="20" fillId="0" borderId="21" xfId="0" applyFont="1" applyFill="1" applyBorder="1" applyAlignment="1">
      <alignment vertical="center"/>
    </xf>
    <xf numFmtId="3" fontId="18" fillId="0" borderId="21" xfId="0" applyNumberFormat="1" applyFont="1" applyFill="1" applyBorder="1" applyAlignment="1" applyProtection="1">
      <alignment vertical="center"/>
      <protection locked="0"/>
    </xf>
    <xf numFmtId="3" fontId="34" fillId="0" borderId="43" xfId="0" applyNumberFormat="1" applyFont="1" applyFill="1" applyBorder="1" applyAlignment="1" applyProtection="1">
      <alignment horizontal="center" vertical="center"/>
      <protection locked="0"/>
    </xf>
    <xf numFmtId="3" fontId="34" fillId="0" borderId="21" xfId="0" applyNumberFormat="1" applyFont="1" applyFill="1" applyBorder="1" applyAlignment="1" applyProtection="1">
      <alignment horizontal="center" vertical="center"/>
      <protection locked="0"/>
    </xf>
    <xf numFmtId="3" fontId="34" fillId="4" borderId="64" xfId="0" applyNumberFormat="1" applyFont="1" applyFill="1" applyBorder="1" applyAlignment="1" applyProtection="1">
      <alignment horizontal="center" vertical="center"/>
      <protection locked="0"/>
    </xf>
    <xf numFmtId="3" fontId="13" fillId="4" borderId="65" xfId="0" applyNumberFormat="1" applyFont="1" applyFill="1" applyBorder="1" applyAlignment="1">
      <alignment horizontal="center"/>
    </xf>
    <xf numFmtId="3" fontId="13" fillId="4" borderId="44" xfId="0" applyNumberFormat="1" applyFont="1" applyFill="1" applyBorder="1" applyAlignment="1">
      <alignment horizontal="right"/>
    </xf>
    <xf numFmtId="0" fontId="0" fillId="4" borderId="44" xfId="0" applyFont="1" applyFill="1" applyBorder="1" applyAlignment="1">
      <alignment/>
    </xf>
    <xf numFmtId="0" fontId="0" fillId="4" borderId="66" xfId="0" applyFont="1" applyFill="1" applyBorder="1" applyAlignment="1">
      <alignment/>
    </xf>
    <xf numFmtId="49" fontId="17" fillId="0" borderId="23" xfId="48" applyNumberFormat="1" applyFont="1" applyFill="1" applyBorder="1" applyAlignment="1">
      <alignment horizontal="center" vertical="center"/>
      <protection/>
    </xf>
    <xf numFmtId="0" fontId="9" fillId="0" borderId="16" xfId="0" applyNumberFormat="1" applyFont="1" applyFill="1" applyBorder="1" applyAlignment="1" applyProtection="1">
      <alignment vertical="center" wrapText="1"/>
      <protection locked="0"/>
    </xf>
    <xf numFmtId="3" fontId="13" fillId="4" borderId="44" xfId="0" applyNumberFormat="1" applyFont="1" applyFill="1" applyBorder="1" applyAlignment="1">
      <alignment horizontal="left" vertical="center"/>
    </xf>
    <xf numFmtId="3" fontId="13" fillId="4" borderId="44" xfId="0" applyNumberFormat="1" applyFont="1" applyFill="1" applyBorder="1" applyAlignment="1">
      <alignment horizontal="center"/>
    </xf>
    <xf numFmtId="3" fontId="13" fillId="4" borderId="66" xfId="0" applyNumberFormat="1" applyFont="1" applyFill="1" applyBorder="1" applyAlignment="1">
      <alignment horizontal="right"/>
    </xf>
    <xf numFmtId="49" fontId="23" fillId="0" borderId="23" xfId="48" applyNumberFormat="1" applyFont="1" applyFill="1" applyBorder="1" applyAlignment="1">
      <alignment horizontal="center" vertical="center"/>
      <protection/>
    </xf>
    <xf numFmtId="0" fontId="9" fillId="0" borderId="16" xfId="47" applyNumberFormat="1" applyFont="1" applyFill="1" applyBorder="1" applyAlignment="1">
      <alignment vertical="center" wrapText="1"/>
      <protection/>
    </xf>
    <xf numFmtId="0" fontId="9" fillId="0" borderId="39" xfId="0" applyNumberFormat="1" applyFont="1" applyFill="1" applyBorder="1" applyAlignment="1" applyProtection="1">
      <alignment horizontal="left" vertical="center" wrapText="1"/>
      <protection locked="0"/>
    </xf>
    <xf numFmtId="49" fontId="9" fillId="0" borderId="39" xfId="0" applyNumberFormat="1" applyFont="1" applyFill="1" applyBorder="1" applyAlignment="1">
      <alignment horizontal="left" vertical="center" wrapText="1"/>
    </xf>
    <xf numFmtId="0" fontId="9" fillId="0" borderId="20" xfId="0" applyNumberFormat="1" applyFont="1" applyFill="1" applyBorder="1" applyAlignment="1" applyProtection="1">
      <alignment horizontal="left" vertical="center" wrapText="1"/>
      <protection locked="0"/>
    </xf>
    <xf numFmtId="49" fontId="9" fillId="0" borderId="13" xfId="0" applyNumberFormat="1" applyFont="1" applyFill="1" applyBorder="1" applyAlignment="1">
      <alignment horizontal="left" vertical="center" wrapText="1"/>
    </xf>
    <xf numFmtId="49" fontId="9" fillId="0" borderId="20" xfId="0" applyNumberFormat="1" applyFont="1" applyFill="1" applyBorder="1" applyAlignment="1">
      <alignment horizontal="left" vertical="center"/>
    </xf>
    <xf numFmtId="49" fontId="9" fillId="0" borderId="20" xfId="0" applyNumberFormat="1" applyFont="1" applyFill="1" applyBorder="1" applyAlignment="1">
      <alignment horizontal="left" vertical="center" wrapText="1"/>
    </xf>
    <xf numFmtId="0" fontId="9" fillId="0" borderId="13" xfId="50" applyFont="1" applyFill="1" applyBorder="1" applyAlignment="1">
      <alignment horizontal="left" vertical="center" wrapText="1"/>
      <protection/>
    </xf>
    <xf numFmtId="49" fontId="9" fillId="4" borderId="23" xfId="0" applyNumberFormat="1" applyFont="1" applyFill="1" applyBorder="1" applyAlignment="1">
      <alignment horizontal="left" vertical="center" wrapText="1"/>
    </xf>
    <xf numFmtId="0" fontId="13" fillId="4" borderId="21" xfId="47" applyNumberFormat="1" applyFont="1" applyFill="1" applyBorder="1" applyAlignment="1">
      <alignment horizontal="left" vertical="center"/>
      <protection/>
    </xf>
    <xf numFmtId="49" fontId="9" fillId="4" borderId="21" xfId="0" applyNumberFormat="1" applyFont="1" applyFill="1" applyBorder="1" applyAlignment="1">
      <alignment horizontal="left" vertical="center" wrapText="1"/>
    </xf>
    <xf numFmtId="49" fontId="20" fillId="25" borderId="63" xfId="0" applyNumberFormat="1" applyFont="1" applyFill="1" applyBorder="1" applyAlignment="1">
      <alignment horizontal="left" vertical="center" wrapText="1"/>
    </xf>
    <xf numFmtId="0" fontId="20" fillId="0" borderId="0" xfId="0" applyNumberFormat="1" applyFont="1" applyFill="1" applyBorder="1" applyAlignment="1" applyProtection="1">
      <alignment horizontal="left" vertical="center" wrapText="1"/>
      <protection locked="0"/>
    </xf>
    <xf numFmtId="49" fontId="20" fillId="25" borderId="0" xfId="0" applyNumberFormat="1" applyFont="1" applyFill="1" applyBorder="1" applyAlignment="1">
      <alignment horizontal="left" vertical="center" wrapText="1"/>
    </xf>
    <xf numFmtId="49" fontId="9" fillId="4" borderId="23" xfId="0" applyNumberFormat="1" applyFont="1" applyFill="1" applyBorder="1" applyAlignment="1">
      <alignment horizontal="left" vertical="center"/>
    </xf>
    <xf numFmtId="49" fontId="9" fillId="4" borderId="21" xfId="0" applyNumberFormat="1" applyFont="1" applyFill="1" applyBorder="1" applyAlignment="1">
      <alignment horizontal="left" vertical="center"/>
    </xf>
    <xf numFmtId="0" fontId="9" fillId="0" borderId="18" xfId="0" applyNumberFormat="1" applyFont="1" applyFill="1" applyBorder="1" applyAlignment="1" applyProtection="1">
      <alignment horizontal="left" vertical="center" wrapText="1"/>
      <protection locked="0"/>
    </xf>
    <xf numFmtId="0" fontId="9" fillId="0" borderId="11" xfId="0" applyFont="1" applyFill="1" applyBorder="1" applyAlignment="1">
      <alignment horizontal="left" vertical="center" wrapText="1"/>
    </xf>
    <xf numFmtId="49" fontId="9" fillId="0" borderId="13" xfId="0" applyNumberFormat="1" applyFont="1" applyFill="1" applyBorder="1" applyAlignment="1">
      <alignment horizontal="left" vertical="center"/>
    </xf>
    <xf numFmtId="49" fontId="20" fillId="0" borderId="0" xfId="0" applyNumberFormat="1" applyFont="1" applyFill="1" applyBorder="1" applyAlignment="1">
      <alignment horizontal="left" vertical="center" wrapText="1"/>
    </xf>
    <xf numFmtId="0" fontId="9" fillId="0" borderId="39" xfId="50" applyFont="1" applyFill="1" applyBorder="1" applyAlignment="1">
      <alignment horizontal="left" vertical="center" wrapText="1"/>
      <protection/>
    </xf>
    <xf numFmtId="49" fontId="9" fillId="0" borderId="26" xfId="0" applyNumberFormat="1" applyFont="1" applyFill="1" applyBorder="1" applyAlignment="1">
      <alignment horizontal="left" vertical="center" wrapText="1"/>
    </xf>
    <xf numFmtId="49" fontId="22" fillId="0" borderId="23" xfId="0" applyNumberFormat="1" applyFont="1" applyFill="1" applyBorder="1" applyAlignment="1">
      <alignment horizontal="left" vertical="center" wrapText="1"/>
    </xf>
    <xf numFmtId="0" fontId="18" fillId="0" borderId="21" xfId="47" applyNumberFormat="1" applyFont="1" applyFill="1" applyBorder="1" applyAlignment="1">
      <alignment horizontal="left" vertical="center"/>
      <protection/>
    </xf>
    <xf numFmtId="49" fontId="17" fillId="0" borderId="21" xfId="0" applyNumberFormat="1" applyFont="1" applyFill="1" applyBorder="1" applyAlignment="1">
      <alignment horizontal="left" vertical="center" wrapText="1"/>
    </xf>
    <xf numFmtId="0" fontId="9" fillId="4" borderId="23" xfId="0" applyFont="1" applyFill="1" applyBorder="1" applyAlignment="1">
      <alignment horizontal="left" vertical="center"/>
    </xf>
    <xf numFmtId="3" fontId="13" fillId="4" borderId="21" xfId="0" applyNumberFormat="1" applyFont="1" applyFill="1" applyBorder="1" applyAlignment="1">
      <alignment horizontal="left" vertical="center"/>
    </xf>
    <xf numFmtId="4" fontId="9" fillId="4" borderId="21" xfId="0" applyNumberFormat="1" applyFont="1" applyFill="1" applyBorder="1" applyAlignment="1">
      <alignment horizontal="left" vertical="center"/>
    </xf>
    <xf numFmtId="49" fontId="13" fillId="4" borderId="21" xfId="0" applyNumberFormat="1" applyFont="1" applyFill="1" applyBorder="1" applyAlignment="1">
      <alignment horizontal="left" vertical="center"/>
    </xf>
    <xf numFmtId="49" fontId="9" fillId="0" borderId="0" xfId="0" applyNumberFormat="1" applyFont="1" applyFill="1" applyBorder="1" applyAlignment="1">
      <alignment horizontal="left" vertical="center"/>
    </xf>
    <xf numFmtId="0" fontId="9" fillId="0" borderId="0" xfId="0" applyFont="1" applyFill="1" applyBorder="1" applyAlignment="1">
      <alignment horizontal="left" vertical="center"/>
    </xf>
    <xf numFmtId="0" fontId="9" fillId="0" borderId="0" xfId="0" applyNumberFormat="1" applyFont="1" applyFill="1" applyBorder="1" applyAlignment="1">
      <alignment horizontal="left" vertical="center"/>
    </xf>
    <xf numFmtId="3" fontId="9" fillId="0" borderId="62" xfId="0" applyNumberFormat="1" applyFont="1" applyFill="1" applyBorder="1" applyAlignment="1">
      <alignment horizontal="center" vertical="center" wrapText="1"/>
    </xf>
    <xf numFmtId="3" fontId="13" fillId="4" borderId="17" xfId="0" applyNumberFormat="1" applyFont="1" applyFill="1" applyBorder="1" applyAlignment="1">
      <alignment horizontal="center" vertical="center" wrapText="1"/>
    </xf>
    <xf numFmtId="49" fontId="9" fillId="4" borderId="21" xfId="0" applyNumberFormat="1" applyFont="1" applyFill="1" applyBorder="1" applyAlignment="1">
      <alignment horizontal="center" vertical="center"/>
    </xf>
    <xf numFmtId="49" fontId="9" fillId="4" borderId="22" xfId="0" applyNumberFormat="1" applyFont="1" applyFill="1" applyBorder="1" applyAlignment="1">
      <alignment horizontal="center" vertical="center"/>
    </xf>
    <xf numFmtId="3" fontId="9" fillId="0" borderId="62" xfId="0" applyNumberFormat="1" applyFont="1" applyFill="1" applyBorder="1" applyAlignment="1">
      <alignment horizontal="center" vertical="center"/>
    </xf>
    <xf numFmtId="3" fontId="18" fillId="0" borderId="22" xfId="0" applyNumberFormat="1" applyFont="1" applyFill="1" applyBorder="1" applyAlignment="1">
      <alignment horizontal="center" vertical="center" wrapText="1"/>
    </xf>
    <xf numFmtId="49" fontId="13" fillId="4" borderId="21" xfId="0" applyNumberFormat="1" applyFont="1" applyFill="1" applyBorder="1" applyAlignment="1">
      <alignment horizontal="center" vertical="center"/>
    </xf>
    <xf numFmtId="3" fontId="13" fillId="4" borderId="21" xfId="0" applyNumberFormat="1" applyFont="1" applyFill="1" applyBorder="1" applyAlignment="1">
      <alignment horizontal="center" vertical="center"/>
    </xf>
    <xf numFmtId="0" fontId="0" fillId="4" borderId="21" xfId="0" applyFont="1" applyFill="1" applyBorder="1" applyAlignment="1">
      <alignment horizontal="center" vertical="center"/>
    </xf>
    <xf numFmtId="3" fontId="13" fillId="4" borderId="22"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3" fontId="15" fillId="4" borderId="21" xfId="0" applyNumberFormat="1" applyFont="1" applyFill="1" applyBorder="1" applyAlignment="1">
      <alignment horizontal="center" vertical="center"/>
    </xf>
    <xf numFmtId="3" fontId="9" fillId="0" borderId="20" xfId="51" applyNumberFormat="1" applyFont="1" applyFill="1" applyBorder="1" applyAlignment="1">
      <alignment horizontal="center" vertical="center"/>
      <protection locked="0"/>
    </xf>
    <xf numFmtId="3" fontId="9" fillId="0" borderId="20" xfId="47" applyNumberFormat="1" applyFont="1" applyFill="1" applyBorder="1" applyAlignment="1">
      <alignment horizontal="center" vertical="center"/>
      <protection/>
    </xf>
    <xf numFmtId="3" fontId="9" fillId="0" borderId="41" xfId="47" applyNumberFormat="1" applyFont="1" applyFill="1" applyBorder="1" applyAlignment="1">
      <alignment horizontal="center" vertical="center"/>
      <protection/>
    </xf>
    <xf numFmtId="3" fontId="9" fillId="0" borderId="13" xfId="51" applyNumberFormat="1" applyFont="1" applyFill="1" applyBorder="1" applyAlignment="1">
      <alignment horizontal="center" vertical="center"/>
      <protection locked="0"/>
    </xf>
    <xf numFmtId="3" fontId="9" fillId="0" borderId="13" xfId="47" applyNumberFormat="1" applyFont="1" applyFill="1" applyBorder="1" applyAlignment="1">
      <alignment horizontal="center" vertical="center"/>
      <protection/>
    </xf>
    <xf numFmtId="3" fontId="9" fillId="0" borderId="14" xfId="47" applyNumberFormat="1" applyFont="1" applyFill="1" applyBorder="1" applyAlignment="1">
      <alignment horizontal="center" vertical="center"/>
      <protection/>
    </xf>
    <xf numFmtId="3" fontId="9" fillId="0" borderId="42" xfId="51" applyNumberFormat="1" applyFont="1" applyFill="1" applyBorder="1" applyAlignment="1">
      <alignment horizontal="center" vertical="center"/>
      <protection locked="0"/>
    </xf>
    <xf numFmtId="3" fontId="9" fillId="0" borderId="42" xfId="47" applyNumberFormat="1" applyFont="1" applyFill="1" applyBorder="1" applyAlignment="1">
      <alignment horizontal="center" vertical="center"/>
      <protection/>
    </xf>
    <xf numFmtId="3" fontId="9" fillId="0" borderId="35" xfId="47" applyNumberFormat="1" applyFont="1" applyFill="1" applyBorder="1" applyAlignment="1">
      <alignment horizontal="center" vertical="center"/>
      <protection/>
    </xf>
    <xf numFmtId="0" fontId="9" fillId="0" borderId="42" xfId="51" applyFont="1" applyBorder="1" applyAlignment="1">
      <alignment horizontal="center" vertical="center"/>
      <protection locked="0"/>
    </xf>
    <xf numFmtId="3" fontId="9" fillId="0" borderId="38" xfId="51" applyNumberFormat="1" applyFont="1" applyFill="1" applyBorder="1" applyAlignment="1">
      <alignment horizontal="center" vertical="center"/>
      <protection locked="0"/>
    </xf>
    <xf numFmtId="3" fontId="9" fillId="0" borderId="38" xfId="47" applyNumberFormat="1" applyFont="1" applyFill="1" applyBorder="1" applyAlignment="1">
      <alignment horizontal="center" vertical="center"/>
      <protection/>
    </xf>
    <xf numFmtId="3" fontId="9" fillId="0" borderId="67" xfId="47" applyNumberFormat="1" applyFont="1" applyFill="1" applyBorder="1" applyAlignment="1">
      <alignment horizontal="center" vertical="center"/>
      <protection/>
    </xf>
    <xf numFmtId="49" fontId="13" fillId="4" borderId="21" xfId="0" applyNumberFormat="1" applyFont="1" applyFill="1" applyBorder="1" applyAlignment="1">
      <alignment horizontal="center" vertical="top"/>
    </xf>
    <xf numFmtId="3" fontId="13" fillId="4" borderId="22" xfId="0" applyNumberFormat="1" applyFont="1" applyFill="1" applyBorder="1" applyAlignment="1">
      <alignment horizontal="center"/>
    </xf>
    <xf numFmtId="49" fontId="13" fillId="0" borderId="21" xfId="0" applyNumberFormat="1" applyFont="1" applyFill="1" applyBorder="1" applyAlignment="1">
      <alignment horizontal="center" vertical="top"/>
    </xf>
    <xf numFmtId="3" fontId="13" fillId="0" borderId="21" xfId="0" applyNumberFormat="1" applyFont="1" applyFill="1" applyBorder="1" applyAlignment="1">
      <alignment horizontal="center"/>
    </xf>
    <xf numFmtId="0" fontId="15" fillId="4" borderId="21" xfId="48" applyFont="1" applyFill="1" applyBorder="1" applyAlignment="1">
      <alignment horizontal="center" vertical="center"/>
      <protection/>
    </xf>
    <xf numFmtId="3" fontId="9" fillId="0" borderId="20" xfId="0" applyNumberFormat="1" applyFont="1" applyFill="1" applyBorder="1" applyAlignment="1">
      <alignment horizontal="center" vertical="center"/>
    </xf>
    <xf numFmtId="3" fontId="9" fillId="0" borderId="42" xfId="0" applyNumberFormat="1" applyFont="1" applyFill="1" applyBorder="1" applyAlignment="1">
      <alignment horizontal="center" vertical="center"/>
    </xf>
    <xf numFmtId="3" fontId="9" fillId="0" borderId="35" xfId="0" applyNumberFormat="1" applyFont="1" applyFill="1" applyBorder="1" applyAlignment="1">
      <alignment horizontal="center" vertical="center"/>
    </xf>
    <xf numFmtId="3" fontId="9" fillId="0" borderId="13" xfId="0" applyNumberFormat="1" applyFont="1" applyFill="1" applyBorder="1" applyAlignment="1">
      <alignment horizontal="center" vertical="center"/>
    </xf>
    <xf numFmtId="3" fontId="9" fillId="0" borderId="14" xfId="0" applyNumberFormat="1" applyFont="1" applyFill="1" applyBorder="1" applyAlignment="1">
      <alignment horizontal="center" vertical="center"/>
    </xf>
    <xf numFmtId="3" fontId="9" fillId="0" borderId="20" xfId="0" applyNumberFormat="1" applyFont="1" applyFill="1" applyBorder="1" applyAlignment="1">
      <alignment horizontal="center" vertical="center"/>
    </xf>
    <xf numFmtId="0" fontId="9" fillId="0" borderId="12" xfId="0" applyFont="1" applyFill="1" applyBorder="1" applyAlignment="1">
      <alignment horizontal="center" vertical="center"/>
    </xf>
    <xf numFmtId="167" fontId="9" fillId="0" borderId="13" xfId="47" applyNumberFormat="1" applyFont="1" applyFill="1" applyBorder="1" applyAlignment="1">
      <alignment horizontal="center" vertical="center" wrapText="1"/>
      <protection/>
    </xf>
    <xf numFmtId="198" fontId="9" fillId="0" borderId="13" xfId="47" applyNumberFormat="1" applyFont="1" applyFill="1" applyBorder="1" applyAlignment="1">
      <alignment horizontal="center" vertical="center"/>
      <protection/>
    </xf>
    <xf numFmtId="0" fontId="9" fillId="0" borderId="13" xfId="0" applyFont="1" applyFill="1" applyBorder="1" applyAlignment="1">
      <alignment horizontal="center" vertical="center"/>
    </xf>
    <xf numFmtId="3" fontId="9" fillId="0" borderId="25" xfId="0" applyNumberFormat="1" applyFont="1" applyFill="1" applyBorder="1" applyAlignment="1">
      <alignment horizontal="center" vertical="center"/>
    </xf>
    <xf numFmtId="3" fontId="9" fillId="4" borderId="21" xfId="0" applyNumberFormat="1" applyFont="1" applyFill="1" applyBorder="1" applyAlignment="1">
      <alignment horizontal="center" vertical="center"/>
    </xf>
    <xf numFmtId="3" fontId="13" fillId="4" borderId="64" xfId="0" applyNumberFormat="1" applyFont="1" applyFill="1" applyBorder="1" applyAlignment="1">
      <alignment horizontal="center" vertical="center"/>
    </xf>
    <xf numFmtId="4" fontId="9" fillId="4" borderId="21" xfId="0" applyNumberFormat="1" applyFont="1" applyFill="1" applyBorder="1" applyAlignment="1">
      <alignment horizontal="center" vertical="center"/>
    </xf>
    <xf numFmtId="4" fontId="9" fillId="0" borderId="21" xfId="0" applyNumberFormat="1" applyFont="1" applyFill="1" applyBorder="1" applyAlignment="1">
      <alignment horizontal="center" vertical="center"/>
    </xf>
    <xf numFmtId="49" fontId="13" fillId="0" borderId="21" xfId="0" applyNumberFormat="1" applyFont="1" applyFill="1" applyBorder="1" applyAlignment="1">
      <alignment horizontal="center" vertical="center"/>
    </xf>
    <xf numFmtId="3" fontId="13" fillId="0" borderId="21" xfId="0" applyNumberFormat="1" applyFont="1" applyFill="1" applyBorder="1" applyAlignment="1">
      <alignment horizontal="center" vertical="center"/>
    </xf>
    <xf numFmtId="4" fontId="14" fillId="4" borderId="21" xfId="0" applyNumberFormat="1" applyFont="1" applyFill="1" applyBorder="1" applyAlignment="1">
      <alignment horizontal="center" vertical="center"/>
    </xf>
    <xf numFmtId="0" fontId="14" fillId="4" borderId="21" xfId="0" applyNumberFormat="1" applyFont="1" applyFill="1" applyBorder="1" applyAlignment="1">
      <alignment horizontal="center" vertical="center"/>
    </xf>
    <xf numFmtId="167" fontId="9" fillId="19" borderId="13" xfId="47" applyNumberFormat="1" applyFont="1" applyFill="1" applyBorder="1" applyAlignment="1">
      <alignment horizontal="center" vertical="center" wrapText="1"/>
      <protection/>
    </xf>
    <xf numFmtId="198" fontId="9" fillId="19" borderId="13" xfId="47" applyNumberFormat="1" applyFont="1" applyFill="1" applyBorder="1" applyAlignment="1">
      <alignment horizontal="center" vertical="center"/>
      <protection/>
    </xf>
    <xf numFmtId="3" fontId="9" fillId="19" borderId="14" xfId="47" applyNumberFormat="1" applyFont="1" applyFill="1" applyBorder="1" applyAlignment="1">
      <alignment horizontal="center" vertical="center"/>
      <protection/>
    </xf>
    <xf numFmtId="0" fontId="9" fillId="0" borderId="20" xfId="0" applyFont="1" applyFill="1" applyBorder="1" applyAlignment="1">
      <alignment horizontal="center" vertical="center"/>
    </xf>
    <xf numFmtId="0" fontId="9" fillId="0" borderId="14" xfId="0" applyFont="1" applyFill="1" applyBorder="1" applyAlignment="1">
      <alignment horizontal="center" vertical="center"/>
    </xf>
    <xf numFmtId="167" fontId="9" fillId="0" borderId="42" xfId="0" applyNumberFormat="1" applyFont="1" applyFill="1" applyBorder="1" applyAlignment="1">
      <alignment horizontal="center" vertical="center"/>
    </xf>
    <xf numFmtId="49" fontId="9" fillId="0" borderId="30" xfId="0" applyNumberFormat="1" applyFont="1" applyFill="1" applyBorder="1" applyAlignment="1">
      <alignment wrapText="1"/>
    </xf>
    <xf numFmtId="167" fontId="9" fillId="0" borderId="13" xfId="0" applyNumberFormat="1" applyFont="1" applyFill="1" applyBorder="1" applyAlignment="1">
      <alignment horizontal="center" vertical="center"/>
    </xf>
    <xf numFmtId="168" fontId="9" fillId="0" borderId="42" xfId="0" applyNumberFormat="1" applyFont="1" applyFill="1" applyBorder="1" applyAlignment="1">
      <alignment horizontal="center" vertical="center"/>
    </xf>
    <xf numFmtId="168" fontId="9" fillId="0" borderId="13" xfId="0" applyNumberFormat="1" applyFont="1" applyFill="1" applyBorder="1" applyAlignment="1">
      <alignment horizontal="center" vertical="center"/>
    </xf>
    <xf numFmtId="168" fontId="9" fillId="0" borderId="13" xfId="0" applyNumberFormat="1" applyFont="1" applyFill="1" applyBorder="1" applyAlignment="1">
      <alignment horizontal="center" vertical="center"/>
    </xf>
    <xf numFmtId="0" fontId="34" fillId="29" borderId="68" xfId="0" applyNumberFormat="1" applyFont="1" applyFill="1" applyBorder="1" applyAlignment="1" applyProtection="1">
      <alignment horizontal="right" vertical="center"/>
      <protection locked="0"/>
    </xf>
    <xf numFmtId="0" fontId="20" fillId="0" borderId="44" xfId="0" applyFont="1" applyBorder="1" applyAlignment="1">
      <alignment vertical="center"/>
    </xf>
    <xf numFmtId="3" fontId="18" fillId="29" borderId="44" xfId="0" applyNumberFormat="1" applyFont="1" applyFill="1" applyBorder="1" applyAlignment="1" applyProtection="1">
      <alignment vertical="center"/>
      <protection locked="0"/>
    </xf>
    <xf numFmtId="3" fontId="34" fillId="29" borderId="44" xfId="0" applyNumberFormat="1" applyFont="1" applyFill="1" applyBorder="1" applyAlignment="1" applyProtection="1">
      <alignment horizontal="right" vertical="center"/>
      <protection locked="0"/>
    </xf>
    <xf numFmtId="0" fontId="34" fillId="29" borderId="69" xfId="0" applyNumberFormat="1" applyFont="1" applyFill="1" applyBorder="1" applyAlignment="1" applyProtection="1">
      <alignment horizontal="right" vertical="center"/>
      <protection locked="0"/>
    </xf>
    <xf numFmtId="3" fontId="18" fillId="29" borderId="0" xfId="0" applyNumberFormat="1" applyFont="1" applyFill="1" applyBorder="1" applyAlignment="1" applyProtection="1">
      <alignment vertical="center"/>
      <protection locked="0"/>
    </xf>
    <xf numFmtId="3" fontId="34" fillId="29" borderId="0" xfId="0" applyNumberFormat="1" applyFont="1" applyFill="1" applyBorder="1" applyAlignment="1" applyProtection="1">
      <alignment horizontal="right" vertical="center"/>
      <protection locked="0"/>
    </xf>
    <xf numFmtId="0" fontId="24" fillId="0" borderId="30" xfId="49" applyFont="1" applyFill="1" applyBorder="1" applyAlignment="1">
      <alignment horizontal="left" vertical="center" wrapText="1"/>
      <protection/>
    </xf>
    <xf numFmtId="0" fontId="24" fillId="0" borderId="20" xfId="49" applyFont="1" applyFill="1" applyBorder="1" applyAlignment="1">
      <alignment horizontal="left" vertical="center" wrapText="1"/>
      <protection/>
    </xf>
    <xf numFmtId="49" fontId="9" fillId="0" borderId="42" xfId="0" applyNumberFormat="1" applyFont="1" applyFill="1" applyBorder="1" applyAlignment="1">
      <alignment vertical="center" wrapText="1"/>
    </xf>
    <xf numFmtId="49" fontId="24" fillId="0" borderId="20" xfId="0" applyNumberFormat="1" applyFont="1" applyFill="1" applyBorder="1" applyAlignment="1">
      <alignment vertical="center" wrapText="1"/>
    </xf>
    <xf numFmtId="49" fontId="9" fillId="0" borderId="42" xfId="0" applyNumberFormat="1" applyFont="1" applyFill="1" applyBorder="1" applyAlignment="1">
      <alignment horizontal="left" vertical="center" wrapText="1"/>
    </xf>
    <xf numFmtId="49" fontId="24" fillId="0" borderId="20" xfId="0" applyNumberFormat="1" applyFont="1" applyFill="1" applyBorder="1" applyAlignment="1">
      <alignment horizontal="left" vertical="center" wrapText="1"/>
    </xf>
    <xf numFmtId="49" fontId="24" fillId="0" borderId="20" xfId="0" applyNumberFormat="1" applyFont="1" applyFill="1" applyBorder="1" applyAlignment="1">
      <alignment vertical="justify" wrapText="1"/>
    </xf>
    <xf numFmtId="0" fontId="9" fillId="0" borderId="13" xfId="0" applyFont="1" applyFill="1" applyBorder="1" applyAlignment="1">
      <alignment vertical="top" wrapText="1"/>
    </xf>
    <xf numFmtId="0" fontId="9" fillId="0" borderId="20" xfId="0" applyNumberFormat="1" applyFont="1" applyFill="1" applyBorder="1" applyAlignment="1" applyProtection="1">
      <alignment vertical="center" wrapText="1"/>
      <protection locked="0"/>
    </xf>
    <xf numFmtId="0" fontId="9" fillId="0" borderId="70" xfId="0" applyNumberFormat="1" applyFont="1" applyFill="1" applyBorder="1" applyAlignment="1">
      <alignment horizontal="center" vertical="center" wrapText="1"/>
    </xf>
    <xf numFmtId="49" fontId="9" fillId="0" borderId="16" xfId="0" applyNumberFormat="1" applyFont="1" applyFill="1" applyBorder="1" applyAlignment="1">
      <alignment wrapText="1"/>
    </xf>
    <xf numFmtId="0" fontId="17" fillId="0" borderId="16" xfId="48" applyNumberFormat="1" applyFont="1" applyFill="1" applyBorder="1" applyAlignment="1">
      <alignment horizontal="left" vertical="center"/>
      <protection/>
    </xf>
    <xf numFmtId="0" fontId="17" fillId="0" borderId="17" xfId="48" applyNumberFormat="1" applyFont="1" applyFill="1" applyBorder="1" applyAlignment="1">
      <alignment horizontal="left" vertical="center"/>
      <protection/>
    </xf>
    <xf numFmtId="3" fontId="17" fillId="26" borderId="57" xfId="0" applyNumberFormat="1" applyFont="1" applyFill="1" applyBorder="1" applyAlignment="1">
      <alignment horizontal="center" vertical="center" wrapText="1"/>
    </xf>
    <xf numFmtId="176" fontId="17" fillId="26" borderId="36" xfId="0" applyNumberFormat="1" applyFont="1" applyFill="1" applyBorder="1" applyAlignment="1">
      <alignment horizontal="center" vertical="center" wrapText="1"/>
    </xf>
    <xf numFmtId="49" fontId="17" fillId="26" borderId="55" xfId="0" applyNumberFormat="1" applyFont="1" applyFill="1" applyBorder="1" applyAlignment="1" applyProtection="1">
      <alignment horizontal="center" vertical="center" wrapText="1"/>
      <protection locked="0"/>
    </xf>
    <xf numFmtId="49" fontId="17" fillId="26" borderId="36" xfId="0" applyNumberFormat="1" applyFont="1" applyFill="1" applyBorder="1" applyAlignment="1" applyProtection="1">
      <alignment horizontal="center" vertical="center" wrapText="1"/>
      <protection locked="0"/>
    </xf>
    <xf numFmtId="49" fontId="0" fillId="0" borderId="36" xfId="0" applyNumberFormat="1" applyFont="1" applyFill="1" applyBorder="1" applyAlignment="1" applyProtection="1">
      <alignment/>
      <protection locked="0"/>
    </xf>
    <xf numFmtId="0" fontId="34" fillId="0" borderId="36" xfId="0" applyNumberFormat="1" applyFont="1" applyFill="1" applyBorder="1" applyAlignment="1" applyProtection="1">
      <alignment horizontal="left" vertical="center"/>
      <protection locked="0"/>
    </xf>
    <xf numFmtId="49" fontId="20" fillId="0" borderId="36" xfId="0" applyNumberFormat="1" applyFont="1" applyFill="1" applyBorder="1" applyAlignment="1" applyProtection="1">
      <alignment vertical="center"/>
      <protection locked="0"/>
    </xf>
    <xf numFmtId="1" fontId="20" fillId="0" borderId="36" xfId="0" applyNumberFormat="1" applyFont="1" applyFill="1" applyBorder="1" applyAlignment="1" applyProtection="1">
      <alignment vertical="center"/>
      <protection locked="0"/>
    </xf>
    <xf numFmtId="3" fontId="20" fillId="0" borderId="36" xfId="0" applyNumberFormat="1" applyFont="1" applyFill="1" applyBorder="1" applyAlignment="1" applyProtection="1">
      <alignment vertical="center"/>
      <protection locked="0"/>
    </xf>
    <xf numFmtId="49" fontId="0" fillId="0" borderId="51" xfId="0" applyNumberFormat="1" applyFont="1" applyFill="1" applyBorder="1" applyAlignment="1" applyProtection="1">
      <alignment/>
      <protection locked="0"/>
    </xf>
    <xf numFmtId="0" fontId="34" fillId="0" borderId="51" xfId="0" applyNumberFormat="1" applyFont="1" applyFill="1" applyBorder="1" applyAlignment="1" applyProtection="1">
      <alignment horizontal="left" vertical="center"/>
      <protection locked="0"/>
    </xf>
    <xf numFmtId="49" fontId="20" fillId="0" borderId="51" xfId="0" applyNumberFormat="1" applyFont="1" applyFill="1" applyBorder="1" applyAlignment="1" applyProtection="1">
      <alignment vertical="center"/>
      <protection locked="0"/>
    </xf>
    <xf numFmtId="1" fontId="20" fillId="0" borderId="51" xfId="0" applyNumberFormat="1" applyFont="1" applyFill="1" applyBorder="1" applyAlignment="1" applyProtection="1">
      <alignment vertical="center"/>
      <protection locked="0"/>
    </xf>
    <xf numFmtId="3" fontId="20" fillId="0" borderId="51" xfId="0" applyNumberFormat="1" applyFont="1" applyFill="1" applyBorder="1" applyAlignment="1" applyProtection="1">
      <alignment vertical="center"/>
      <protection locked="0"/>
    </xf>
    <xf numFmtId="49" fontId="25" fillId="0" borderId="45" xfId="0" applyNumberFormat="1" applyFont="1" applyBorder="1" applyAlignment="1" applyProtection="1">
      <alignment horizontal="center" vertical="center" wrapText="1"/>
      <protection locked="0"/>
    </xf>
    <xf numFmtId="3" fontId="17" fillId="0" borderId="71" xfId="0" applyNumberFormat="1" applyFont="1" applyFill="1" applyBorder="1" applyAlignment="1">
      <alignment horizontal="center" vertical="center" wrapText="1"/>
    </xf>
    <xf numFmtId="3" fontId="17" fillId="26" borderId="72" xfId="0" applyNumberFormat="1" applyFont="1" applyFill="1" applyBorder="1" applyAlignment="1">
      <alignment horizontal="center" vertical="center" wrapText="1"/>
    </xf>
    <xf numFmtId="49" fontId="22" fillId="0" borderId="45" xfId="0" applyNumberFormat="1" applyFont="1" applyFill="1" applyBorder="1" applyAlignment="1" applyProtection="1">
      <alignment horizontal="center" vertical="center" wrapText="1"/>
      <protection locked="0"/>
    </xf>
    <xf numFmtId="3" fontId="17" fillId="26" borderId="45" xfId="0" applyNumberFormat="1" applyFont="1" applyFill="1" applyBorder="1" applyAlignment="1">
      <alignment horizontal="right" vertical="center" wrapText="1"/>
    </xf>
    <xf numFmtId="3" fontId="17" fillId="0" borderId="45" xfId="0" applyNumberFormat="1" applyFont="1" applyFill="1" applyBorder="1" applyAlignment="1">
      <alignment horizontal="right" vertical="center" wrapText="1"/>
    </xf>
    <xf numFmtId="49" fontId="22" fillId="0" borderId="50" xfId="0" applyNumberFormat="1" applyFont="1" applyFill="1" applyBorder="1" applyAlignment="1" applyProtection="1">
      <alignment horizontal="center" vertical="center" wrapText="1"/>
      <protection locked="0"/>
    </xf>
    <xf numFmtId="3" fontId="17" fillId="0" borderId="73" xfId="0" applyNumberFormat="1" applyFont="1" applyFill="1" applyBorder="1" applyAlignment="1">
      <alignment horizontal="right" vertical="center" wrapText="1"/>
    </xf>
    <xf numFmtId="49" fontId="22" fillId="30" borderId="74" xfId="0" applyNumberFormat="1" applyFont="1" applyFill="1" applyBorder="1" applyAlignment="1" applyProtection="1">
      <alignment horizontal="center" vertical="center" wrapText="1"/>
      <protection locked="0"/>
    </xf>
    <xf numFmtId="0" fontId="18" fillId="30" borderId="52" xfId="0" applyFont="1" applyFill="1" applyBorder="1" applyAlignment="1" applyProtection="1">
      <alignment horizontal="left" vertical="center" wrapText="1"/>
      <protection locked="0"/>
    </xf>
    <xf numFmtId="176" fontId="17" fillId="30" borderId="52" xfId="0" applyNumberFormat="1" applyFont="1" applyFill="1" applyBorder="1" applyAlignment="1">
      <alignment horizontal="center" vertical="center" wrapText="1"/>
    </xf>
    <xf numFmtId="3" fontId="17" fillId="31" borderId="52" xfId="0" applyNumberFormat="1" applyFont="1" applyFill="1" applyBorder="1" applyAlignment="1">
      <alignment horizontal="center" vertical="center" wrapText="1"/>
    </xf>
    <xf numFmtId="3" fontId="17" fillId="30" borderId="64" xfId="0" applyNumberFormat="1" applyFont="1" applyFill="1" applyBorder="1" applyAlignment="1">
      <alignment horizontal="right" vertical="center" wrapText="1"/>
    </xf>
    <xf numFmtId="49" fontId="22" fillId="0" borderId="52" xfId="0" applyNumberFormat="1" applyFont="1" applyFill="1" applyBorder="1" applyAlignment="1" applyProtection="1">
      <alignment horizontal="center" vertical="center" wrapText="1"/>
      <protection locked="0"/>
    </xf>
    <xf numFmtId="3" fontId="17" fillId="0" borderId="0" xfId="0" applyNumberFormat="1" applyFont="1" applyFill="1" applyBorder="1" applyAlignment="1">
      <alignment horizontal="right" vertical="center" wrapText="1"/>
    </xf>
    <xf numFmtId="49" fontId="25" fillId="0" borderId="45" xfId="0" applyNumberFormat="1" applyFont="1" applyFill="1" applyBorder="1" applyAlignment="1" applyProtection="1">
      <alignment horizontal="center" vertical="center" wrapText="1"/>
      <protection locked="0"/>
    </xf>
    <xf numFmtId="3" fontId="17" fillId="0" borderId="71" xfId="0" applyNumberFormat="1" applyFont="1" applyFill="1" applyBorder="1" applyAlignment="1">
      <alignment horizontal="right" vertical="center" wrapText="1"/>
    </xf>
    <xf numFmtId="0" fontId="17" fillId="0" borderId="13" xfId="0" applyNumberFormat="1" applyFont="1" applyBorder="1" applyAlignment="1">
      <alignment horizontal="left" vertical="center" wrapText="1" readingOrder="1"/>
    </xf>
    <xf numFmtId="0" fontId="17" fillId="0" borderId="75" xfId="0" applyNumberFormat="1" applyFont="1" applyBorder="1" applyAlignment="1">
      <alignment horizontal="left" vertical="center" wrapText="1" readingOrder="1"/>
    </xf>
    <xf numFmtId="0" fontId="17" fillId="0" borderId="0" xfId="0" applyNumberFormat="1" applyFont="1" applyBorder="1" applyAlignment="1">
      <alignment horizontal="left" vertical="center" wrapText="1" readingOrder="1"/>
    </xf>
    <xf numFmtId="49" fontId="22" fillId="30" borderId="50" xfId="0" applyNumberFormat="1" applyFont="1" applyFill="1" applyBorder="1" applyAlignment="1" applyProtection="1">
      <alignment horizontal="center" vertical="center" wrapText="1"/>
      <protection locked="0"/>
    </xf>
    <xf numFmtId="0" fontId="18" fillId="30" borderId="51" xfId="0" applyFont="1" applyFill="1" applyBorder="1" applyAlignment="1" applyProtection="1">
      <alignment horizontal="left" vertical="center" wrapText="1"/>
      <protection locked="0"/>
    </xf>
    <xf numFmtId="176" fontId="17" fillId="30" borderId="51" xfId="0" applyNumberFormat="1" applyFont="1" applyFill="1" applyBorder="1" applyAlignment="1">
      <alignment horizontal="center" vertical="center" wrapText="1"/>
    </xf>
    <xf numFmtId="3" fontId="17" fillId="31" borderId="51" xfId="0" applyNumberFormat="1" applyFont="1" applyFill="1" applyBorder="1" applyAlignment="1">
      <alignment horizontal="center" vertical="center" wrapText="1"/>
    </xf>
    <xf numFmtId="49" fontId="22" fillId="0" borderId="51" xfId="0" applyNumberFormat="1" applyFont="1" applyFill="1" applyBorder="1" applyAlignment="1" applyProtection="1">
      <alignment horizontal="center" vertical="center" wrapText="1"/>
      <protection locked="0"/>
    </xf>
    <xf numFmtId="3" fontId="17" fillId="0" borderId="76" xfId="0" applyNumberFormat="1" applyFont="1" applyFill="1" applyBorder="1" applyAlignment="1">
      <alignment horizontal="right" vertical="center" wrapText="1"/>
    </xf>
    <xf numFmtId="3" fontId="33" fillId="25" borderId="42" xfId="47" applyNumberFormat="1" applyFont="1" applyFill="1" applyBorder="1" applyAlignment="1">
      <alignment horizontal="center" vertical="center" wrapText="1"/>
      <protection/>
    </xf>
    <xf numFmtId="49" fontId="17" fillId="25" borderId="42" xfId="52" applyNumberFormat="1" applyFont="1" applyFill="1" applyBorder="1" applyAlignment="1">
      <alignment horizontal="center" vertical="center" wrapText="1"/>
      <protection/>
    </xf>
    <xf numFmtId="3" fontId="17" fillId="26" borderId="71" xfId="0" applyNumberFormat="1" applyFont="1" applyFill="1" applyBorder="1" applyAlignment="1">
      <alignment horizontal="right" vertical="center" wrapText="1"/>
    </xf>
    <xf numFmtId="49" fontId="22" fillId="0" borderId="54" xfId="0" applyNumberFormat="1" applyFont="1" applyFill="1" applyBorder="1" applyAlignment="1" applyProtection="1">
      <alignment horizontal="center" vertical="center" wrapText="1"/>
      <protection locked="0"/>
    </xf>
    <xf numFmtId="3" fontId="17" fillId="26" borderId="54" xfId="0" applyNumberFormat="1" applyFont="1" applyFill="1" applyBorder="1" applyAlignment="1">
      <alignment horizontal="right" vertical="center" wrapText="1"/>
    </xf>
    <xf numFmtId="49" fontId="22" fillId="0" borderId="56" xfId="0" applyNumberFormat="1" applyFont="1" applyFill="1" applyBorder="1" applyAlignment="1" applyProtection="1">
      <alignment horizontal="center" vertical="center" wrapText="1"/>
      <protection locked="0"/>
    </xf>
    <xf numFmtId="176" fontId="17" fillId="26" borderId="56" xfId="0" applyNumberFormat="1" applyFont="1" applyFill="1" applyBorder="1" applyAlignment="1">
      <alignment horizontal="center" vertical="center" wrapText="1"/>
    </xf>
    <xf numFmtId="49" fontId="17" fillId="26" borderId="56" xfId="0" applyNumberFormat="1" applyFont="1" applyFill="1" applyBorder="1" applyAlignment="1" applyProtection="1">
      <alignment horizontal="center" vertical="center" wrapText="1"/>
      <protection locked="0"/>
    </xf>
    <xf numFmtId="3" fontId="17" fillId="26" borderId="56" xfId="0" applyNumberFormat="1" applyFont="1" applyFill="1" applyBorder="1" applyAlignment="1">
      <alignment horizontal="center" vertical="center" wrapText="1"/>
    </xf>
    <xf numFmtId="3" fontId="17" fillId="0" borderId="56" xfId="0" applyNumberFormat="1" applyFont="1" applyFill="1" applyBorder="1" applyAlignment="1">
      <alignment horizontal="right" vertical="center" wrapText="1"/>
    </xf>
    <xf numFmtId="49" fontId="22" fillId="0" borderId="36" xfId="0" applyNumberFormat="1" applyFont="1" applyFill="1" applyBorder="1" applyAlignment="1" applyProtection="1">
      <alignment horizontal="center" vertical="center" wrapText="1"/>
      <protection locked="0"/>
    </xf>
    <xf numFmtId="3" fontId="17" fillId="0" borderId="36" xfId="0" applyNumberFormat="1" applyFont="1" applyFill="1" applyBorder="1" applyAlignment="1">
      <alignment horizontal="right" vertical="center" wrapText="1"/>
    </xf>
    <xf numFmtId="49" fontId="22" fillId="0" borderId="77" xfId="0" applyNumberFormat="1" applyFont="1" applyFill="1" applyBorder="1" applyAlignment="1" applyProtection="1">
      <alignment horizontal="center" vertical="center" wrapText="1"/>
      <protection locked="0"/>
    </xf>
    <xf numFmtId="3" fontId="17" fillId="0" borderId="78" xfId="0" applyNumberFormat="1" applyFont="1" applyFill="1" applyBorder="1" applyAlignment="1">
      <alignment horizontal="right" vertical="center" wrapText="1"/>
    </xf>
    <xf numFmtId="49" fontId="22" fillId="30" borderId="77" xfId="0" applyNumberFormat="1" applyFont="1" applyFill="1" applyBorder="1" applyAlignment="1" applyProtection="1">
      <alignment horizontal="center" vertical="center" wrapText="1"/>
      <protection locked="0"/>
    </xf>
    <xf numFmtId="176" fontId="17" fillId="31" borderId="51" xfId="0" applyNumberFormat="1" applyFont="1" applyFill="1" applyBorder="1" applyAlignment="1">
      <alignment horizontal="center" vertical="center" wrapText="1"/>
    </xf>
    <xf numFmtId="49" fontId="17" fillId="31" borderId="51" xfId="0" applyNumberFormat="1" applyFont="1" applyFill="1" applyBorder="1" applyAlignment="1" applyProtection="1">
      <alignment horizontal="center" vertical="center" wrapText="1"/>
      <protection locked="0"/>
    </xf>
    <xf numFmtId="3" fontId="17" fillId="31" borderId="76" xfId="0" applyNumberFormat="1" applyFont="1" applyFill="1" applyBorder="1" applyAlignment="1">
      <alignment horizontal="center" vertical="center" wrapText="1"/>
    </xf>
    <xf numFmtId="49" fontId="22" fillId="0" borderId="76" xfId="0" applyNumberFormat="1" applyFont="1" applyFill="1" applyBorder="1" applyAlignment="1" applyProtection="1">
      <alignment horizontal="center" vertical="center" wrapText="1"/>
      <protection locked="0"/>
    </xf>
    <xf numFmtId="0" fontId="18" fillId="0" borderId="77" xfId="0" applyFont="1" applyBorder="1" applyAlignment="1" applyProtection="1">
      <alignment horizontal="left" vertical="center" wrapText="1"/>
      <protection locked="0"/>
    </xf>
    <xf numFmtId="3" fontId="27" fillId="0" borderId="79" xfId="47" applyNumberFormat="1" applyFont="1" applyFill="1" applyBorder="1" applyAlignment="1">
      <alignment horizontal="center" vertical="center" wrapText="1"/>
      <protection/>
    </xf>
    <xf numFmtId="3" fontId="17" fillId="26" borderId="55" xfId="0" applyNumberFormat="1" applyFont="1" applyFill="1" applyBorder="1" applyAlignment="1">
      <alignment horizontal="right" vertical="center" wrapText="1"/>
    </xf>
    <xf numFmtId="3" fontId="17" fillId="26" borderId="73" xfId="0" applyNumberFormat="1" applyFont="1" applyFill="1" applyBorder="1" applyAlignment="1">
      <alignment horizontal="right" vertical="center" wrapText="1"/>
    </xf>
    <xf numFmtId="3" fontId="27" fillId="30" borderId="51" xfId="47" applyNumberFormat="1" applyFont="1" applyFill="1" applyBorder="1" applyAlignment="1">
      <alignment horizontal="center" vertical="center" wrapText="1"/>
      <protection/>
    </xf>
    <xf numFmtId="3" fontId="17" fillId="31" borderId="64" xfId="0" applyNumberFormat="1" applyFont="1" applyFill="1" applyBorder="1" applyAlignment="1">
      <alignment horizontal="right" vertical="center" wrapText="1"/>
    </xf>
    <xf numFmtId="49" fontId="17" fillId="26" borderId="59" xfId="0" applyNumberFormat="1" applyFont="1" applyFill="1" applyBorder="1" applyAlignment="1" applyProtection="1">
      <alignment horizontal="center" vertical="center" wrapText="1"/>
      <protection locked="0"/>
    </xf>
    <xf numFmtId="176" fontId="17" fillId="26" borderId="59" xfId="0" applyNumberFormat="1" applyFont="1" applyFill="1" applyBorder="1" applyAlignment="1">
      <alignment horizontal="center" vertical="center" wrapText="1"/>
    </xf>
    <xf numFmtId="3" fontId="17" fillId="26" borderId="59" xfId="0" applyNumberFormat="1" applyFont="1" applyFill="1" applyBorder="1" applyAlignment="1">
      <alignment horizontal="center" vertical="center" wrapText="1"/>
    </xf>
    <xf numFmtId="3" fontId="18" fillId="29" borderId="80" xfId="0" applyNumberFormat="1" applyFont="1" applyFill="1" applyBorder="1" applyAlignment="1" applyProtection="1">
      <alignment vertical="center"/>
      <protection locked="0"/>
    </xf>
    <xf numFmtId="3" fontId="34" fillId="29" borderId="81" xfId="0" applyNumberFormat="1" applyFont="1" applyFill="1" applyBorder="1" applyAlignment="1" applyProtection="1">
      <alignment horizontal="right" vertical="center"/>
      <protection locked="0"/>
    </xf>
    <xf numFmtId="0" fontId="18" fillId="0" borderId="56" xfId="0" applyNumberFormat="1" applyFont="1" applyFill="1" applyBorder="1" applyAlignment="1" applyProtection="1">
      <alignment horizontal="left" vertical="center" wrapText="1"/>
      <protection locked="0"/>
    </xf>
    <xf numFmtId="3" fontId="17" fillId="31" borderId="82" xfId="0" applyNumberFormat="1" applyFont="1" applyFill="1" applyBorder="1" applyAlignment="1">
      <alignment horizontal="right" vertical="center" wrapText="1"/>
    </xf>
    <xf numFmtId="49" fontId="25" fillId="0" borderId="50" xfId="0" applyNumberFormat="1" applyFont="1" applyFill="1" applyBorder="1" applyAlignment="1" applyProtection="1">
      <alignment horizontal="center" vertical="center" wrapText="1"/>
      <protection locked="0"/>
    </xf>
    <xf numFmtId="49" fontId="25" fillId="30" borderId="50" xfId="0" applyNumberFormat="1" applyFont="1" applyFill="1" applyBorder="1" applyAlignment="1" applyProtection="1">
      <alignment horizontal="center" vertical="center" wrapText="1"/>
      <protection locked="0"/>
    </xf>
    <xf numFmtId="49" fontId="25" fillId="0" borderId="54" xfId="0" applyNumberFormat="1" applyFont="1" applyFill="1" applyBorder="1" applyAlignment="1" applyProtection="1">
      <alignment horizontal="center" vertical="center" wrapText="1"/>
      <protection locked="0"/>
    </xf>
    <xf numFmtId="0" fontId="18" fillId="0" borderId="83" xfId="0" applyFont="1" applyBorder="1" applyAlignment="1" applyProtection="1">
      <alignment horizontal="left" vertical="center" wrapText="1"/>
      <protection locked="0"/>
    </xf>
    <xf numFmtId="49" fontId="17" fillId="0" borderId="79" xfId="0" applyNumberFormat="1" applyFont="1" applyFill="1" applyBorder="1" applyAlignment="1" applyProtection="1">
      <alignment horizontal="center" vertical="top" wrapText="1"/>
      <protection locked="0"/>
    </xf>
    <xf numFmtId="176" fontId="17" fillId="0" borderId="79" xfId="0" applyNumberFormat="1" applyFont="1" applyFill="1" applyBorder="1" applyAlignment="1">
      <alignment horizontal="center" vertical="center" wrapText="1"/>
    </xf>
    <xf numFmtId="49" fontId="17" fillId="26" borderId="79" xfId="0" applyNumberFormat="1" applyFont="1" applyFill="1" applyBorder="1" applyAlignment="1" applyProtection="1">
      <alignment horizontal="center" vertical="center" wrapText="1"/>
      <protection locked="0"/>
    </xf>
    <xf numFmtId="176" fontId="17" fillId="26" borderId="79" xfId="0" applyNumberFormat="1" applyFont="1" applyFill="1" applyBorder="1" applyAlignment="1">
      <alignment horizontal="center" vertical="center" wrapText="1"/>
    </xf>
    <xf numFmtId="3" fontId="17" fillId="26" borderId="79" xfId="0" applyNumberFormat="1" applyFont="1" applyFill="1" applyBorder="1" applyAlignment="1">
      <alignment horizontal="center" vertical="center" wrapText="1"/>
    </xf>
    <xf numFmtId="3" fontId="17" fillId="26" borderId="84" xfId="0" applyNumberFormat="1" applyFont="1" applyFill="1" applyBorder="1" applyAlignment="1">
      <alignment horizontal="right" vertical="center" wrapText="1"/>
    </xf>
    <xf numFmtId="49" fontId="22" fillId="0" borderId="74" xfId="0" applyNumberFormat="1" applyFont="1" applyFill="1" applyBorder="1" applyAlignment="1" applyProtection="1">
      <alignment horizontal="center" vertical="center" wrapText="1"/>
      <protection locked="0"/>
    </xf>
    <xf numFmtId="49" fontId="17" fillId="30" borderId="51" xfId="0" applyNumberFormat="1" applyFont="1" applyFill="1" applyBorder="1" applyAlignment="1" applyProtection="1">
      <alignment horizontal="center" vertical="top" wrapText="1"/>
      <protection locked="0"/>
    </xf>
    <xf numFmtId="3" fontId="17" fillId="26" borderId="0" xfId="0" applyNumberFormat="1" applyFont="1" applyFill="1" applyBorder="1" applyAlignment="1">
      <alignment horizontal="right" vertical="center" wrapText="1"/>
    </xf>
    <xf numFmtId="49" fontId="0" fillId="0" borderId="45" xfId="0" applyNumberFormat="1" applyFont="1" applyFill="1" applyBorder="1" applyAlignment="1" applyProtection="1">
      <alignment/>
      <protection locked="0"/>
    </xf>
    <xf numFmtId="0" fontId="34" fillId="0" borderId="50" xfId="0" applyNumberFormat="1" applyFont="1" applyFill="1" applyBorder="1" applyAlignment="1" applyProtection="1">
      <alignment horizontal="left" vertical="center"/>
      <protection locked="0"/>
    </xf>
    <xf numFmtId="3" fontId="20" fillId="0" borderId="71" xfId="0" applyNumberFormat="1" applyFont="1" applyFill="1" applyBorder="1" applyAlignment="1" applyProtection="1">
      <alignment vertical="center"/>
      <protection locked="0"/>
    </xf>
    <xf numFmtId="0" fontId="17" fillId="0" borderId="58" xfId="0" applyNumberFormat="1" applyFont="1" applyFill="1" applyBorder="1" applyAlignment="1" applyProtection="1">
      <alignment horizontal="left" vertical="center" wrapText="1"/>
      <protection locked="0"/>
    </xf>
    <xf numFmtId="49" fontId="17" fillId="25" borderId="58" xfId="0" applyNumberFormat="1" applyFont="1" applyFill="1" applyBorder="1" applyAlignment="1" applyProtection="1">
      <alignment horizontal="center" vertical="center" wrapText="1"/>
      <protection locked="0"/>
    </xf>
    <xf numFmtId="49" fontId="17" fillId="25" borderId="85" xfId="0" applyNumberFormat="1" applyFont="1" applyFill="1" applyBorder="1" applyAlignment="1" applyProtection="1">
      <alignment horizontal="center" vertical="center" wrapText="1"/>
      <protection locked="0"/>
    </xf>
    <xf numFmtId="49" fontId="17" fillId="25" borderId="76" xfId="0" applyNumberFormat="1" applyFont="1" applyFill="1" applyBorder="1" applyAlignment="1" applyProtection="1">
      <alignment horizontal="center" vertical="center" wrapText="1"/>
      <protection locked="0"/>
    </xf>
    <xf numFmtId="3" fontId="17" fillId="26" borderId="36" xfId="0" applyNumberFormat="1" applyFont="1" applyFill="1" applyBorder="1" applyAlignment="1">
      <alignment horizontal="right" vertical="center" wrapText="1"/>
    </xf>
    <xf numFmtId="49" fontId="17" fillId="25" borderId="36" xfId="0" applyNumberFormat="1" applyFont="1" applyFill="1" applyBorder="1" applyAlignment="1" applyProtection="1">
      <alignment horizontal="center" vertical="center" wrapText="1"/>
      <protection locked="0"/>
    </xf>
    <xf numFmtId="49" fontId="17" fillId="30" borderId="51" xfId="0" applyNumberFormat="1" applyFont="1" applyFill="1" applyBorder="1" applyAlignment="1" applyProtection="1">
      <alignment horizontal="center" vertical="center" wrapText="1"/>
      <protection locked="0"/>
    </xf>
    <xf numFmtId="3" fontId="9" fillId="10" borderId="0" xfId="0" applyNumberFormat="1" applyFont="1" applyFill="1" applyBorder="1" applyAlignment="1">
      <alignment vertical="center" wrapText="1"/>
    </xf>
    <xf numFmtId="3" fontId="9" fillId="25" borderId="0" xfId="0" applyNumberFormat="1" applyFont="1" applyFill="1" applyBorder="1" applyAlignment="1">
      <alignment horizontal="center" vertical="center" wrapText="1"/>
    </xf>
    <xf numFmtId="3" fontId="9" fillId="10" borderId="0" xfId="0" applyNumberFormat="1" applyFont="1" applyFill="1" applyBorder="1" applyAlignment="1">
      <alignment horizontal="center" vertical="center" wrapText="1"/>
    </xf>
    <xf numFmtId="49" fontId="9" fillId="29" borderId="0" xfId="0" applyNumberFormat="1" applyFont="1" applyFill="1" applyBorder="1" applyAlignment="1" applyProtection="1">
      <alignment horizontal="center" vertical="center" wrapText="1"/>
      <protection locked="0"/>
    </xf>
    <xf numFmtId="0" fontId="9" fillId="0" borderId="12" xfId="48" applyNumberFormat="1" applyFont="1" applyFill="1" applyBorder="1" applyAlignment="1">
      <alignment horizontal="center" vertical="center"/>
      <protection/>
    </xf>
    <xf numFmtId="0" fontId="9" fillId="0" borderId="37" xfId="48" applyNumberFormat="1" applyFont="1" applyFill="1" applyBorder="1" applyAlignment="1">
      <alignment horizontal="center" vertical="center"/>
      <protection/>
    </xf>
    <xf numFmtId="0" fontId="17" fillId="26" borderId="45" xfId="0" applyNumberFormat="1" applyFont="1" applyFill="1" applyBorder="1" applyAlignment="1" applyProtection="1">
      <alignment horizontal="center" vertical="center" wrapText="1"/>
      <protection locked="0"/>
    </xf>
    <xf numFmtId="49" fontId="17" fillId="26" borderId="57" xfId="0" applyNumberFormat="1" applyFont="1" applyFill="1" applyBorder="1" applyAlignment="1" applyProtection="1">
      <alignment horizontal="center" vertical="center" wrapText="1"/>
      <protection locked="0"/>
    </xf>
    <xf numFmtId="49" fontId="17" fillId="25" borderId="0" xfId="0" applyNumberFormat="1" applyFont="1" applyFill="1" applyBorder="1" applyAlignment="1" applyProtection="1">
      <alignment horizontal="center" vertical="center" wrapText="1"/>
      <protection locked="0"/>
    </xf>
    <xf numFmtId="176" fontId="17" fillId="26" borderId="57" xfId="0" applyNumberFormat="1" applyFont="1" applyFill="1" applyBorder="1" applyAlignment="1">
      <alignment horizontal="center" vertical="center" wrapText="1"/>
    </xf>
    <xf numFmtId="3" fontId="17" fillId="26" borderId="57" xfId="0" applyNumberFormat="1" applyFont="1" applyFill="1" applyBorder="1" applyAlignment="1">
      <alignment horizontal="right" vertical="center" wrapText="1"/>
    </xf>
    <xf numFmtId="0" fontId="9" fillId="19" borderId="20" xfId="0" applyNumberFormat="1" applyFont="1" applyFill="1" applyBorder="1" applyAlignment="1" applyProtection="1">
      <alignment vertical="center" wrapText="1"/>
      <protection locked="0"/>
    </xf>
    <xf numFmtId="49" fontId="9" fillId="19" borderId="13" xfId="0" applyNumberFormat="1" applyFont="1" applyFill="1" applyBorder="1" applyAlignment="1">
      <alignment horizontal="center" vertical="center" wrapText="1"/>
    </xf>
    <xf numFmtId="3" fontId="9" fillId="19" borderId="13" xfId="0" applyNumberFormat="1" applyFont="1" applyFill="1" applyBorder="1" applyAlignment="1">
      <alignment horizontal="center" vertical="center" wrapText="1"/>
    </xf>
    <xf numFmtId="3" fontId="9" fillId="19" borderId="14" xfId="0" applyNumberFormat="1" applyFont="1" applyFill="1" applyBorder="1" applyAlignment="1">
      <alignment horizontal="center" vertical="center" wrapText="1"/>
    </xf>
    <xf numFmtId="49" fontId="22" fillId="7" borderId="45" xfId="0" applyNumberFormat="1" applyFont="1" applyFill="1" applyBorder="1" applyAlignment="1" applyProtection="1">
      <alignment horizontal="center" vertical="center" wrapText="1"/>
      <protection locked="0"/>
    </xf>
    <xf numFmtId="0" fontId="17" fillId="7" borderId="13" xfId="0" applyNumberFormat="1" applyFont="1" applyFill="1" applyBorder="1" applyAlignment="1" applyProtection="1">
      <alignment horizontal="left" vertical="center" wrapText="1"/>
      <protection locked="0"/>
    </xf>
    <xf numFmtId="0" fontId="17" fillId="7" borderId="13" xfId="0" applyNumberFormat="1" applyFont="1" applyFill="1" applyBorder="1" applyAlignment="1" applyProtection="1">
      <alignment horizontal="left" vertical="top" wrapText="1"/>
      <protection locked="0"/>
    </xf>
    <xf numFmtId="0" fontId="27" fillId="7" borderId="13" xfId="0" applyNumberFormat="1" applyFont="1" applyFill="1" applyBorder="1" applyAlignment="1" applyProtection="1">
      <alignment horizontal="left" vertical="top" wrapText="1"/>
      <protection locked="0"/>
    </xf>
    <xf numFmtId="0" fontId="27" fillId="7" borderId="13" xfId="0" applyNumberFormat="1" applyFont="1" applyFill="1" applyBorder="1" applyAlignment="1" applyProtection="1">
      <alignment horizontal="left" vertical="center" wrapText="1"/>
      <protection locked="0"/>
    </xf>
    <xf numFmtId="0" fontId="27" fillId="7" borderId="13" xfId="0" applyFont="1" applyFill="1" applyBorder="1" applyAlignment="1">
      <alignment horizontal="left" vertical="center" wrapText="1"/>
    </xf>
    <xf numFmtId="0" fontId="17" fillId="7" borderId="45" xfId="0" applyFont="1" applyFill="1" applyBorder="1" applyAlignment="1" applyProtection="1">
      <alignment horizontal="left" vertical="center" wrapText="1"/>
      <protection locked="0"/>
    </xf>
    <xf numFmtId="49" fontId="22" fillId="7" borderId="55" xfId="0" applyNumberFormat="1" applyFont="1" applyFill="1" applyBorder="1" applyAlignment="1" applyProtection="1">
      <alignment horizontal="center" vertical="center" wrapText="1"/>
      <protection locked="0"/>
    </xf>
    <xf numFmtId="0" fontId="17" fillId="7" borderId="55" xfId="0" applyFont="1" applyFill="1" applyBorder="1" applyAlignment="1" applyProtection="1">
      <alignment horizontal="left" wrapText="1"/>
      <protection locked="0"/>
    </xf>
    <xf numFmtId="49" fontId="22" fillId="7" borderId="36" xfId="0" applyNumberFormat="1" applyFont="1" applyFill="1" applyBorder="1" applyAlignment="1" applyProtection="1">
      <alignment horizontal="center" vertical="center" wrapText="1"/>
      <protection locked="0"/>
    </xf>
    <xf numFmtId="0" fontId="17" fillId="7" borderId="86" xfId="0" applyFont="1" applyFill="1" applyBorder="1" applyAlignment="1" applyProtection="1">
      <alignment horizontal="left" vertical="top" wrapText="1"/>
      <protection locked="0"/>
    </xf>
    <xf numFmtId="0" fontId="27" fillId="7" borderId="85" xfId="0" applyNumberFormat="1" applyFont="1" applyFill="1" applyBorder="1" applyAlignment="1" applyProtection="1">
      <alignment horizontal="left" wrapText="1"/>
      <protection locked="0"/>
    </xf>
    <xf numFmtId="49" fontId="22" fillId="7" borderId="57" xfId="0" applyNumberFormat="1" applyFont="1" applyFill="1" applyBorder="1" applyAlignment="1" applyProtection="1">
      <alignment horizontal="center" vertical="center" wrapText="1"/>
      <protection locked="0"/>
    </xf>
    <xf numFmtId="0" fontId="27" fillId="7" borderId="30" xfId="0" applyNumberFormat="1" applyFont="1" applyFill="1" applyBorder="1" applyAlignment="1" applyProtection="1">
      <alignment horizontal="left" vertical="top" wrapText="1"/>
      <protection locked="0"/>
    </xf>
    <xf numFmtId="0" fontId="35" fillId="7" borderId="87" xfId="0" applyNumberFormat="1" applyFont="1" applyFill="1" applyBorder="1" applyAlignment="1" applyProtection="1">
      <alignment horizontal="left" vertical="top" wrapText="1"/>
      <protection locked="0"/>
    </xf>
    <xf numFmtId="0" fontId="27" fillId="7" borderId="45" xfId="0" applyFont="1" applyFill="1" applyBorder="1" applyAlignment="1" applyProtection="1">
      <alignment horizontal="left" wrapText="1"/>
      <protection locked="0"/>
    </xf>
    <xf numFmtId="0" fontId="17" fillId="7" borderId="13" xfId="0" applyNumberFormat="1" applyFont="1" applyFill="1" applyBorder="1" applyAlignment="1" applyProtection="1">
      <alignment vertical="top" wrapText="1"/>
      <protection locked="0"/>
    </xf>
    <xf numFmtId="0" fontId="17" fillId="7" borderId="56" xfId="0" applyNumberFormat="1" applyFont="1" applyFill="1" applyBorder="1" applyAlignment="1" applyProtection="1">
      <alignment horizontal="left" vertical="center" wrapText="1"/>
      <protection locked="0"/>
    </xf>
    <xf numFmtId="0" fontId="17" fillId="7" borderId="53" xfId="0" applyNumberFormat="1" applyFont="1" applyFill="1" applyBorder="1" applyAlignment="1" applyProtection="1">
      <alignment horizontal="left" vertical="center" wrapText="1"/>
      <protection locked="0"/>
    </xf>
    <xf numFmtId="0" fontId="17" fillId="7" borderId="54" xfId="0" applyNumberFormat="1" applyFont="1" applyFill="1" applyBorder="1" applyAlignment="1" applyProtection="1">
      <alignment horizontal="left" vertical="center" wrapText="1"/>
      <protection locked="0"/>
    </xf>
    <xf numFmtId="0" fontId="17" fillId="7" borderId="88" xfId="0" applyFont="1" applyFill="1" applyBorder="1" applyAlignment="1">
      <alignment wrapText="1"/>
    </xf>
    <xf numFmtId="49" fontId="17" fillId="7" borderId="86" xfId="0" applyNumberFormat="1" applyFont="1" applyFill="1" applyBorder="1" applyAlignment="1">
      <alignment vertical="top" wrapText="1"/>
    </xf>
    <xf numFmtId="0" fontId="27" fillId="7" borderId="56" xfId="0" applyNumberFormat="1" applyFont="1" applyFill="1" applyBorder="1" applyAlignment="1" applyProtection="1">
      <alignment horizontal="left" vertical="center" wrapText="1"/>
      <protection locked="0"/>
    </xf>
    <xf numFmtId="0" fontId="27" fillId="7" borderId="88" xfId="0" applyNumberFormat="1" applyFont="1" applyFill="1" applyBorder="1" applyAlignment="1" applyProtection="1">
      <alignment horizontal="left" wrapText="1"/>
      <protection locked="0"/>
    </xf>
    <xf numFmtId="0" fontId="27" fillId="7" borderId="86" xfId="0" applyNumberFormat="1" applyFont="1" applyFill="1" applyBorder="1" applyAlignment="1" applyProtection="1">
      <alignment horizontal="left" vertical="top" wrapText="1"/>
      <protection locked="0"/>
    </xf>
    <xf numFmtId="0" fontId="17" fillId="7" borderId="85" xfId="0" applyNumberFormat="1" applyFont="1" applyFill="1" applyBorder="1" applyAlignment="1" applyProtection="1">
      <alignment horizontal="left" wrapText="1"/>
      <protection locked="0"/>
    </xf>
    <xf numFmtId="0" fontId="17" fillId="7" borderId="36" xfId="0" applyNumberFormat="1" applyFont="1" applyFill="1" applyBorder="1" applyAlignment="1" applyProtection="1">
      <alignment horizontal="left" vertical="top" wrapText="1"/>
      <protection locked="0"/>
    </xf>
    <xf numFmtId="0" fontId="17" fillId="7" borderId="36" xfId="0" applyNumberFormat="1" applyFont="1" applyFill="1" applyBorder="1" applyAlignment="1">
      <alignment horizontal="left" vertical="top" wrapText="1" readingOrder="1"/>
    </xf>
    <xf numFmtId="1" fontId="9" fillId="26" borderId="29" xfId="0" applyNumberFormat="1" applyFont="1" applyFill="1" applyBorder="1" applyAlignment="1">
      <alignment horizontal="center" vertical="center" wrapText="1"/>
    </xf>
    <xf numFmtId="1" fontId="9" fillId="26" borderId="63" xfId="0" applyNumberFormat="1" applyFont="1" applyFill="1" applyBorder="1" applyAlignment="1">
      <alignment horizontal="center" vertical="center" wrapText="1"/>
    </xf>
    <xf numFmtId="49" fontId="9" fillId="0" borderId="0" xfId="0" applyNumberFormat="1" applyFont="1" applyFill="1" applyBorder="1" applyAlignment="1">
      <alignment wrapText="1"/>
    </xf>
    <xf numFmtId="3" fontId="9" fillId="0" borderId="0" xfId="0" applyNumberFormat="1" applyFont="1" applyFill="1" applyBorder="1" applyAlignment="1">
      <alignment horizontal="center" vertical="center"/>
    </xf>
    <xf numFmtId="167" fontId="9" fillId="0" borderId="0" xfId="47" applyNumberFormat="1" applyFont="1" applyFill="1" applyBorder="1" applyAlignment="1">
      <alignment horizontal="center" vertical="center" wrapText="1"/>
      <protection/>
    </xf>
    <xf numFmtId="198" fontId="9" fillId="0" borderId="0" xfId="47" applyNumberFormat="1" applyFont="1" applyFill="1" applyBorder="1" applyAlignment="1">
      <alignment horizontal="center" vertical="center"/>
      <protection/>
    </xf>
    <xf numFmtId="3" fontId="9" fillId="0" borderId="43" xfId="47" applyNumberFormat="1" applyFont="1" applyFill="1" applyBorder="1" applyAlignment="1">
      <alignment horizontal="center" vertical="center"/>
      <protection/>
    </xf>
    <xf numFmtId="0" fontId="24" fillId="0" borderId="13" xfId="49" applyFont="1" applyFill="1" applyBorder="1" applyAlignment="1">
      <alignment horizontal="left" vertical="center" wrapText="1"/>
      <protection/>
    </xf>
    <xf numFmtId="0" fontId="0" fillId="0" borderId="13" xfId="0" applyFont="1" applyBorder="1" applyAlignment="1">
      <alignment/>
    </xf>
    <xf numFmtId="3" fontId="9" fillId="0" borderId="27" xfId="47" applyNumberFormat="1" applyFont="1" applyFill="1" applyBorder="1" applyAlignment="1">
      <alignment horizontal="center" vertical="center"/>
      <protection/>
    </xf>
    <xf numFmtId="49" fontId="9" fillId="0" borderId="13" xfId="0" applyNumberFormat="1" applyFont="1" applyFill="1" applyBorder="1" applyAlignment="1">
      <alignment vertical="justify" wrapText="1"/>
    </xf>
    <xf numFmtId="0" fontId="8" fillId="0" borderId="44" xfId="0" applyFont="1" applyBorder="1" applyAlignment="1">
      <alignment horizontal="center" vertical="center"/>
    </xf>
    <xf numFmtId="49" fontId="7" fillId="0" borderId="23" xfId="0" applyNumberFormat="1" applyFont="1" applyBorder="1" applyAlignment="1">
      <alignment horizontal="center" vertical="center" wrapText="1"/>
    </xf>
    <xf numFmtId="49" fontId="7" fillId="0" borderId="21" xfId="0" applyNumberFormat="1" applyFont="1" applyBorder="1" applyAlignment="1">
      <alignment horizontal="center" vertical="center" wrapText="1"/>
    </xf>
    <xf numFmtId="49" fontId="7" fillId="0" borderId="22" xfId="0" applyNumberFormat="1" applyFont="1" applyBorder="1" applyAlignment="1">
      <alignment horizontal="center" vertical="center" wrapText="1"/>
    </xf>
    <xf numFmtId="1" fontId="9" fillId="26" borderId="34" xfId="0" applyNumberFormat="1" applyFont="1" applyFill="1" applyBorder="1" applyAlignment="1">
      <alignment horizontal="center" vertical="center" wrapText="1"/>
    </xf>
    <xf numFmtId="1" fontId="9" fillId="26" borderId="29" xfId="0" applyNumberFormat="1" applyFont="1" applyFill="1" applyBorder="1" applyAlignment="1">
      <alignment horizontal="center" vertical="center" wrapText="1"/>
    </xf>
    <xf numFmtId="1" fontId="9" fillId="26" borderId="37" xfId="0" applyNumberFormat="1" applyFont="1" applyFill="1" applyBorder="1" applyAlignment="1">
      <alignment horizontal="center" vertical="center" wrapText="1"/>
    </xf>
    <xf numFmtId="3" fontId="9" fillId="0" borderId="42" xfId="0" applyNumberFormat="1" applyFont="1" applyFill="1" applyBorder="1" applyAlignment="1">
      <alignment horizontal="center" vertical="center"/>
    </xf>
    <xf numFmtId="3" fontId="9" fillId="0" borderId="30" xfId="0" applyNumberFormat="1" applyFont="1" applyFill="1" applyBorder="1" applyAlignment="1">
      <alignment horizontal="center" vertical="center"/>
    </xf>
    <xf numFmtId="3" fontId="9" fillId="0" borderId="20" xfId="0" applyNumberFormat="1" applyFont="1" applyFill="1" applyBorder="1" applyAlignment="1">
      <alignment horizontal="center" vertical="center"/>
    </xf>
    <xf numFmtId="167" fontId="9" fillId="0" borderId="42" xfId="47" applyNumberFormat="1" applyFont="1" applyFill="1" applyBorder="1" applyAlignment="1">
      <alignment horizontal="center" vertical="center" wrapText="1"/>
      <protection/>
    </xf>
    <xf numFmtId="167" fontId="9" fillId="0" borderId="30" xfId="47" applyNumberFormat="1" applyFont="1" applyFill="1" applyBorder="1" applyAlignment="1">
      <alignment horizontal="center" vertical="center" wrapText="1"/>
      <protection/>
    </xf>
    <xf numFmtId="167" fontId="9" fillId="0" borderId="20" xfId="47" applyNumberFormat="1" applyFont="1" applyFill="1" applyBorder="1" applyAlignment="1">
      <alignment horizontal="center" vertical="center" wrapText="1"/>
      <protection/>
    </xf>
    <xf numFmtId="1" fontId="9" fillId="26" borderId="89" xfId="0" applyNumberFormat="1" applyFont="1" applyFill="1" applyBorder="1" applyAlignment="1">
      <alignment horizontal="center" vertical="center" wrapText="1"/>
    </xf>
    <xf numFmtId="0" fontId="9" fillId="0" borderId="34"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37" xfId="0" applyFont="1" applyFill="1" applyBorder="1" applyAlignment="1">
      <alignment horizontal="center" vertical="center"/>
    </xf>
    <xf numFmtId="3" fontId="9" fillId="0" borderId="90" xfId="0" applyNumberFormat="1" applyFont="1" applyFill="1" applyBorder="1" applyAlignment="1">
      <alignment horizontal="center" vertical="center"/>
    </xf>
    <xf numFmtId="3" fontId="9" fillId="0" borderId="31" xfId="0" applyNumberFormat="1" applyFont="1" applyFill="1" applyBorder="1" applyAlignment="1">
      <alignment horizontal="center" vertical="center"/>
    </xf>
    <xf numFmtId="3" fontId="9" fillId="0" borderId="41" xfId="0" applyNumberFormat="1" applyFont="1" applyFill="1" applyBorder="1" applyAlignment="1">
      <alignment horizontal="center" vertical="center"/>
    </xf>
    <xf numFmtId="167" fontId="9" fillId="0" borderId="42" xfId="0" applyNumberFormat="1" applyFont="1" applyFill="1" applyBorder="1" applyAlignment="1">
      <alignment horizontal="center" vertical="center"/>
    </xf>
    <xf numFmtId="167" fontId="9" fillId="0" borderId="30" xfId="0" applyNumberFormat="1" applyFont="1" applyFill="1" applyBorder="1" applyAlignment="1">
      <alignment horizontal="center" vertical="center"/>
    </xf>
    <xf numFmtId="167" fontId="9" fillId="0" borderId="20" xfId="0" applyNumberFormat="1" applyFont="1" applyFill="1" applyBorder="1" applyAlignment="1">
      <alignment horizontal="center" vertical="center"/>
    </xf>
    <xf numFmtId="3" fontId="9" fillId="0" borderId="35" xfId="0" applyNumberFormat="1" applyFont="1" applyFill="1" applyBorder="1" applyAlignment="1">
      <alignment horizontal="center" vertical="center"/>
    </xf>
    <xf numFmtId="3" fontId="9" fillId="0" borderId="60" xfId="0" applyNumberFormat="1" applyFont="1" applyFill="1" applyBorder="1" applyAlignment="1">
      <alignment horizontal="center" vertical="center"/>
    </xf>
    <xf numFmtId="167" fontId="9" fillId="0" borderId="60" xfId="0" applyNumberFormat="1" applyFont="1" applyFill="1" applyBorder="1" applyAlignment="1">
      <alignment horizontal="center" vertical="center"/>
    </xf>
    <xf numFmtId="49" fontId="9" fillId="19" borderId="42" xfId="47" applyNumberFormat="1" applyFont="1" applyFill="1" applyBorder="1" applyAlignment="1">
      <alignment horizontal="center" vertical="center" wrapText="1"/>
      <protection/>
    </xf>
    <xf numFmtId="49" fontId="9" fillId="19" borderId="30" xfId="47" applyNumberFormat="1" applyFont="1" applyFill="1" applyBorder="1" applyAlignment="1">
      <alignment horizontal="center" vertical="center" wrapText="1"/>
      <protection/>
    </xf>
    <xf numFmtId="49" fontId="9" fillId="19" borderId="20" xfId="47" applyNumberFormat="1" applyFont="1" applyFill="1" applyBorder="1" applyAlignment="1">
      <alignment horizontal="center" vertical="center" wrapText="1"/>
      <protection/>
    </xf>
    <xf numFmtId="167" fontId="9" fillId="19" borderId="42" xfId="47" applyNumberFormat="1" applyFont="1" applyFill="1" applyBorder="1" applyAlignment="1">
      <alignment horizontal="center" vertical="center" wrapText="1"/>
      <protection/>
    </xf>
    <xf numFmtId="167" fontId="9" fillId="19" borderId="30" xfId="47" applyNumberFormat="1" applyFont="1" applyFill="1" applyBorder="1" applyAlignment="1">
      <alignment horizontal="center" vertical="center" wrapText="1"/>
      <protection/>
    </xf>
    <xf numFmtId="167" fontId="9" fillId="19" borderId="20" xfId="47" applyNumberFormat="1" applyFont="1" applyFill="1" applyBorder="1" applyAlignment="1">
      <alignment horizontal="center" vertical="center" wrapText="1"/>
      <protection/>
    </xf>
    <xf numFmtId="198" fontId="9" fillId="19" borderId="42" xfId="47" applyNumberFormat="1" applyFont="1" applyFill="1" applyBorder="1" applyAlignment="1">
      <alignment horizontal="center" vertical="center"/>
      <protection/>
    </xf>
    <xf numFmtId="198" fontId="9" fillId="19" borderId="30" xfId="47" applyNumberFormat="1" applyFont="1" applyFill="1" applyBorder="1" applyAlignment="1">
      <alignment horizontal="center" vertical="center"/>
      <protection/>
    </xf>
    <xf numFmtId="198" fontId="9" fillId="19" borderId="20" xfId="47" applyNumberFormat="1" applyFont="1" applyFill="1" applyBorder="1" applyAlignment="1">
      <alignment horizontal="center" vertical="center"/>
      <protection/>
    </xf>
    <xf numFmtId="3" fontId="9" fillId="19" borderId="35" xfId="47" applyNumberFormat="1" applyFont="1" applyFill="1" applyBorder="1" applyAlignment="1">
      <alignment horizontal="center" vertical="center"/>
      <protection/>
    </xf>
    <xf numFmtId="3" fontId="9" fillId="19" borderId="31" xfId="47" applyNumberFormat="1" applyFont="1" applyFill="1" applyBorder="1" applyAlignment="1">
      <alignment horizontal="center" vertical="center"/>
      <protection/>
    </xf>
    <xf numFmtId="3" fontId="9" fillId="19" borderId="41" xfId="47" applyNumberFormat="1" applyFont="1" applyFill="1" applyBorder="1" applyAlignment="1">
      <alignment horizontal="center" vertical="center"/>
      <protection/>
    </xf>
    <xf numFmtId="49" fontId="9" fillId="19" borderId="42" xfId="47" applyNumberFormat="1" applyFont="1" applyFill="1" applyBorder="1" applyAlignment="1">
      <alignment horizontal="center" vertical="center" wrapText="1"/>
      <protection/>
    </xf>
    <xf numFmtId="49" fontId="9" fillId="19" borderId="30" xfId="47" applyNumberFormat="1" applyFont="1" applyFill="1" applyBorder="1" applyAlignment="1">
      <alignment horizontal="center" vertical="center" wrapText="1"/>
      <protection/>
    </xf>
    <xf numFmtId="49" fontId="9" fillId="19" borderId="20" xfId="47" applyNumberFormat="1" applyFont="1" applyFill="1" applyBorder="1" applyAlignment="1">
      <alignment horizontal="center" vertical="center" wrapText="1"/>
      <protection/>
    </xf>
    <xf numFmtId="167" fontId="9" fillId="19" borderId="42" xfId="47" applyNumberFormat="1" applyFont="1" applyFill="1" applyBorder="1" applyAlignment="1">
      <alignment horizontal="center" vertical="center" wrapText="1"/>
      <protection/>
    </xf>
    <xf numFmtId="167" fontId="9" fillId="19" borderId="30" xfId="47" applyNumberFormat="1" applyFont="1" applyFill="1" applyBorder="1" applyAlignment="1">
      <alignment horizontal="center" vertical="center" wrapText="1"/>
      <protection/>
    </xf>
    <xf numFmtId="167" fontId="9" fillId="19" borderId="20" xfId="47" applyNumberFormat="1" applyFont="1" applyFill="1" applyBorder="1" applyAlignment="1">
      <alignment horizontal="center" vertical="center" wrapText="1"/>
      <protection/>
    </xf>
    <xf numFmtId="198" fontId="9" fillId="19" borderId="42" xfId="47" applyNumberFormat="1" applyFont="1" applyFill="1" applyBorder="1" applyAlignment="1">
      <alignment horizontal="center" vertical="center"/>
      <protection/>
    </xf>
    <xf numFmtId="198" fontId="9" fillId="19" borderId="30" xfId="47" applyNumberFormat="1" applyFont="1" applyFill="1" applyBorder="1" applyAlignment="1">
      <alignment horizontal="center" vertical="center"/>
      <protection/>
    </xf>
    <xf numFmtId="198" fontId="9" fillId="19" borderId="20" xfId="47" applyNumberFormat="1" applyFont="1" applyFill="1" applyBorder="1" applyAlignment="1">
      <alignment horizontal="center" vertical="center"/>
      <protection/>
    </xf>
    <xf numFmtId="3" fontId="9" fillId="19" borderId="35" xfId="47" applyNumberFormat="1" applyFont="1" applyFill="1" applyBorder="1" applyAlignment="1">
      <alignment horizontal="center" vertical="center"/>
      <protection/>
    </xf>
    <xf numFmtId="3" fontId="9" fillId="19" borderId="31" xfId="47" applyNumberFormat="1" applyFont="1" applyFill="1" applyBorder="1" applyAlignment="1">
      <alignment horizontal="center" vertical="center"/>
      <protection/>
    </xf>
    <xf numFmtId="3" fontId="9" fillId="19" borderId="41" xfId="47" applyNumberFormat="1" applyFont="1" applyFill="1" applyBorder="1" applyAlignment="1">
      <alignment horizontal="center" vertical="center"/>
      <protection/>
    </xf>
    <xf numFmtId="49" fontId="9" fillId="0" borderId="42" xfId="47" applyNumberFormat="1" applyFont="1" applyFill="1" applyBorder="1" applyAlignment="1">
      <alignment horizontal="center" vertical="center" wrapText="1"/>
      <protection/>
    </xf>
    <xf numFmtId="49" fontId="9" fillId="0" borderId="30" xfId="47" applyNumberFormat="1" applyFont="1" applyFill="1" applyBorder="1" applyAlignment="1">
      <alignment horizontal="center" vertical="center" wrapText="1"/>
      <protection/>
    </xf>
    <xf numFmtId="49" fontId="9" fillId="0" borderId="20" xfId="47" applyNumberFormat="1" applyFont="1" applyFill="1" applyBorder="1" applyAlignment="1">
      <alignment horizontal="center" vertical="center" wrapText="1"/>
      <protection/>
    </xf>
    <xf numFmtId="198" fontId="9" fillId="0" borderId="42" xfId="47" applyNumberFormat="1" applyFont="1" applyFill="1" applyBorder="1" applyAlignment="1">
      <alignment horizontal="center" vertical="center"/>
      <protection/>
    </xf>
    <xf numFmtId="198" fontId="9" fillId="0" borderId="30" xfId="47" applyNumberFormat="1" applyFont="1" applyFill="1" applyBorder="1" applyAlignment="1">
      <alignment horizontal="center" vertical="center"/>
      <protection/>
    </xf>
    <xf numFmtId="198" fontId="9" fillId="0" borderId="20" xfId="47" applyNumberFormat="1" applyFont="1" applyFill="1" applyBorder="1" applyAlignment="1">
      <alignment horizontal="center" vertical="center"/>
      <protection/>
    </xf>
    <xf numFmtId="3" fontId="9" fillId="0" borderId="35" xfId="47" applyNumberFormat="1" applyFont="1" applyFill="1" applyBorder="1" applyAlignment="1">
      <alignment horizontal="center" vertical="center"/>
      <protection/>
    </xf>
    <xf numFmtId="3" fontId="9" fillId="0" borderId="31" xfId="47" applyNumberFormat="1" applyFont="1" applyFill="1" applyBorder="1" applyAlignment="1">
      <alignment horizontal="center" vertical="center"/>
      <protection/>
    </xf>
    <xf numFmtId="3" fontId="9" fillId="0" borderId="41" xfId="47" applyNumberFormat="1" applyFont="1" applyFill="1" applyBorder="1" applyAlignment="1">
      <alignment horizontal="center" vertical="center"/>
      <protection/>
    </xf>
    <xf numFmtId="168" fontId="9" fillId="0" borderId="60" xfId="0" applyNumberFormat="1" applyFont="1" applyFill="1" applyBorder="1" applyAlignment="1">
      <alignment horizontal="center" vertical="center"/>
    </xf>
    <xf numFmtId="168" fontId="9" fillId="0" borderId="20" xfId="0" applyNumberFormat="1" applyFont="1" applyFill="1" applyBorder="1" applyAlignment="1">
      <alignment horizontal="center" vertical="center"/>
    </xf>
    <xf numFmtId="168" fontId="9" fillId="0" borderId="42" xfId="0" applyNumberFormat="1" applyFont="1" applyFill="1" applyBorder="1" applyAlignment="1">
      <alignment horizontal="center" vertical="center"/>
    </xf>
    <xf numFmtId="168" fontId="9" fillId="0" borderId="30" xfId="0" applyNumberFormat="1" applyFont="1" applyFill="1" applyBorder="1" applyAlignment="1">
      <alignment horizontal="center" vertical="center"/>
    </xf>
    <xf numFmtId="3" fontId="9" fillId="0" borderId="35" xfId="0" applyNumberFormat="1" applyFont="1" applyFill="1" applyBorder="1" applyAlignment="1">
      <alignment horizontal="center" vertical="center"/>
    </xf>
    <xf numFmtId="3" fontId="9" fillId="0" borderId="41" xfId="0" applyNumberFormat="1" applyFont="1" applyFill="1" applyBorder="1" applyAlignment="1">
      <alignment horizontal="center" vertical="center"/>
    </xf>
    <xf numFmtId="3" fontId="9" fillId="0" borderId="42" xfId="0" applyNumberFormat="1" applyFont="1" applyFill="1" applyBorder="1" applyAlignment="1">
      <alignment horizontal="center" vertical="center"/>
    </xf>
    <xf numFmtId="3" fontId="9" fillId="0" borderId="20" xfId="0" applyNumberFormat="1" applyFont="1" applyFill="1" applyBorder="1" applyAlignment="1">
      <alignment horizontal="center" vertical="center"/>
    </xf>
    <xf numFmtId="168" fontId="9" fillId="0" borderId="42" xfId="0" applyNumberFormat="1" applyFont="1" applyFill="1" applyBorder="1" applyAlignment="1">
      <alignment horizontal="center" vertical="center"/>
    </xf>
    <xf numFmtId="168" fontId="9" fillId="0" borderId="20" xfId="0" applyNumberFormat="1" applyFont="1" applyFill="1" applyBorder="1" applyAlignment="1">
      <alignment horizontal="center" vertical="center"/>
    </xf>
    <xf numFmtId="3" fontId="9" fillId="0" borderId="10" xfId="47" applyNumberFormat="1" applyFont="1" applyFill="1" applyBorder="1" applyAlignment="1">
      <alignment horizontal="center" vertical="center"/>
      <protection/>
    </xf>
    <xf numFmtId="3" fontId="9" fillId="0" borderId="28" xfId="47" applyNumberFormat="1" applyFont="1" applyFill="1" applyBorder="1" applyAlignment="1">
      <alignment horizontal="center" vertical="center"/>
      <protection/>
    </xf>
    <xf numFmtId="167" fontId="9" fillId="0" borderId="42" xfId="0" applyNumberFormat="1" applyFont="1" applyFill="1" applyBorder="1" applyAlignment="1">
      <alignment horizontal="center" vertical="center"/>
    </xf>
    <xf numFmtId="167" fontId="9" fillId="0" borderId="20" xfId="0" applyNumberFormat="1" applyFont="1" applyFill="1" applyBorder="1" applyAlignment="1">
      <alignment horizontal="center" vertical="center"/>
    </xf>
    <xf numFmtId="3" fontId="9" fillId="0" borderId="69" xfId="47" applyNumberFormat="1" applyFont="1" applyFill="1" applyBorder="1" applyAlignment="1">
      <alignment horizontal="center" vertical="center"/>
      <protection/>
    </xf>
    <xf numFmtId="3" fontId="17" fillId="26" borderId="55" xfId="0" applyNumberFormat="1" applyFont="1" applyFill="1" applyBorder="1" applyAlignment="1">
      <alignment horizontal="right" vertical="center" wrapText="1"/>
    </xf>
    <xf numFmtId="3" fontId="17" fillId="26" borderId="36" xfId="0" applyNumberFormat="1" applyFont="1" applyFill="1" applyBorder="1" applyAlignment="1">
      <alignment horizontal="right" vertical="center" wrapText="1"/>
    </xf>
    <xf numFmtId="49" fontId="22" fillId="7" borderId="74" xfId="0" applyNumberFormat="1" applyFont="1" applyFill="1" applyBorder="1" applyAlignment="1" applyProtection="1">
      <alignment horizontal="center" vertical="center" wrapText="1"/>
      <protection locked="0"/>
    </xf>
    <xf numFmtId="49" fontId="22" fillId="7" borderId="77" xfId="0" applyNumberFormat="1" applyFont="1" applyFill="1" applyBorder="1" applyAlignment="1" applyProtection="1">
      <alignment horizontal="center" vertical="center" wrapText="1"/>
      <protection locked="0"/>
    </xf>
    <xf numFmtId="3" fontId="27" fillId="0" borderId="91" xfId="47" applyNumberFormat="1" applyFont="1" applyFill="1" applyBorder="1" applyAlignment="1">
      <alignment horizontal="center" vertical="center" wrapText="1"/>
      <protection/>
    </xf>
    <xf numFmtId="3" fontId="27" fillId="0" borderId="92" xfId="47" applyNumberFormat="1" applyFont="1" applyFill="1" applyBorder="1" applyAlignment="1">
      <alignment horizontal="center" vertical="center" wrapText="1"/>
      <protection/>
    </xf>
    <xf numFmtId="3" fontId="27" fillId="0" borderId="93" xfId="47" applyNumberFormat="1" applyFont="1" applyFill="1" applyBorder="1" applyAlignment="1">
      <alignment horizontal="center" vertical="center" wrapText="1"/>
      <protection/>
    </xf>
    <xf numFmtId="3" fontId="27" fillId="0" borderId="94" xfId="47" applyNumberFormat="1" applyFont="1" applyFill="1" applyBorder="1" applyAlignment="1">
      <alignment horizontal="center" vertical="center" wrapText="1"/>
      <protection/>
    </xf>
    <xf numFmtId="176" fontId="17" fillId="0" borderId="55" xfId="0" applyNumberFormat="1" applyFont="1" applyFill="1" applyBorder="1" applyAlignment="1">
      <alignment horizontal="center" vertical="center" wrapText="1"/>
    </xf>
    <xf numFmtId="176" fontId="17" fillId="0" borderId="36" xfId="0" applyNumberFormat="1" applyFont="1" applyFill="1" applyBorder="1" applyAlignment="1">
      <alignment horizontal="center" vertical="center" wrapText="1"/>
    </xf>
    <xf numFmtId="3" fontId="17" fillId="26" borderId="55" xfId="0" applyNumberFormat="1" applyFont="1" applyFill="1" applyBorder="1" applyAlignment="1">
      <alignment horizontal="center" vertical="center" wrapText="1"/>
    </xf>
    <xf numFmtId="3" fontId="17" fillId="26" borderId="36" xfId="0" applyNumberFormat="1" applyFont="1" applyFill="1" applyBorder="1" applyAlignment="1">
      <alignment horizontal="center" vertical="center" wrapText="1"/>
    </xf>
    <xf numFmtId="49" fontId="22" fillId="7" borderId="55" xfId="0" applyNumberFormat="1" applyFont="1" applyFill="1" applyBorder="1" applyAlignment="1" applyProtection="1">
      <alignment horizontal="center" vertical="center" wrapText="1"/>
      <protection locked="0"/>
    </xf>
    <xf numFmtId="49" fontId="22" fillId="7" borderId="36" xfId="0" applyNumberFormat="1" applyFont="1" applyFill="1" applyBorder="1" applyAlignment="1" applyProtection="1">
      <alignment horizontal="center" vertical="center" wrapText="1"/>
      <protection locked="0"/>
    </xf>
    <xf numFmtId="3" fontId="17" fillId="0" borderId="55" xfId="0" applyNumberFormat="1" applyFont="1" applyFill="1" applyBorder="1" applyAlignment="1">
      <alignment horizontal="center" vertical="center" wrapText="1"/>
    </xf>
    <xf numFmtId="3" fontId="17" fillId="0" borderId="36" xfId="0" applyNumberFormat="1" applyFont="1" applyFill="1" applyBorder="1" applyAlignment="1">
      <alignment horizontal="center" vertical="center" wrapText="1"/>
    </xf>
    <xf numFmtId="49" fontId="17" fillId="26" borderId="55" xfId="0" applyNumberFormat="1" applyFont="1" applyFill="1" applyBorder="1" applyAlignment="1" applyProtection="1">
      <alignment horizontal="center" vertical="center" wrapText="1"/>
      <protection locked="0"/>
    </xf>
    <xf numFmtId="49" fontId="17" fillId="26" borderId="36" xfId="0" applyNumberFormat="1" applyFont="1" applyFill="1" applyBorder="1" applyAlignment="1" applyProtection="1">
      <alignment horizontal="center" vertical="center" wrapText="1"/>
      <protection locked="0"/>
    </xf>
    <xf numFmtId="176" fontId="17" fillId="26" borderId="55" xfId="0" applyNumberFormat="1" applyFont="1" applyFill="1" applyBorder="1" applyAlignment="1">
      <alignment horizontal="center" vertical="center" wrapText="1"/>
    </xf>
    <xf numFmtId="176" fontId="17" fillId="26" borderId="36" xfId="0" applyNumberFormat="1" applyFont="1" applyFill="1" applyBorder="1" applyAlignment="1">
      <alignment horizontal="center" vertical="center" wrapText="1"/>
    </xf>
    <xf numFmtId="49" fontId="17" fillId="26" borderId="95" xfId="0" applyNumberFormat="1" applyFont="1" applyFill="1" applyBorder="1" applyAlignment="1" applyProtection="1">
      <alignment horizontal="center" vertical="center" wrapText="1"/>
      <protection locked="0"/>
    </xf>
    <xf numFmtId="49" fontId="17" fillId="26" borderId="96" xfId="0" applyNumberFormat="1" applyFont="1" applyFill="1" applyBorder="1" applyAlignment="1" applyProtection="1">
      <alignment horizontal="center" vertical="center" wrapText="1"/>
      <protection locked="0"/>
    </xf>
    <xf numFmtId="49" fontId="17" fillId="25" borderId="93" xfId="0" applyNumberFormat="1" applyFont="1" applyFill="1" applyBorder="1" applyAlignment="1" applyProtection="1">
      <alignment horizontal="center" vertical="center" wrapText="1"/>
      <protection locked="0"/>
    </xf>
    <xf numFmtId="49" fontId="17" fillId="25" borderId="97" xfId="0" applyNumberFormat="1" applyFont="1" applyFill="1" applyBorder="1" applyAlignment="1" applyProtection="1">
      <alignment horizontal="center" vertical="center" wrapText="1"/>
      <protection locked="0"/>
    </xf>
    <xf numFmtId="0" fontId="34" fillId="4" borderId="23" xfId="0" applyNumberFormat="1" applyFont="1" applyFill="1" applyBorder="1" applyAlignment="1" applyProtection="1">
      <alignment horizontal="left" vertical="center"/>
      <protection locked="0"/>
    </xf>
    <xf numFmtId="0" fontId="34" fillId="4" borderId="21" xfId="0" applyNumberFormat="1" applyFont="1" applyFill="1" applyBorder="1" applyAlignment="1" applyProtection="1">
      <alignment horizontal="left" vertical="center"/>
      <protection locked="0"/>
    </xf>
    <xf numFmtId="0" fontId="34" fillId="4" borderId="22" xfId="0" applyNumberFormat="1" applyFont="1" applyFill="1" applyBorder="1" applyAlignment="1" applyProtection="1">
      <alignment horizontal="left" vertical="center"/>
      <protection locked="0"/>
    </xf>
    <xf numFmtId="0" fontId="34" fillId="29" borderId="98" xfId="0" applyNumberFormat="1" applyFont="1" applyFill="1" applyBorder="1" applyAlignment="1" applyProtection="1">
      <alignment horizontal="right" vertical="center"/>
      <protection locked="0"/>
    </xf>
    <xf numFmtId="0" fontId="20" fillId="0" borderId="80" xfId="0" applyFont="1" applyBorder="1" applyAlignment="1">
      <alignment vertical="center"/>
    </xf>
  </cellXfs>
  <cellStyles count="55">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A" xfId="47"/>
    <cellStyle name="normální_orientační výkaz Horka redukovaná verze" xfId="48"/>
    <cellStyle name="normální_POL.XLS" xfId="49"/>
    <cellStyle name="normální_Propočet 03-2008 5-část ASŘTP" xfId="50"/>
    <cellStyle name="normální_propočet orientační obecní - žádost o dotaci" xfId="51"/>
    <cellStyle name="normální_Svazek 5-ps01" xfId="52"/>
    <cellStyle name="Poznámka" xfId="53"/>
    <cellStyle name="Percent" xfId="54"/>
    <cellStyle name="Propojená buňka" xfId="55"/>
    <cellStyle name="Followed Hyperlink" xfId="56"/>
    <cellStyle name="Správně" xfId="57"/>
    <cellStyle name="Text upozornění" xfId="58"/>
    <cellStyle name="Vstup" xfId="59"/>
    <cellStyle name="Výpočet" xfId="60"/>
    <cellStyle name="Výstup" xfId="61"/>
    <cellStyle name="Vysvětlující text" xfId="62"/>
    <cellStyle name="Zvýraznění 1" xfId="63"/>
    <cellStyle name="Zvýraznění 2" xfId="64"/>
    <cellStyle name="Zvýraznění 3" xfId="65"/>
    <cellStyle name="Zvýraznění 4" xfId="66"/>
    <cellStyle name="Zvýraznění 5" xfId="67"/>
    <cellStyle name="Zvýraznění 6"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ziv\Covcb-o1\Propo&#269;ty\Propo&#269;et%20n&#225;klad&#367;%20-%20tend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 STAVEBNÍ"/>
      <sheetName val="B. STROJNÍ"/>
      <sheetName val="C. ELEKTRO"/>
      <sheetName val="D. ASŘTP"/>
      <sheetName val="E. OSTATNÍ"/>
      <sheetName val="F. PRÁCE V ČASOVÉ MZDĚ"/>
      <sheetName val="G. SOUHRN"/>
      <sheetName val="B_ STROJNÍ"/>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31"/>
  <sheetViews>
    <sheetView tabSelected="1" view="pageBreakPreview" zoomScaleSheetLayoutView="100" zoomScalePageLayoutView="0" workbookViewId="0" topLeftCell="B1">
      <selection activeCell="H31" sqref="H31"/>
    </sheetView>
  </sheetViews>
  <sheetFormatPr defaultColWidth="9.00390625" defaultRowHeight="12.75"/>
  <cols>
    <col min="1" max="1" width="11.75390625" style="53" customWidth="1"/>
    <col min="2" max="2" width="47.625" style="0" customWidth="1"/>
    <col min="3" max="5" width="17.625" style="0" customWidth="1"/>
    <col min="7" max="7" width="14.00390625" style="0" customWidth="1"/>
    <col min="9" max="9" width="16.00390625" style="0" customWidth="1"/>
  </cols>
  <sheetData>
    <row r="1" spans="1:14" ht="75.75" customHeight="1" thickBot="1">
      <c r="A1" s="593" t="s">
        <v>395</v>
      </c>
      <c r="B1" s="594"/>
      <c r="C1" s="594"/>
      <c r="D1" s="594"/>
      <c r="E1" s="595"/>
      <c r="F1" s="7"/>
      <c r="G1" s="1"/>
      <c r="H1" s="1"/>
      <c r="I1" s="1"/>
      <c r="J1" s="1"/>
      <c r="K1" s="1"/>
      <c r="L1" s="1"/>
      <c r="M1" s="1"/>
      <c r="N1" s="1"/>
    </row>
    <row r="2" spans="1:14" ht="40.5" customHeight="1">
      <c r="A2" s="592" t="s">
        <v>74</v>
      </c>
      <c r="B2" s="592"/>
      <c r="C2" s="592"/>
      <c r="D2" s="592"/>
      <c r="E2" s="592"/>
      <c r="G2" s="1"/>
      <c r="H2" s="1"/>
      <c r="I2" s="1"/>
      <c r="J2" s="1"/>
      <c r="K2" s="1"/>
      <c r="L2" s="1"/>
      <c r="M2" s="1"/>
      <c r="N2" s="1"/>
    </row>
    <row r="3" spans="1:6" s="1" customFormat="1" ht="16.5" customHeight="1">
      <c r="A3" s="48" t="s">
        <v>315</v>
      </c>
      <c r="B3" s="10" t="s">
        <v>302</v>
      </c>
      <c r="C3" s="42" t="s">
        <v>310</v>
      </c>
      <c r="D3" s="43" t="s">
        <v>662</v>
      </c>
      <c r="E3" s="44" t="s">
        <v>311</v>
      </c>
      <c r="F3" s="3"/>
    </row>
    <row r="4" spans="1:6" s="1" customFormat="1" ht="15" customHeight="1">
      <c r="A4" s="54"/>
      <c r="B4" s="55" t="s">
        <v>399</v>
      </c>
      <c r="C4" s="12">
        <f>STAVEBNÍ!F202</f>
        <v>0</v>
      </c>
      <c r="D4" s="13">
        <f>C4*0.21</f>
        <v>0</v>
      </c>
      <c r="E4" s="14">
        <f>C4+D4</f>
        <v>0</v>
      </c>
      <c r="F4" s="3"/>
    </row>
    <row r="5" spans="1:9" s="1" customFormat="1" ht="15" customHeight="1" thickBot="1">
      <c r="A5" s="49"/>
      <c r="B5" s="40"/>
      <c r="C5" s="12"/>
      <c r="D5" s="13"/>
      <c r="E5" s="14"/>
      <c r="F5" s="3"/>
      <c r="G5" s="9"/>
      <c r="H5"/>
      <c r="I5" s="9"/>
    </row>
    <row r="6" spans="1:14" ht="17.25" thickBot="1">
      <c r="A6" s="50"/>
      <c r="B6" s="307" t="s">
        <v>367</v>
      </c>
      <c r="C6" s="15">
        <f>SUM(C4:C5)</f>
        <v>0</v>
      </c>
      <c r="D6" s="16">
        <f>SUM(D4:D5)</f>
        <v>0</v>
      </c>
      <c r="E6" s="17">
        <f>SUM(E4:E5)</f>
        <v>0</v>
      </c>
      <c r="G6" s="1"/>
      <c r="H6" s="1"/>
      <c r="I6" s="1"/>
      <c r="J6" s="1"/>
      <c r="K6" s="1"/>
      <c r="L6" s="1"/>
      <c r="M6" s="1"/>
      <c r="N6" s="1"/>
    </row>
    <row r="7" spans="1:9" s="1" customFormat="1" ht="15" customHeight="1">
      <c r="A7" s="51"/>
      <c r="B7" s="21"/>
      <c r="C7" s="19"/>
      <c r="D7" s="19"/>
      <c r="E7" s="20"/>
      <c r="F7" s="3"/>
      <c r="G7" s="9"/>
      <c r="H7"/>
      <c r="I7" s="9"/>
    </row>
    <row r="8" spans="1:9" s="1" customFormat="1" ht="16.5" customHeight="1">
      <c r="A8" s="48" t="s">
        <v>316</v>
      </c>
      <c r="B8" s="10" t="s">
        <v>317</v>
      </c>
      <c r="C8" s="42" t="s">
        <v>310</v>
      </c>
      <c r="D8" s="43" t="s">
        <v>662</v>
      </c>
      <c r="E8" s="44" t="s">
        <v>311</v>
      </c>
      <c r="F8" s="3"/>
      <c r="G8" s="9"/>
      <c r="H8"/>
      <c r="I8" s="9"/>
    </row>
    <row r="9" spans="1:9" s="1" customFormat="1" ht="15" customHeight="1">
      <c r="A9" s="54"/>
      <c r="B9" s="55" t="s">
        <v>317</v>
      </c>
      <c r="C9" s="12">
        <f>'STROJNÍ '!H294</f>
        <v>0</v>
      </c>
      <c r="D9" s="13">
        <f>C9*0.21</f>
        <v>0</v>
      </c>
      <c r="E9" s="14">
        <f>C9+D9</f>
        <v>0</v>
      </c>
      <c r="F9" s="3"/>
      <c r="G9" s="8"/>
      <c r="H9"/>
      <c r="I9" s="8"/>
    </row>
    <row r="10" spans="1:6" s="1" customFormat="1" ht="15" customHeight="1" thickBot="1">
      <c r="A10" s="52"/>
      <c r="B10" s="11"/>
      <c r="C10" s="12"/>
      <c r="D10" s="13"/>
      <c r="E10" s="14"/>
      <c r="F10" s="3"/>
    </row>
    <row r="11" spans="1:6" s="1" customFormat="1" ht="16.5" customHeight="1" thickBot="1">
      <c r="A11" s="50"/>
      <c r="B11" s="41" t="s">
        <v>367</v>
      </c>
      <c r="C11" s="39">
        <f>SUM(C9:C10)</f>
        <v>0</v>
      </c>
      <c r="D11" s="16">
        <f>SUM(D9:D10)</f>
        <v>0</v>
      </c>
      <c r="E11" s="17">
        <f>SUM(E9:E10)</f>
        <v>0</v>
      </c>
      <c r="F11" s="3"/>
    </row>
    <row r="12" spans="1:6" s="1" customFormat="1" ht="15" customHeight="1">
      <c r="A12" s="50"/>
      <c r="B12" s="18"/>
      <c r="C12" s="19"/>
      <c r="D12" s="19"/>
      <c r="E12" s="20"/>
      <c r="F12" s="3"/>
    </row>
    <row r="13" spans="1:6" s="1" customFormat="1" ht="16.5" customHeight="1">
      <c r="A13" s="48" t="s">
        <v>396</v>
      </c>
      <c r="B13" s="10" t="s">
        <v>366</v>
      </c>
      <c r="C13" s="42" t="s">
        <v>310</v>
      </c>
      <c r="D13" s="43" t="s">
        <v>662</v>
      </c>
      <c r="E13" s="44" t="s">
        <v>311</v>
      </c>
      <c r="F13" s="3"/>
    </row>
    <row r="14" spans="1:6" s="1" customFormat="1" ht="15" customHeight="1">
      <c r="A14" s="54"/>
      <c r="B14" s="55" t="s">
        <v>398</v>
      </c>
      <c r="C14" s="12">
        <f>'ELEKTRO A ASŘ'!H56</f>
        <v>0</v>
      </c>
      <c r="D14" s="13">
        <f>C14*0.21</f>
        <v>0</v>
      </c>
      <c r="E14" s="14">
        <f>C14+D14</f>
        <v>0</v>
      </c>
      <c r="F14" s="3"/>
    </row>
    <row r="15" spans="1:6" s="1" customFormat="1" ht="15" customHeight="1" thickBot="1">
      <c r="A15" s="52"/>
      <c r="B15" s="11"/>
      <c r="C15" s="79"/>
      <c r="D15" s="80"/>
      <c r="E15" s="81"/>
      <c r="F15" s="3"/>
    </row>
    <row r="16" spans="1:6" s="1" customFormat="1" ht="16.5" customHeight="1" thickBot="1">
      <c r="A16" s="50"/>
      <c r="B16" s="41" t="s">
        <v>367</v>
      </c>
      <c r="C16" s="15">
        <f>SUM(C14:C14)</f>
        <v>0</v>
      </c>
      <c r="D16" s="16">
        <f>SUM(D14:D14)</f>
        <v>0</v>
      </c>
      <c r="E16" s="17">
        <f>SUM(E14:E14)</f>
        <v>0</v>
      </c>
      <c r="F16" s="3"/>
    </row>
    <row r="17" spans="1:6" s="1" customFormat="1" ht="15" customHeight="1" thickBot="1">
      <c r="A17" s="50"/>
      <c r="B17" s="18"/>
      <c r="C17" s="19"/>
      <c r="D17" s="19"/>
      <c r="E17" s="20"/>
      <c r="F17" s="3"/>
    </row>
    <row r="18" spans="1:6" s="1" customFormat="1" ht="16.5" customHeight="1" thickBot="1">
      <c r="A18" s="302"/>
      <c r="B18" s="303" t="s">
        <v>397</v>
      </c>
      <c r="C18" s="304">
        <f>C6+C11+C16</f>
        <v>0</v>
      </c>
      <c r="D18" s="305">
        <f>D6+D11+D16</f>
        <v>0</v>
      </c>
      <c r="E18" s="306">
        <f>E6+E11+E16</f>
        <v>0</v>
      </c>
      <c r="F18" s="3"/>
    </row>
    <row r="19" spans="1:9" ht="12.75">
      <c r="A19" s="25"/>
      <c r="B19" s="22"/>
      <c r="C19" s="23"/>
      <c r="D19" s="23"/>
      <c r="E19" s="23"/>
      <c r="I19" s="7"/>
    </row>
    <row r="20" spans="1:6" s="1" customFormat="1" ht="16.5" customHeight="1">
      <c r="A20" s="48" t="s">
        <v>382</v>
      </c>
      <c r="B20" s="10" t="s">
        <v>642</v>
      </c>
      <c r="C20" s="42" t="s">
        <v>310</v>
      </c>
      <c r="D20" s="43" t="s">
        <v>662</v>
      </c>
      <c r="E20" s="44" t="s">
        <v>311</v>
      </c>
      <c r="F20" s="3"/>
    </row>
    <row r="21" spans="1:6" s="1" customFormat="1" ht="15" customHeight="1">
      <c r="A21" s="54"/>
      <c r="B21" s="55" t="s">
        <v>642</v>
      </c>
      <c r="C21" s="12">
        <f>'VEDLEJŠÍ A OSTATNÍ'!F27</f>
        <v>0</v>
      </c>
      <c r="D21" s="13">
        <f>C21*0.21</f>
        <v>0</v>
      </c>
      <c r="E21" s="14">
        <f>C21+D21</f>
        <v>0</v>
      </c>
      <c r="F21" s="3"/>
    </row>
    <row r="22" spans="1:6" s="1" customFormat="1" ht="15" customHeight="1" thickBot="1">
      <c r="A22" s="52"/>
      <c r="B22" s="11"/>
      <c r="C22" s="12"/>
      <c r="D22" s="13"/>
      <c r="E22" s="14"/>
      <c r="F22" s="3"/>
    </row>
    <row r="23" spans="1:6" s="1" customFormat="1" ht="16.5" customHeight="1" thickBot="1">
      <c r="A23" s="50"/>
      <c r="B23" s="41" t="s">
        <v>367</v>
      </c>
      <c r="C23" s="15">
        <f>SUM(C21:C22)</f>
        <v>0</v>
      </c>
      <c r="D23" s="16">
        <f>SUM(D21:D22)</f>
        <v>0</v>
      </c>
      <c r="E23" s="17">
        <f>SUM(E21:E22)</f>
        <v>0</v>
      </c>
      <c r="F23" s="3"/>
    </row>
    <row r="24" ht="13.5" thickBot="1">
      <c r="I24" s="7"/>
    </row>
    <row r="25" spans="1:6" s="1" customFormat="1" ht="16.5" customHeight="1" thickBot="1">
      <c r="A25" s="302"/>
      <c r="B25" s="303" t="s">
        <v>383</v>
      </c>
      <c r="C25" s="304">
        <f>C18+C23</f>
        <v>0</v>
      </c>
      <c r="D25" s="305">
        <f>D18+D23</f>
        <v>0</v>
      </c>
      <c r="E25" s="306">
        <f>E18+E23</f>
        <v>0</v>
      </c>
      <c r="F25" s="3"/>
    </row>
    <row r="26" ht="12.75">
      <c r="I26" s="7"/>
    </row>
    <row r="27" ht="12.75">
      <c r="I27" s="7"/>
    </row>
    <row r="28" ht="12.75">
      <c r="I28" s="7"/>
    </row>
    <row r="29" ht="12.75">
      <c r="I29" s="7"/>
    </row>
    <row r="30" ht="12.75">
      <c r="I30" s="7"/>
    </row>
    <row r="31" ht="12.75">
      <c r="I31" s="7"/>
    </row>
  </sheetData>
  <sheetProtection/>
  <mergeCells count="2">
    <mergeCell ref="A2:E2"/>
    <mergeCell ref="A1:E1"/>
  </mergeCells>
  <printOptions horizontalCentered="1"/>
  <pageMargins left="0.3937007874015748" right="0.3937007874015748" top="0.7874015748031497" bottom="0.5905511811023623" header="0.5118110236220472" footer="0.31496062992125984"/>
  <pageSetup firstPageNumber="3" useFirstPageNumber="1" fitToHeight="11" horizontalDpi="600" verticalDpi="600" orientation="landscape" paperSize="9" scale="95" r:id="rId1"/>
  <headerFooter alignWithMargins="0">
    <oddHeader>&amp;L&amp;"Arial,Obyčejné"&amp;9Modernizace ČOV Dačice&amp;R&amp;"Arial,Obyčejné"&amp;9EKOEKO s.r.o.</oddHeader>
    <oddFooter>&amp;L&amp;"Arial,Obyčejné"&amp;9Zakázkové číslo: 1432-51&amp;R&amp;"Arial,Obyčejné"&amp;9Str. &amp;P/68</oddFooter>
  </headerFooter>
</worksheet>
</file>

<file path=xl/worksheets/sheet2.xml><?xml version="1.0" encoding="utf-8"?>
<worksheet xmlns="http://schemas.openxmlformats.org/spreadsheetml/2006/main" xmlns:r="http://schemas.openxmlformats.org/officeDocument/2006/relationships">
  <dimension ref="A1:AG903"/>
  <sheetViews>
    <sheetView view="pageBreakPreview" zoomScaleNormal="75" zoomScaleSheetLayoutView="100" zoomScalePageLayoutView="0" workbookViewId="0" topLeftCell="A112">
      <selection activeCell="J161" sqref="J161"/>
    </sheetView>
  </sheetViews>
  <sheetFormatPr defaultColWidth="9.00390625" defaultRowHeight="12.75"/>
  <cols>
    <col min="1" max="1" width="8.75390625" style="38" customWidth="1"/>
    <col min="2" max="2" width="77.125" style="2" customWidth="1"/>
    <col min="3" max="3" width="7.625" style="35" bestFit="1" customWidth="1"/>
    <col min="4" max="4" width="7.625" style="5" bestFit="1" customWidth="1"/>
    <col min="5" max="5" width="11.00390625" style="5" bestFit="1" customWidth="1"/>
    <col min="6" max="6" width="10.375" style="5" bestFit="1" customWidth="1"/>
    <col min="7" max="7" width="3.375" style="2" customWidth="1"/>
    <col min="8" max="16384" width="9.125" style="2" customWidth="1"/>
  </cols>
  <sheetData>
    <row r="1" spans="1:6" ht="24.75" customHeight="1" thickBot="1">
      <c r="A1" s="89" t="s">
        <v>314</v>
      </c>
      <c r="B1" s="90" t="s">
        <v>399</v>
      </c>
      <c r="C1" s="91"/>
      <c r="D1" s="92"/>
      <c r="E1" s="92"/>
      <c r="F1" s="98"/>
    </row>
    <row r="2" spans="1:6" ht="9.75" customHeight="1" thickBot="1">
      <c r="A2" s="97"/>
      <c r="B2" s="22"/>
      <c r="C2" s="24"/>
      <c r="D2" s="32"/>
      <c r="E2" s="32"/>
      <c r="F2" s="32"/>
    </row>
    <row r="3" spans="1:6" ht="18" customHeight="1" thickBot="1">
      <c r="A3" s="36"/>
      <c r="B3" s="58" t="s">
        <v>399</v>
      </c>
      <c r="C3" s="33"/>
      <c r="D3" s="30"/>
      <c r="E3" s="30"/>
      <c r="F3" s="29"/>
    </row>
    <row r="4" spans="1:6" ht="18" customHeight="1" thickBot="1">
      <c r="A4" s="323" t="s">
        <v>377</v>
      </c>
      <c r="B4" s="440" t="s">
        <v>523</v>
      </c>
      <c r="C4" s="441" t="s">
        <v>368</v>
      </c>
      <c r="D4" s="441" t="s">
        <v>312</v>
      </c>
      <c r="E4" s="441" t="s">
        <v>313</v>
      </c>
      <c r="F4" s="442" t="s">
        <v>311</v>
      </c>
    </row>
    <row r="5" spans="1:6" ht="18" customHeight="1" thickBot="1">
      <c r="A5" s="106"/>
      <c r="B5" s="297" t="s">
        <v>522</v>
      </c>
      <c r="C5" s="107"/>
      <c r="D5" s="108"/>
      <c r="E5" s="108"/>
      <c r="F5" s="109"/>
    </row>
    <row r="6" spans="1:6" ht="12.75">
      <c r="A6" s="605">
        <v>1</v>
      </c>
      <c r="B6" s="277" t="s">
        <v>500</v>
      </c>
      <c r="C6" s="616" t="s">
        <v>371</v>
      </c>
      <c r="D6" s="617">
        <v>14.5</v>
      </c>
      <c r="E6" s="616"/>
      <c r="F6" s="609">
        <f>D6*E6</f>
        <v>0</v>
      </c>
    </row>
    <row r="7" spans="1:6" ht="12.75">
      <c r="A7" s="597"/>
      <c r="B7" s="186" t="s">
        <v>502</v>
      </c>
      <c r="C7" s="600"/>
      <c r="D7" s="613"/>
      <c r="E7" s="600"/>
      <c r="F7" s="610"/>
    </row>
    <row r="8" spans="1:6" ht="12.75">
      <c r="A8" s="598"/>
      <c r="B8" s="187" t="s">
        <v>497</v>
      </c>
      <c r="C8" s="601"/>
      <c r="D8" s="614"/>
      <c r="E8" s="601"/>
      <c r="F8" s="611"/>
    </row>
    <row r="9" spans="1:6" ht="12.75">
      <c r="A9" s="596">
        <v>2</v>
      </c>
      <c r="B9" s="278" t="s">
        <v>501</v>
      </c>
      <c r="C9" s="599" t="s">
        <v>371</v>
      </c>
      <c r="D9" s="612">
        <v>12</v>
      </c>
      <c r="E9" s="599"/>
      <c r="F9" s="615">
        <f>D9*E9</f>
        <v>0</v>
      </c>
    </row>
    <row r="10" spans="1:6" ht="12.75">
      <c r="A10" s="597"/>
      <c r="B10" s="186" t="s">
        <v>502</v>
      </c>
      <c r="C10" s="600"/>
      <c r="D10" s="613"/>
      <c r="E10" s="600"/>
      <c r="F10" s="610"/>
    </row>
    <row r="11" spans="1:6" ht="12.75">
      <c r="A11" s="597"/>
      <c r="B11" s="186" t="s">
        <v>498</v>
      </c>
      <c r="C11" s="600"/>
      <c r="D11" s="613"/>
      <c r="E11" s="600"/>
      <c r="F11" s="610"/>
    </row>
    <row r="12" spans="1:6" ht="12.75">
      <c r="A12" s="598"/>
      <c r="B12" s="187" t="s">
        <v>503</v>
      </c>
      <c r="C12" s="601"/>
      <c r="D12" s="614"/>
      <c r="E12" s="601"/>
      <c r="F12" s="611"/>
    </row>
    <row r="13" spans="1:6" ht="25.5">
      <c r="A13" s="596">
        <v>3</v>
      </c>
      <c r="B13" s="278" t="s">
        <v>256</v>
      </c>
      <c r="C13" s="599" t="s">
        <v>372</v>
      </c>
      <c r="D13" s="612">
        <v>137</v>
      </c>
      <c r="E13" s="599"/>
      <c r="F13" s="615">
        <f>D13*E13</f>
        <v>0</v>
      </c>
    </row>
    <row r="14" spans="1:6" ht="12.75">
      <c r="A14" s="597"/>
      <c r="B14" s="186" t="s">
        <v>531</v>
      </c>
      <c r="C14" s="600"/>
      <c r="D14" s="613"/>
      <c r="E14" s="600"/>
      <c r="F14" s="610"/>
    </row>
    <row r="15" spans="1:6" ht="12.75">
      <c r="A15" s="597"/>
      <c r="B15" s="186" t="s">
        <v>499</v>
      </c>
      <c r="C15" s="600"/>
      <c r="D15" s="613"/>
      <c r="E15" s="600"/>
      <c r="F15" s="610"/>
    </row>
    <row r="16" spans="1:6" ht="12.75">
      <c r="A16" s="598"/>
      <c r="B16" s="187" t="s">
        <v>532</v>
      </c>
      <c r="C16" s="601"/>
      <c r="D16" s="614"/>
      <c r="E16" s="601"/>
      <c r="F16" s="611"/>
    </row>
    <row r="17" spans="1:6" ht="12.75">
      <c r="A17" s="596">
        <v>4</v>
      </c>
      <c r="B17" s="159" t="s">
        <v>229</v>
      </c>
      <c r="C17" s="599" t="s">
        <v>371</v>
      </c>
      <c r="D17" s="612">
        <v>8.5</v>
      </c>
      <c r="E17" s="599"/>
      <c r="F17" s="615">
        <f>D17*E17</f>
        <v>0</v>
      </c>
    </row>
    <row r="18" spans="1:6" ht="12.75">
      <c r="A18" s="598"/>
      <c r="B18" s="187" t="s">
        <v>230</v>
      </c>
      <c r="C18" s="601"/>
      <c r="D18" s="614"/>
      <c r="E18" s="601"/>
      <c r="F18" s="611"/>
    </row>
    <row r="19" spans="1:6" ht="12.75">
      <c r="A19" s="596">
        <v>5</v>
      </c>
      <c r="B19" s="159" t="s">
        <v>236</v>
      </c>
      <c r="C19" s="599" t="s">
        <v>371</v>
      </c>
      <c r="D19" s="612">
        <v>0.9</v>
      </c>
      <c r="E19" s="599"/>
      <c r="F19" s="615">
        <f>D19*E19</f>
        <v>0</v>
      </c>
    </row>
    <row r="20" spans="1:6" ht="12.75">
      <c r="A20" s="598"/>
      <c r="B20" s="169" t="s">
        <v>231</v>
      </c>
      <c r="C20" s="601"/>
      <c r="D20" s="614"/>
      <c r="E20" s="601"/>
      <c r="F20" s="611"/>
    </row>
    <row r="21" spans="1:6" ht="19.5" customHeight="1">
      <c r="A21" s="596">
        <v>6</v>
      </c>
      <c r="B21" s="159" t="s">
        <v>300</v>
      </c>
      <c r="C21" s="599" t="s">
        <v>394</v>
      </c>
      <c r="D21" s="612">
        <v>0.1</v>
      </c>
      <c r="E21" s="599"/>
      <c r="F21" s="615">
        <f>D21*E21</f>
        <v>0</v>
      </c>
    </row>
    <row r="22" spans="1:6" ht="12.75">
      <c r="A22" s="598"/>
      <c r="B22" s="186" t="s">
        <v>484</v>
      </c>
      <c r="C22" s="601"/>
      <c r="D22" s="614"/>
      <c r="E22" s="601"/>
      <c r="F22" s="611"/>
    </row>
    <row r="23" spans="1:6" ht="25.5">
      <c r="A23" s="596">
        <v>7</v>
      </c>
      <c r="B23" s="279" t="s">
        <v>408</v>
      </c>
      <c r="C23" s="599" t="s">
        <v>371</v>
      </c>
      <c r="D23" s="612">
        <v>3.6</v>
      </c>
      <c r="E23" s="599"/>
      <c r="F23" s="615">
        <f>D23*E23</f>
        <v>0</v>
      </c>
    </row>
    <row r="24" spans="1:6" ht="12.75">
      <c r="A24" s="598"/>
      <c r="B24" s="187" t="s">
        <v>232</v>
      </c>
      <c r="C24" s="601"/>
      <c r="D24" s="614"/>
      <c r="E24" s="601"/>
      <c r="F24" s="611"/>
    </row>
    <row r="25" spans="1:6" ht="12.75">
      <c r="A25" s="596">
        <v>8</v>
      </c>
      <c r="B25" s="159" t="s">
        <v>233</v>
      </c>
      <c r="C25" s="599" t="s">
        <v>375</v>
      </c>
      <c r="D25" s="612">
        <v>2</v>
      </c>
      <c r="E25" s="599"/>
      <c r="F25" s="615">
        <f>D25*E25</f>
        <v>0</v>
      </c>
    </row>
    <row r="26" spans="1:6" ht="12.75">
      <c r="A26" s="598"/>
      <c r="B26" s="186" t="s">
        <v>533</v>
      </c>
      <c r="C26" s="601"/>
      <c r="D26" s="614"/>
      <c r="E26" s="601"/>
      <c r="F26" s="611"/>
    </row>
    <row r="27" spans="1:6" ht="12.75">
      <c r="A27" s="596">
        <v>9</v>
      </c>
      <c r="B27" s="159" t="s">
        <v>234</v>
      </c>
      <c r="C27" s="599" t="s">
        <v>371</v>
      </c>
      <c r="D27" s="612">
        <v>0.05</v>
      </c>
      <c r="E27" s="599"/>
      <c r="F27" s="615">
        <f>D27*E27</f>
        <v>0</v>
      </c>
    </row>
    <row r="28" spans="1:6" ht="12.75">
      <c r="A28" s="598"/>
      <c r="B28" s="169" t="s">
        <v>204</v>
      </c>
      <c r="C28" s="601"/>
      <c r="D28" s="614"/>
      <c r="E28" s="601"/>
      <c r="F28" s="611"/>
    </row>
    <row r="29" spans="1:6" ht="12.75">
      <c r="A29" s="596">
        <v>10</v>
      </c>
      <c r="B29" s="159" t="s">
        <v>235</v>
      </c>
      <c r="C29" s="599" t="s">
        <v>372</v>
      </c>
      <c r="D29" s="612">
        <v>0.5</v>
      </c>
      <c r="E29" s="599"/>
      <c r="F29" s="615">
        <f>D29*E29</f>
        <v>0</v>
      </c>
    </row>
    <row r="30" spans="1:6" ht="12.75">
      <c r="A30" s="598"/>
      <c r="B30" s="186" t="s">
        <v>205</v>
      </c>
      <c r="C30" s="601"/>
      <c r="D30" s="614"/>
      <c r="E30" s="601"/>
      <c r="F30" s="611"/>
    </row>
    <row r="31" spans="1:6" ht="12.75">
      <c r="A31" s="596">
        <v>11</v>
      </c>
      <c r="B31" s="159" t="s">
        <v>242</v>
      </c>
      <c r="C31" s="599" t="s">
        <v>375</v>
      </c>
      <c r="D31" s="612">
        <v>4</v>
      </c>
      <c r="E31" s="599"/>
      <c r="F31" s="615">
        <f>D31*E31</f>
        <v>0</v>
      </c>
    </row>
    <row r="32" spans="1:6" ht="12.75">
      <c r="A32" s="598"/>
      <c r="B32" s="187" t="s">
        <v>237</v>
      </c>
      <c r="C32" s="601"/>
      <c r="D32" s="614"/>
      <c r="E32" s="601"/>
      <c r="F32" s="611"/>
    </row>
    <row r="33" spans="1:6" ht="12.75">
      <c r="A33" s="596">
        <v>12</v>
      </c>
      <c r="B33" s="169" t="s">
        <v>238</v>
      </c>
      <c r="C33" s="599" t="s">
        <v>375</v>
      </c>
      <c r="D33" s="612">
        <v>2</v>
      </c>
      <c r="E33" s="599"/>
      <c r="F33" s="615">
        <f>D33*E33</f>
        <v>0</v>
      </c>
    </row>
    <row r="34" spans="1:6" ht="12.75">
      <c r="A34" s="598"/>
      <c r="B34" s="187" t="s">
        <v>239</v>
      </c>
      <c r="C34" s="601"/>
      <c r="D34" s="614"/>
      <c r="E34" s="601"/>
      <c r="F34" s="611"/>
    </row>
    <row r="35" spans="1:6" ht="32.25" customHeight="1">
      <c r="A35" s="596">
        <v>13</v>
      </c>
      <c r="B35" s="418" t="s">
        <v>534</v>
      </c>
      <c r="C35" s="599" t="s">
        <v>374</v>
      </c>
      <c r="D35" s="612">
        <v>3.5</v>
      </c>
      <c r="E35" s="599"/>
      <c r="F35" s="615">
        <f>D35*E35</f>
        <v>0</v>
      </c>
    </row>
    <row r="36" spans="1:6" ht="18" customHeight="1">
      <c r="A36" s="598"/>
      <c r="B36" s="186" t="s">
        <v>240</v>
      </c>
      <c r="C36" s="601"/>
      <c r="D36" s="614"/>
      <c r="E36" s="601"/>
      <c r="F36" s="611"/>
    </row>
    <row r="37" spans="1:6" ht="12.75">
      <c r="A37" s="596">
        <v>14</v>
      </c>
      <c r="B37" s="159" t="s">
        <v>241</v>
      </c>
      <c r="C37" s="599" t="s">
        <v>375</v>
      </c>
      <c r="D37" s="612">
        <v>4</v>
      </c>
      <c r="E37" s="599"/>
      <c r="F37" s="615">
        <f>D37*E37</f>
        <v>0</v>
      </c>
    </row>
    <row r="38" spans="1:6" ht="12.75">
      <c r="A38" s="598"/>
      <c r="B38" s="186" t="s">
        <v>237</v>
      </c>
      <c r="C38" s="601"/>
      <c r="D38" s="614"/>
      <c r="E38" s="601"/>
      <c r="F38" s="611"/>
    </row>
    <row r="39" spans="1:6" ht="12.75">
      <c r="A39" s="596">
        <v>15</v>
      </c>
      <c r="B39" s="159" t="s">
        <v>243</v>
      </c>
      <c r="C39" s="599" t="s">
        <v>372</v>
      </c>
      <c r="D39" s="612">
        <v>20</v>
      </c>
      <c r="E39" s="599"/>
      <c r="F39" s="615">
        <f>D39*E39</f>
        <v>0</v>
      </c>
    </row>
    <row r="40" spans="1:6" ht="12.75">
      <c r="A40" s="598"/>
      <c r="B40" s="281" t="s">
        <v>244</v>
      </c>
      <c r="C40" s="601"/>
      <c r="D40" s="614"/>
      <c r="E40" s="601"/>
      <c r="F40" s="611"/>
    </row>
    <row r="41" spans="1:6" ht="12.75">
      <c r="A41" s="158">
        <v>16</v>
      </c>
      <c r="B41" s="159" t="s">
        <v>245</v>
      </c>
      <c r="C41" s="396" t="s">
        <v>372</v>
      </c>
      <c r="D41" s="419">
        <v>20</v>
      </c>
      <c r="E41" s="396"/>
      <c r="F41" s="397">
        <f>D41*E41</f>
        <v>0</v>
      </c>
    </row>
    <row r="42" spans="1:6" ht="12.75">
      <c r="A42" s="131">
        <v>17</v>
      </c>
      <c r="B42" s="280" t="s">
        <v>246</v>
      </c>
      <c r="C42" s="396" t="s">
        <v>372</v>
      </c>
      <c r="D42" s="419">
        <v>20</v>
      </c>
      <c r="E42" s="396"/>
      <c r="F42" s="397">
        <f>D42*E42</f>
        <v>0</v>
      </c>
    </row>
    <row r="43" spans="1:6" ht="25.5" customHeight="1">
      <c r="A43" s="129">
        <v>18</v>
      </c>
      <c r="B43" s="288" t="s">
        <v>248</v>
      </c>
      <c r="C43" s="393" t="s">
        <v>372</v>
      </c>
      <c r="D43" s="419">
        <v>5</v>
      </c>
      <c r="E43" s="396"/>
      <c r="F43" s="397">
        <f>D43*E43</f>
        <v>0</v>
      </c>
    </row>
    <row r="44" spans="1:6" ht="12.75">
      <c r="A44" s="131">
        <v>19</v>
      </c>
      <c r="B44" s="281" t="s">
        <v>247</v>
      </c>
      <c r="C44" s="393" t="s">
        <v>372</v>
      </c>
      <c r="D44" s="419">
        <v>5</v>
      </c>
      <c r="E44" s="396"/>
      <c r="F44" s="397">
        <f>D44*E44</f>
        <v>0</v>
      </c>
    </row>
    <row r="45" spans="1:6" ht="12.75">
      <c r="A45" s="596">
        <v>20</v>
      </c>
      <c r="B45" s="159" t="s">
        <v>249</v>
      </c>
      <c r="C45" s="599" t="s">
        <v>372</v>
      </c>
      <c r="D45" s="612">
        <v>15</v>
      </c>
      <c r="E45" s="599"/>
      <c r="F45" s="615">
        <f>D45*E45</f>
        <v>0</v>
      </c>
    </row>
    <row r="46" spans="1:6" ht="12.75">
      <c r="A46" s="597"/>
      <c r="B46" s="186" t="s">
        <v>535</v>
      </c>
      <c r="C46" s="600"/>
      <c r="D46" s="613"/>
      <c r="E46" s="600"/>
      <c r="F46" s="610"/>
    </row>
    <row r="47" spans="1:6" ht="12.75">
      <c r="A47" s="598"/>
      <c r="B47" s="187" t="s">
        <v>536</v>
      </c>
      <c r="C47" s="601"/>
      <c r="D47" s="614"/>
      <c r="E47" s="601"/>
      <c r="F47" s="611"/>
    </row>
    <row r="48" spans="1:6" ht="25.5">
      <c r="A48" s="596">
        <v>21</v>
      </c>
      <c r="B48" s="159" t="s">
        <v>250</v>
      </c>
      <c r="C48" s="599" t="s">
        <v>372</v>
      </c>
      <c r="D48" s="612">
        <v>15</v>
      </c>
      <c r="E48" s="599"/>
      <c r="F48" s="615">
        <f>D48*E48</f>
        <v>0</v>
      </c>
    </row>
    <row r="49" spans="1:6" ht="12.75">
      <c r="A49" s="597"/>
      <c r="B49" s="186" t="s">
        <v>537</v>
      </c>
      <c r="C49" s="600"/>
      <c r="D49" s="613"/>
      <c r="E49" s="600"/>
      <c r="F49" s="610"/>
    </row>
    <row r="50" spans="1:6" ht="12.75">
      <c r="A50" s="598"/>
      <c r="B50" s="187" t="s">
        <v>538</v>
      </c>
      <c r="C50" s="601"/>
      <c r="D50" s="614"/>
      <c r="E50" s="601"/>
      <c r="F50" s="611"/>
    </row>
    <row r="51" spans="1:6" ht="17.25" customHeight="1">
      <c r="A51" s="596">
        <v>22</v>
      </c>
      <c r="B51" s="159" t="s">
        <v>411</v>
      </c>
      <c r="C51" s="599" t="s">
        <v>375</v>
      </c>
      <c r="D51" s="612">
        <v>6</v>
      </c>
      <c r="E51" s="599"/>
      <c r="F51" s="615">
        <f>D51*E51</f>
        <v>0</v>
      </c>
    </row>
    <row r="52" spans="1:6" ht="15.75" customHeight="1">
      <c r="A52" s="597"/>
      <c r="B52" s="186" t="s">
        <v>412</v>
      </c>
      <c r="C52" s="600"/>
      <c r="D52" s="613"/>
      <c r="E52" s="600"/>
      <c r="F52" s="610"/>
    </row>
    <row r="53" spans="1:6" ht="16.5" customHeight="1">
      <c r="A53" s="598"/>
      <c r="B53" s="187" t="s">
        <v>413</v>
      </c>
      <c r="C53" s="601"/>
      <c r="D53" s="614"/>
      <c r="E53" s="601"/>
      <c r="F53" s="611"/>
    </row>
    <row r="54" spans="1:6" ht="18.75" customHeight="1">
      <c r="A54" s="596">
        <v>23</v>
      </c>
      <c r="B54" s="159" t="s">
        <v>414</v>
      </c>
      <c r="C54" s="599" t="s">
        <v>375</v>
      </c>
      <c r="D54" s="612">
        <v>6</v>
      </c>
      <c r="E54" s="599"/>
      <c r="F54" s="615">
        <f>D54*E54</f>
        <v>0</v>
      </c>
    </row>
    <row r="55" spans="1:6" ht="15" customHeight="1">
      <c r="A55" s="597"/>
      <c r="B55" s="186" t="s">
        <v>415</v>
      </c>
      <c r="C55" s="600"/>
      <c r="D55" s="613"/>
      <c r="E55" s="600"/>
      <c r="F55" s="610"/>
    </row>
    <row r="56" spans="1:6" ht="18.75" customHeight="1">
      <c r="A56" s="598"/>
      <c r="B56" s="187" t="s">
        <v>413</v>
      </c>
      <c r="C56" s="601"/>
      <c r="D56" s="614"/>
      <c r="E56" s="601"/>
      <c r="F56" s="611"/>
    </row>
    <row r="57" spans="1:6" ht="12.75">
      <c r="A57" s="596">
        <v>24</v>
      </c>
      <c r="B57" s="159" t="s">
        <v>251</v>
      </c>
      <c r="C57" s="599" t="s">
        <v>374</v>
      </c>
      <c r="D57" s="612">
        <v>50</v>
      </c>
      <c r="E57" s="599"/>
      <c r="F57" s="615">
        <f>D57*E57</f>
        <v>0</v>
      </c>
    </row>
    <row r="58" spans="1:6" ht="12.75">
      <c r="A58" s="597"/>
      <c r="B58" s="186" t="s">
        <v>253</v>
      </c>
      <c r="C58" s="600"/>
      <c r="D58" s="613"/>
      <c r="E58" s="600"/>
      <c r="F58" s="610"/>
    </row>
    <row r="59" spans="1:6" ht="12.75">
      <c r="A59" s="598"/>
      <c r="B59" s="187" t="s">
        <v>252</v>
      </c>
      <c r="C59" s="601"/>
      <c r="D59" s="614"/>
      <c r="E59" s="601"/>
      <c r="F59" s="611"/>
    </row>
    <row r="60" spans="1:6" ht="12.75">
      <c r="A60" s="129">
        <v>25</v>
      </c>
      <c r="B60" s="26" t="s">
        <v>254</v>
      </c>
      <c r="C60" s="393" t="s">
        <v>373</v>
      </c>
      <c r="D60" s="419">
        <v>1</v>
      </c>
      <c r="E60" s="396"/>
      <c r="F60" s="397">
        <f>D60*E60</f>
        <v>0</v>
      </c>
    </row>
    <row r="61" spans="1:6" ht="12.75">
      <c r="A61" s="596">
        <v>26</v>
      </c>
      <c r="B61" s="278" t="s">
        <v>206</v>
      </c>
      <c r="C61" s="618" t="s">
        <v>374</v>
      </c>
      <c r="D61" s="621">
        <v>40</v>
      </c>
      <c r="E61" s="624"/>
      <c r="F61" s="627">
        <f>D61*E61</f>
        <v>0</v>
      </c>
    </row>
    <row r="62" spans="1:6" ht="25.5">
      <c r="A62" s="597"/>
      <c r="B62" s="282" t="s">
        <v>257</v>
      </c>
      <c r="C62" s="619"/>
      <c r="D62" s="622"/>
      <c r="E62" s="625"/>
      <c r="F62" s="628"/>
    </row>
    <row r="63" spans="1:6" ht="12.75">
      <c r="A63" s="598"/>
      <c r="B63" s="283" t="s">
        <v>258</v>
      </c>
      <c r="C63" s="620"/>
      <c r="D63" s="623"/>
      <c r="E63" s="626"/>
      <c r="F63" s="629"/>
    </row>
    <row r="64" spans="1:6" ht="12.75">
      <c r="A64" s="596">
        <v>27</v>
      </c>
      <c r="B64" s="278" t="s">
        <v>207</v>
      </c>
      <c r="C64" s="630" t="s">
        <v>372</v>
      </c>
      <c r="D64" s="633">
        <v>42</v>
      </c>
      <c r="E64" s="636"/>
      <c r="F64" s="639">
        <f>D64*E64</f>
        <v>0</v>
      </c>
    </row>
    <row r="65" spans="1:6" ht="25.5">
      <c r="A65" s="597"/>
      <c r="B65" s="282" t="s">
        <v>457</v>
      </c>
      <c r="C65" s="631"/>
      <c r="D65" s="634"/>
      <c r="E65" s="637"/>
      <c r="F65" s="640"/>
    </row>
    <row r="66" spans="1:6" ht="12.75">
      <c r="A66" s="598"/>
      <c r="B66" s="283" t="s">
        <v>458</v>
      </c>
      <c r="C66" s="632"/>
      <c r="D66" s="635"/>
      <c r="E66" s="638"/>
      <c r="F66" s="641"/>
    </row>
    <row r="67" spans="1:6" ht="25.5">
      <c r="A67" s="129">
        <v>28</v>
      </c>
      <c r="B67" s="284" t="s">
        <v>335</v>
      </c>
      <c r="C67" s="285" t="s">
        <v>372</v>
      </c>
      <c r="D67" s="412">
        <v>137</v>
      </c>
      <c r="E67" s="413"/>
      <c r="F67" s="414">
        <f>D67*E67</f>
        <v>0</v>
      </c>
    </row>
    <row r="68" spans="1:6" ht="38.25">
      <c r="A68" s="596">
        <v>29</v>
      </c>
      <c r="B68" s="286" t="s">
        <v>459</v>
      </c>
      <c r="C68" s="618" t="s">
        <v>374</v>
      </c>
      <c r="D68" s="621">
        <v>4</v>
      </c>
      <c r="E68" s="624"/>
      <c r="F68" s="627">
        <f>D68*E68</f>
        <v>0</v>
      </c>
    </row>
    <row r="69" spans="1:6" ht="12.75">
      <c r="A69" s="598"/>
      <c r="B69" s="187" t="s">
        <v>539</v>
      </c>
      <c r="C69" s="620"/>
      <c r="D69" s="623"/>
      <c r="E69" s="626"/>
      <c r="F69" s="629"/>
    </row>
    <row r="70" spans="1:6" ht="15" customHeight="1">
      <c r="A70" s="131">
        <v>30</v>
      </c>
      <c r="B70" s="281" t="s">
        <v>255</v>
      </c>
      <c r="C70" s="130" t="s">
        <v>373</v>
      </c>
      <c r="D70" s="419">
        <v>1</v>
      </c>
      <c r="E70" s="396"/>
      <c r="F70" s="397">
        <f>D70*E70</f>
        <v>0</v>
      </c>
    </row>
    <row r="71" spans="1:6" ht="14.25" customHeight="1" thickBot="1">
      <c r="A71" s="103"/>
      <c r="B71" s="104"/>
      <c r="C71" s="105"/>
      <c r="D71" s="415"/>
      <c r="E71" s="415"/>
      <c r="F71" s="416"/>
    </row>
    <row r="72" spans="1:6" ht="13.5" thickBot="1">
      <c r="A72" s="73"/>
      <c r="B72" s="74" t="s">
        <v>521</v>
      </c>
      <c r="C72" s="75"/>
      <c r="D72" s="406"/>
      <c r="E72" s="367"/>
      <c r="F72" s="370">
        <f>SUM(F6:F71)</f>
        <v>0</v>
      </c>
    </row>
    <row r="73" spans="1:6" ht="15" customHeight="1" thickBot="1">
      <c r="A73" s="110"/>
      <c r="B73" s="111"/>
      <c r="C73" s="112"/>
      <c r="D73" s="113"/>
      <c r="E73" s="113"/>
      <c r="F73" s="114"/>
    </row>
    <row r="74" spans="1:6" ht="13.5" thickBot="1">
      <c r="A74" s="73"/>
      <c r="B74" s="74" t="s">
        <v>520</v>
      </c>
      <c r="C74" s="115"/>
      <c r="D74" s="116"/>
      <c r="E74" s="116"/>
      <c r="F74" s="109"/>
    </row>
    <row r="75" spans="1:6" ht="70.5" customHeight="1">
      <c r="A75" s="399">
        <v>31</v>
      </c>
      <c r="B75" s="296" t="s">
        <v>540</v>
      </c>
      <c r="C75" s="126" t="s">
        <v>530</v>
      </c>
      <c r="D75" s="400">
        <v>2000</v>
      </c>
      <c r="E75" s="401"/>
      <c r="F75" s="380">
        <f>D75*E75</f>
        <v>0</v>
      </c>
    </row>
    <row r="76" spans="1:6" ht="12.75">
      <c r="A76" s="606">
        <v>32</v>
      </c>
      <c r="B76" s="295" t="s">
        <v>362</v>
      </c>
      <c r="C76" s="642" t="s">
        <v>371</v>
      </c>
      <c r="D76" s="602">
        <v>1973</v>
      </c>
      <c r="E76" s="645"/>
      <c r="F76" s="648">
        <f>D76*E76</f>
        <v>0</v>
      </c>
    </row>
    <row r="77" spans="1:6" ht="12.75">
      <c r="A77" s="607"/>
      <c r="B77" s="430" t="s">
        <v>265</v>
      </c>
      <c r="C77" s="643"/>
      <c r="D77" s="603"/>
      <c r="E77" s="646"/>
      <c r="F77" s="649"/>
    </row>
    <row r="78" spans="1:6" ht="12.75">
      <c r="A78" s="607"/>
      <c r="B78" s="430" t="s">
        <v>263</v>
      </c>
      <c r="C78" s="643"/>
      <c r="D78" s="603"/>
      <c r="E78" s="646"/>
      <c r="F78" s="649"/>
    </row>
    <row r="79" spans="1:6" ht="12.75">
      <c r="A79" s="607"/>
      <c r="B79" s="430" t="s">
        <v>262</v>
      </c>
      <c r="C79" s="643"/>
      <c r="D79" s="603"/>
      <c r="E79" s="646"/>
      <c r="F79" s="649"/>
    </row>
    <row r="80" spans="1:6" ht="12.75">
      <c r="A80" s="608"/>
      <c r="B80" s="431" t="s">
        <v>361</v>
      </c>
      <c r="C80" s="644"/>
      <c r="D80" s="604"/>
      <c r="E80" s="647"/>
      <c r="F80" s="650"/>
    </row>
    <row r="81" spans="1:6" ht="38.25">
      <c r="A81" s="606">
        <v>33</v>
      </c>
      <c r="B81" s="295" t="s">
        <v>266</v>
      </c>
      <c r="C81" s="642" t="s">
        <v>371</v>
      </c>
      <c r="D81" s="602">
        <v>51</v>
      </c>
      <c r="E81" s="645"/>
      <c r="F81" s="648">
        <f>D81*E81</f>
        <v>0</v>
      </c>
    </row>
    <row r="82" spans="1:6" ht="12.75">
      <c r="A82" s="607"/>
      <c r="B82" s="430" t="s">
        <v>567</v>
      </c>
      <c r="C82" s="643"/>
      <c r="D82" s="603"/>
      <c r="E82" s="646"/>
      <c r="F82" s="649"/>
    </row>
    <row r="83" spans="1:6" ht="12.75">
      <c r="A83" s="607"/>
      <c r="B83" s="430" t="s">
        <v>568</v>
      </c>
      <c r="C83" s="643"/>
      <c r="D83" s="603"/>
      <c r="E83" s="646"/>
      <c r="F83" s="649"/>
    </row>
    <row r="84" spans="1:6" ht="12.75">
      <c r="A84" s="607"/>
      <c r="B84" s="430" t="s">
        <v>569</v>
      </c>
      <c r="C84" s="643"/>
      <c r="D84" s="603"/>
      <c r="E84" s="646"/>
      <c r="F84" s="649"/>
    </row>
    <row r="85" spans="1:6" ht="12.75">
      <c r="A85" s="608"/>
      <c r="B85" s="431" t="s">
        <v>570</v>
      </c>
      <c r="C85" s="644"/>
      <c r="D85" s="604"/>
      <c r="E85" s="647"/>
      <c r="F85" s="650"/>
    </row>
    <row r="86" spans="1:6" ht="26.25" customHeight="1">
      <c r="A86" s="606">
        <v>34</v>
      </c>
      <c r="B86" s="295" t="s">
        <v>363</v>
      </c>
      <c r="C86" s="642" t="s">
        <v>372</v>
      </c>
      <c r="D86" s="602">
        <v>1390</v>
      </c>
      <c r="E86" s="645"/>
      <c r="F86" s="648">
        <f>D86*E86</f>
        <v>0</v>
      </c>
    </row>
    <row r="87" spans="1:6" ht="15.75" customHeight="1">
      <c r="A87" s="607"/>
      <c r="B87" s="430" t="s">
        <v>571</v>
      </c>
      <c r="C87" s="643"/>
      <c r="D87" s="603"/>
      <c r="E87" s="646"/>
      <c r="F87" s="649"/>
    </row>
    <row r="88" spans="1:6" ht="12.75">
      <c r="A88" s="607"/>
      <c r="B88" s="430" t="s">
        <v>572</v>
      </c>
      <c r="C88" s="643"/>
      <c r="D88" s="603"/>
      <c r="E88" s="646"/>
      <c r="F88" s="649"/>
    </row>
    <row r="89" spans="1:6" ht="12.75">
      <c r="A89" s="608"/>
      <c r="B89" s="431" t="s">
        <v>293</v>
      </c>
      <c r="C89" s="644"/>
      <c r="D89" s="604"/>
      <c r="E89" s="647"/>
      <c r="F89" s="650"/>
    </row>
    <row r="90" spans="1:6" ht="30.75" customHeight="1">
      <c r="A90" s="103">
        <v>35</v>
      </c>
      <c r="B90" s="296" t="s">
        <v>261</v>
      </c>
      <c r="C90" s="402" t="s">
        <v>375</v>
      </c>
      <c r="D90" s="400">
        <v>1</v>
      </c>
      <c r="E90" s="401"/>
      <c r="F90" s="380">
        <f>D90*E90</f>
        <v>0</v>
      </c>
    </row>
    <row r="91" spans="1:6" ht="12.75">
      <c r="A91" s="597">
        <v>36</v>
      </c>
      <c r="B91" s="159" t="s">
        <v>493</v>
      </c>
      <c r="C91" s="599" t="s">
        <v>373</v>
      </c>
      <c r="D91" s="612">
        <v>1</v>
      </c>
      <c r="E91" s="599"/>
      <c r="F91" s="615">
        <f>D91*E91</f>
        <v>0</v>
      </c>
    </row>
    <row r="92" spans="1:6" ht="12.75">
      <c r="A92" s="597"/>
      <c r="B92" s="186" t="s">
        <v>485</v>
      </c>
      <c r="C92" s="600"/>
      <c r="D92" s="613"/>
      <c r="E92" s="600"/>
      <c r="F92" s="610"/>
    </row>
    <row r="93" spans="1:6" ht="12.75">
      <c r="A93" s="598"/>
      <c r="B93" s="186" t="s">
        <v>486</v>
      </c>
      <c r="C93" s="601"/>
      <c r="D93" s="614"/>
      <c r="E93" s="601"/>
      <c r="F93" s="611"/>
    </row>
    <row r="94" spans="1:6" ht="12.75">
      <c r="A94" s="596">
        <v>37</v>
      </c>
      <c r="B94" s="279" t="s">
        <v>494</v>
      </c>
      <c r="C94" s="599" t="s">
        <v>373</v>
      </c>
      <c r="D94" s="612">
        <v>1</v>
      </c>
      <c r="E94" s="599"/>
      <c r="F94" s="615">
        <f>D94*E94</f>
        <v>0</v>
      </c>
    </row>
    <row r="95" spans="1:6" ht="12.75">
      <c r="A95" s="597"/>
      <c r="B95" s="186" t="s">
        <v>487</v>
      </c>
      <c r="C95" s="600"/>
      <c r="D95" s="613"/>
      <c r="E95" s="600"/>
      <c r="F95" s="610"/>
    </row>
    <row r="96" spans="1:6" ht="12.75">
      <c r="A96" s="598"/>
      <c r="B96" s="186" t="s">
        <v>488</v>
      </c>
      <c r="C96" s="601"/>
      <c r="D96" s="614"/>
      <c r="E96" s="601"/>
      <c r="F96" s="611"/>
    </row>
    <row r="97" spans="1:6" ht="27" customHeight="1">
      <c r="A97" s="596">
        <v>38</v>
      </c>
      <c r="B97" s="279" t="s">
        <v>646</v>
      </c>
      <c r="C97" s="599" t="s">
        <v>373</v>
      </c>
      <c r="D97" s="612">
        <v>1</v>
      </c>
      <c r="E97" s="599"/>
      <c r="F97" s="615">
        <f>D97*E97</f>
        <v>0</v>
      </c>
    </row>
    <row r="98" spans="1:6" ht="15.75" customHeight="1">
      <c r="A98" s="597"/>
      <c r="B98" s="418" t="s">
        <v>647</v>
      </c>
      <c r="C98" s="600"/>
      <c r="D98" s="613"/>
      <c r="E98" s="600"/>
      <c r="F98" s="610"/>
    </row>
    <row r="99" spans="1:6" ht="29.25" customHeight="1">
      <c r="A99" s="597"/>
      <c r="B99" s="418" t="s">
        <v>648</v>
      </c>
      <c r="C99" s="600"/>
      <c r="D99" s="613"/>
      <c r="E99" s="600"/>
      <c r="F99" s="610"/>
    </row>
    <row r="100" spans="1:6" ht="30.75" customHeight="1">
      <c r="A100" s="597"/>
      <c r="B100" s="418" t="s">
        <v>649</v>
      </c>
      <c r="C100" s="600"/>
      <c r="D100" s="613"/>
      <c r="E100" s="600"/>
      <c r="F100" s="610"/>
    </row>
    <row r="101" spans="1:6" ht="28.5" customHeight="1">
      <c r="A101" s="597"/>
      <c r="B101" s="418" t="s">
        <v>650</v>
      </c>
      <c r="C101" s="600"/>
      <c r="D101" s="613"/>
      <c r="E101" s="600"/>
      <c r="F101" s="610"/>
    </row>
    <row r="102" spans="1:6" ht="16.5" customHeight="1">
      <c r="A102" s="598"/>
      <c r="B102" s="187" t="s">
        <v>651</v>
      </c>
      <c r="C102" s="601"/>
      <c r="D102" s="614"/>
      <c r="E102" s="601"/>
      <c r="F102" s="611"/>
    </row>
    <row r="103" spans="1:6" ht="12.75">
      <c r="A103" s="158">
        <v>39</v>
      </c>
      <c r="B103" s="159" t="s">
        <v>364</v>
      </c>
      <c r="C103" s="394" t="s">
        <v>375</v>
      </c>
      <c r="D103" s="417">
        <v>8</v>
      </c>
      <c r="E103" s="394"/>
      <c r="F103" s="395">
        <f>D103*E103</f>
        <v>0</v>
      </c>
    </row>
    <row r="104" spans="1:6" ht="12.75">
      <c r="A104" s="596">
        <v>40</v>
      </c>
      <c r="B104" s="159" t="s">
        <v>365</v>
      </c>
      <c r="C104" s="599" t="s">
        <v>375</v>
      </c>
      <c r="D104" s="612">
        <v>16</v>
      </c>
      <c r="E104" s="599"/>
      <c r="F104" s="615">
        <f>D104*E104</f>
        <v>0</v>
      </c>
    </row>
    <row r="105" spans="1:6" ht="12.75">
      <c r="A105" s="598"/>
      <c r="B105" s="187" t="s">
        <v>496</v>
      </c>
      <c r="C105" s="601"/>
      <c r="D105" s="614"/>
      <c r="E105" s="601"/>
      <c r="F105" s="611"/>
    </row>
    <row r="106" spans="1:6" ht="12.75">
      <c r="A106" s="596">
        <v>41</v>
      </c>
      <c r="B106" s="159" t="s">
        <v>294</v>
      </c>
      <c r="C106" s="657" t="s">
        <v>374</v>
      </c>
      <c r="D106" s="612">
        <v>17</v>
      </c>
      <c r="E106" s="599"/>
      <c r="F106" s="615">
        <f>D106*E106</f>
        <v>0</v>
      </c>
    </row>
    <row r="107" spans="1:6" ht="12.75">
      <c r="A107" s="598"/>
      <c r="B107" s="187" t="s">
        <v>295</v>
      </c>
      <c r="C107" s="658"/>
      <c r="D107" s="614"/>
      <c r="E107" s="601"/>
      <c r="F107" s="611"/>
    </row>
    <row r="108" spans="1:6" ht="12.75">
      <c r="A108" s="596">
        <v>42</v>
      </c>
      <c r="B108" s="432" t="s">
        <v>296</v>
      </c>
      <c r="C108" s="599" t="s">
        <v>371</v>
      </c>
      <c r="D108" s="612">
        <v>7.5</v>
      </c>
      <c r="E108" s="599"/>
      <c r="F108" s="615">
        <f>D108*E108</f>
        <v>0</v>
      </c>
    </row>
    <row r="109" spans="1:6" ht="12.75">
      <c r="A109" s="598"/>
      <c r="B109" s="433" t="s">
        <v>297</v>
      </c>
      <c r="C109" s="601"/>
      <c r="D109" s="614"/>
      <c r="E109" s="601"/>
      <c r="F109" s="611"/>
    </row>
    <row r="110" spans="1:6" ht="12.75">
      <c r="A110" s="596">
        <v>43</v>
      </c>
      <c r="B110" s="281" t="s">
        <v>474</v>
      </c>
      <c r="C110" s="599" t="s">
        <v>372</v>
      </c>
      <c r="D110" s="612">
        <v>2</v>
      </c>
      <c r="E110" s="599"/>
      <c r="F110" s="615">
        <f>D110*E110</f>
        <v>0</v>
      </c>
    </row>
    <row r="111" spans="1:6" ht="12.75">
      <c r="A111" s="598"/>
      <c r="B111" s="186" t="s">
        <v>298</v>
      </c>
      <c r="C111" s="601"/>
      <c r="D111" s="614"/>
      <c r="E111" s="601"/>
      <c r="F111" s="611"/>
    </row>
    <row r="112" spans="1:6" ht="12.75">
      <c r="A112" s="596">
        <v>44</v>
      </c>
      <c r="B112" s="159" t="s">
        <v>475</v>
      </c>
      <c r="C112" s="599" t="s">
        <v>394</v>
      </c>
      <c r="D112" s="612">
        <v>17.25</v>
      </c>
      <c r="E112" s="599"/>
      <c r="F112" s="615">
        <f>D112*E112</f>
        <v>0</v>
      </c>
    </row>
    <row r="113" spans="1:6" ht="23.25" customHeight="1">
      <c r="A113" s="598"/>
      <c r="B113" s="187" t="s">
        <v>299</v>
      </c>
      <c r="C113" s="601"/>
      <c r="D113" s="614"/>
      <c r="E113" s="601"/>
      <c r="F113" s="611"/>
    </row>
    <row r="114" spans="1:6" ht="18.75" customHeight="1">
      <c r="A114" s="596">
        <v>45</v>
      </c>
      <c r="B114" s="434" t="s">
        <v>476</v>
      </c>
      <c r="C114" s="599" t="s">
        <v>371</v>
      </c>
      <c r="D114" s="612">
        <v>19</v>
      </c>
      <c r="E114" s="599"/>
      <c r="F114" s="615">
        <f>D114*E114</f>
        <v>0</v>
      </c>
    </row>
    <row r="115" spans="1:6" ht="18.75" customHeight="1">
      <c r="A115" s="598"/>
      <c r="B115" s="435" t="s">
        <v>328</v>
      </c>
      <c r="C115" s="601"/>
      <c r="D115" s="614"/>
      <c r="E115" s="601"/>
      <c r="F115" s="611"/>
    </row>
    <row r="116" spans="1:6" ht="18.75" customHeight="1">
      <c r="A116" s="596">
        <v>46</v>
      </c>
      <c r="B116" s="432" t="s">
        <v>286</v>
      </c>
      <c r="C116" s="599" t="s">
        <v>372</v>
      </c>
      <c r="D116" s="612">
        <v>38</v>
      </c>
      <c r="E116" s="599"/>
      <c r="F116" s="615">
        <f>D116*E116</f>
        <v>0</v>
      </c>
    </row>
    <row r="117" spans="1:6" ht="18.75" customHeight="1">
      <c r="A117" s="598"/>
      <c r="B117" s="433" t="s">
        <v>329</v>
      </c>
      <c r="C117" s="601"/>
      <c r="D117" s="614"/>
      <c r="E117" s="601"/>
      <c r="F117" s="611"/>
    </row>
    <row r="118" spans="1:6" ht="25.5" customHeight="1">
      <c r="A118" s="131">
        <v>47</v>
      </c>
      <c r="B118" s="287" t="s">
        <v>477</v>
      </c>
      <c r="C118" s="396" t="s">
        <v>372</v>
      </c>
      <c r="D118" s="419">
        <v>38</v>
      </c>
      <c r="E118" s="403"/>
      <c r="F118" s="395">
        <f>D118*E118</f>
        <v>0</v>
      </c>
    </row>
    <row r="119" spans="1:6" ht="18.75" customHeight="1">
      <c r="A119" s="131">
        <v>48</v>
      </c>
      <c r="B119" s="288" t="s">
        <v>492</v>
      </c>
      <c r="C119" s="393" t="s">
        <v>372</v>
      </c>
      <c r="D119" s="417">
        <v>38</v>
      </c>
      <c r="E119" s="403"/>
      <c r="F119" s="395">
        <f>D119*E119</f>
        <v>0</v>
      </c>
    </row>
    <row r="120" spans="1:6" ht="26.25" customHeight="1">
      <c r="A120" s="596">
        <v>49</v>
      </c>
      <c r="B120" s="289" t="s">
        <v>256</v>
      </c>
      <c r="C120" s="657" t="s">
        <v>372</v>
      </c>
      <c r="D120" s="663">
        <v>30</v>
      </c>
      <c r="E120" s="657"/>
      <c r="F120" s="655">
        <f>D120*E120</f>
        <v>0</v>
      </c>
    </row>
    <row r="121" spans="1:6" ht="18" customHeight="1">
      <c r="A121" s="598"/>
      <c r="B121" s="290" t="s">
        <v>330</v>
      </c>
      <c r="C121" s="658"/>
      <c r="D121" s="664"/>
      <c r="E121" s="658"/>
      <c r="F121" s="656"/>
    </row>
    <row r="122" spans="1:6" ht="14.25" customHeight="1">
      <c r="A122" s="596">
        <v>50</v>
      </c>
      <c r="B122" s="159" t="s">
        <v>478</v>
      </c>
      <c r="C122" s="599" t="s">
        <v>371</v>
      </c>
      <c r="D122" s="612">
        <v>5.1</v>
      </c>
      <c r="E122" s="599"/>
      <c r="F122" s="615">
        <f>D122*E122</f>
        <v>0</v>
      </c>
    </row>
    <row r="123" spans="1:6" ht="14.25" customHeight="1">
      <c r="A123" s="598"/>
      <c r="B123" s="187" t="s">
        <v>331</v>
      </c>
      <c r="C123" s="601"/>
      <c r="D123" s="614"/>
      <c r="E123" s="601"/>
      <c r="F123" s="611"/>
    </row>
    <row r="124" spans="1:6" ht="14.25" customHeight="1">
      <c r="A124" s="596">
        <v>51</v>
      </c>
      <c r="B124" s="159" t="s">
        <v>479</v>
      </c>
      <c r="C124" s="599" t="s">
        <v>372</v>
      </c>
      <c r="D124" s="612">
        <v>12</v>
      </c>
      <c r="E124" s="599"/>
      <c r="F124" s="615">
        <f>D124*E124</f>
        <v>0</v>
      </c>
    </row>
    <row r="125" spans="1:6" ht="14.25" customHeight="1">
      <c r="A125" s="598"/>
      <c r="B125" s="291" t="s">
        <v>480</v>
      </c>
      <c r="C125" s="601"/>
      <c r="D125" s="614"/>
      <c r="E125" s="601"/>
      <c r="F125" s="611"/>
    </row>
    <row r="126" spans="1:6" ht="24" customHeight="1">
      <c r="A126" s="596">
        <v>52</v>
      </c>
      <c r="B126" s="159" t="s">
        <v>481</v>
      </c>
      <c r="C126" s="599" t="s">
        <v>371</v>
      </c>
      <c r="D126" s="612">
        <v>0.128</v>
      </c>
      <c r="E126" s="599"/>
      <c r="F126" s="615">
        <f>D126*E126</f>
        <v>0</v>
      </c>
    </row>
    <row r="127" spans="1:6" ht="13.5" customHeight="1">
      <c r="A127" s="598"/>
      <c r="B127" s="187" t="s">
        <v>489</v>
      </c>
      <c r="C127" s="601"/>
      <c r="D127" s="614"/>
      <c r="E127" s="601"/>
      <c r="F127" s="611"/>
    </row>
    <row r="128" spans="1:6" ht="31.5" customHeight="1">
      <c r="A128" s="596">
        <v>53</v>
      </c>
      <c r="B128" s="292" t="s">
        <v>482</v>
      </c>
      <c r="C128" s="599" t="s">
        <v>375</v>
      </c>
      <c r="D128" s="612">
        <v>3</v>
      </c>
      <c r="E128" s="599"/>
      <c r="F128" s="615">
        <f>D128*E128</f>
        <v>0</v>
      </c>
    </row>
    <row r="129" spans="1:6" ht="12.75">
      <c r="A129" s="598"/>
      <c r="B129" s="291" t="s">
        <v>208</v>
      </c>
      <c r="C129" s="601"/>
      <c r="D129" s="614"/>
      <c r="E129" s="601"/>
      <c r="F129" s="611"/>
    </row>
    <row r="130" spans="1:6" ht="12.75">
      <c r="A130" s="596">
        <v>54</v>
      </c>
      <c r="B130" s="292" t="s">
        <v>483</v>
      </c>
      <c r="C130" s="599" t="s">
        <v>375</v>
      </c>
      <c r="D130" s="612">
        <v>6</v>
      </c>
      <c r="E130" s="599"/>
      <c r="F130" s="615">
        <f>D130*E130</f>
        <v>0</v>
      </c>
    </row>
    <row r="131" spans="1:6" ht="12.75">
      <c r="A131" s="598"/>
      <c r="B131" s="290" t="s">
        <v>209</v>
      </c>
      <c r="C131" s="601"/>
      <c r="D131" s="614"/>
      <c r="E131" s="601"/>
      <c r="F131" s="611"/>
    </row>
    <row r="132" spans="1:6" ht="25.5" customHeight="1">
      <c r="A132" s="131">
        <v>55</v>
      </c>
      <c r="B132" s="298" t="s">
        <v>541</v>
      </c>
      <c r="C132" s="396" t="s">
        <v>375</v>
      </c>
      <c r="D132" s="417">
        <v>4</v>
      </c>
      <c r="E132" s="394"/>
      <c r="F132" s="395">
        <f>D132*E132</f>
        <v>0</v>
      </c>
    </row>
    <row r="133" spans="1:6" ht="28.5" customHeight="1">
      <c r="A133" s="131">
        <v>56</v>
      </c>
      <c r="B133" s="298" t="s">
        <v>98</v>
      </c>
      <c r="C133" s="396" t="s">
        <v>375</v>
      </c>
      <c r="D133" s="417">
        <v>5</v>
      </c>
      <c r="E133" s="394"/>
      <c r="F133" s="395">
        <f>D133*E133</f>
        <v>0</v>
      </c>
    </row>
    <row r="134" spans="1:6" ht="12.75">
      <c r="A134" s="131">
        <v>57</v>
      </c>
      <c r="B134" s="281" t="s">
        <v>527</v>
      </c>
      <c r="C134" s="393" t="s">
        <v>373</v>
      </c>
      <c r="D134" s="417">
        <v>1</v>
      </c>
      <c r="E134" s="394"/>
      <c r="F134" s="395">
        <f>D134*E134</f>
        <v>0</v>
      </c>
    </row>
    <row r="135" spans="1:6" ht="25.5">
      <c r="A135" s="596">
        <v>58</v>
      </c>
      <c r="B135" s="295" t="s">
        <v>264</v>
      </c>
      <c r="C135" s="599" t="s">
        <v>371</v>
      </c>
      <c r="D135" s="602">
        <v>965</v>
      </c>
      <c r="E135" s="645"/>
      <c r="F135" s="648">
        <f>D135*E135</f>
        <v>0</v>
      </c>
    </row>
    <row r="136" spans="1:6" ht="12.75">
      <c r="A136" s="597"/>
      <c r="B136" s="430" t="s">
        <v>265</v>
      </c>
      <c r="C136" s="600"/>
      <c r="D136" s="603"/>
      <c r="E136" s="646"/>
      <c r="F136" s="649"/>
    </row>
    <row r="137" spans="1:6" ht="12.75">
      <c r="A137" s="597"/>
      <c r="B137" s="430" t="s">
        <v>263</v>
      </c>
      <c r="C137" s="600"/>
      <c r="D137" s="603"/>
      <c r="E137" s="646"/>
      <c r="F137" s="649"/>
    </row>
    <row r="138" spans="1:6" ht="12.75">
      <c r="A138" s="598"/>
      <c r="B138" s="430" t="s">
        <v>262</v>
      </c>
      <c r="C138" s="601"/>
      <c r="D138" s="604"/>
      <c r="E138" s="647"/>
      <c r="F138" s="650"/>
    </row>
    <row r="139" spans="1:6" ht="51">
      <c r="A139" s="596">
        <v>59</v>
      </c>
      <c r="B139" s="295" t="s">
        <v>267</v>
      </c>
      <c r="C139" s="599" t="s">
        <v>371</v>
      </c>
      <c r="D139" s="602">
        <v>13</v>
      </c>
      <c r="E139" s="645"/>
      <c r="F139" s="648">
        <f>D139*E139</f>
        <v>0</v>
      </c>
    </row>
    <row r="140" spans="1:6" ht="12.75">
      <c r="A140" s="597"/>
      <c r="B140" s="430" t="s">
        <v>332</v>
      </c>
      <c r="C140" s="600"/>
      <c r="D140" s="603"/>
      <c r="E140" s="646"/>
      <c r="F140" s="649"/>
    </row>
    <row r="141" spans="1:6" ht="12.75">
      <c r="A141" s="597"/>
      <c r="B141" s="430" t="s">
        <v>333</v>
      </c>
      <c r="C141" s="600"/>
      <c r="D141" s="603"/>
      <c r="E141" s="646"/>
      <c r="F141" s="649"/>
    </row>
    <row r="142" spans="1:6" ht="12.75">
      <c r="A142" s="598"/>
      <c r="B142" s="431" t="s">
        <v>334</v>
      </c>
      <c r="C142" s="601"/>
      <c r="D142" s="604"/>
      <c r="E142" s="647"/>
      <c r="F142" s="650"/>
    </row>
    <row r="143" spans="1:6" ht="12.75">
      <c r="A143" s="581">
        <v>60</v>
      </c>
      <c r="B143" s="430" t="s">
        <v>652</v>
      </c>
      <c r="C143" s="599" t="s">
        <v>372</v>
      </c>
      <c r="D143" s="602">
        <v>11</v>
      </c>
      <c r="E143" s="645"/>
      <c r="F143" s="648">
        <f>D143*E143</f>
        <v>0</v>
      </c>
    </row>
    <row r="144" spans="1:6" ht="13.5" thickBot="1">
      <c r="A144" s="581"/>
      <c r="B144" s="430" t="s">
        <v>653</v>
      </c>
      <c r="C144" s="601"/>
      <c r="D144" s="604"/>
      <c r="E144" s="647"/>
      <c r="F144" s="650"/>
    </row>
    <row r="145" spans="1:33" s="589" customFormat="1" ht="12.75">
      <c r="A145" s="596">
        <v>61</v>
      </c>
      <c r="B145" s="277" t="s">
        <v>464</v>
      </c>
      <c r="C145" s="599" t="s">
        <v>372</v>
      </c>
      <c r="D145" s="602">
        <v>22</v>
      </c>
      <c r="E145" s="645"/>
      <c r="F145" s="661">
        <f>D145*E145</f>
        <v>0</v>
      </c>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row>
    <row r="146" spans="1:33" s="589" customFormat="1" ht="16.5" customHeight="1">
      <c r="A146" s="598"/>
      <c r="B146" s="430" t="s">
        <v>654</v>
      </c>
      <c r="C146" s="601"/>
      <c r="D146" s="604"/>
      <c r="E146" s="647"/>
      <c r="F146" s="66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row>
    <row r="147" spans="1:33" s="589" customFormat="1" ht="12.75">
      <c r="A147" s="596">
        <v>62</v>
      </c>
      <c r="B147" s="432" t="s">
        <v>509</v>
      </c>
      <c r="C147" s="599" t="s">
        <v>372</v>
      </c>
      <c r="D147" s="602">
        <v>11</v>
      </c>
      <c r="E147" s="645"/>
      <c r="F147" s="661">
        <f>D147*E147</f>
        <v>0</v>
      </c>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row>
    <row r="148" spans="1:33" s="589" customFormat="1" ht="12.75">
      <c r="A148" s="598"/>
      <c r="B148" s="431" t="s">
        <v>653</v>
      </c>
      <c r="C148" s="601"/>
      <c r="D148" s="604"/>
      <c r="E148" s="647"/>
      <c r="F148" s="66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row>
    <row r="149" spans="1:33" s="589" customFormat="1" ht="12.75">
      <c r="A149" s="596">
        <v>63</v>
      </c>
      <c r="B149" s="159" t="s">
        <v>510</v>
      </c>
      <c r="C149" s="599" t="s">
        <v>372</v>
      </c>
      <c r="D149" s="602">
        <v>11</v>
      </c>
      <c r="E149" s="645"/>
      <c r="F149" s="661">
        <f>D149*E149</f>
        <v>0</v>
      </c>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row>
    <row r="150" spans="1:33" s="589" customFormat="1" ht="12.75">
      <c r="A150" s="597"/>
      <c r="B150" s="186" t="s">
        <v>511</v>
      </c>
      <c r="C150" s="600"/>
      <c r="D150" s="603"/>
      <c r="E150" s="646"/>
      <c r="F150" s="665"/>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row>
    <row r="151" spans="1:33" s="589" customFormat="1" ht="12.75">
      <c r="A151" s="598"/>
      <c r="B151" s="187" t="s">
        <v>512</v>
      </c>
      <c r="C151" s="601"/>
      <c r="D151" s="604"/>
      <c r="E151" s="647"/>
      <c r="F151" s="66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row>
    <row r="152" spans="1:33" s="589" customFormat="1" ht="25.5">
      <c r="A152" s="131">
        <v>64</v>
      </c>
      <c r="B152" s="588" t="s">
        <v>656</v>
      </c>
      <c r="C152" s="396" t="s">
        <v>372</v>
      </c>
      <c r="D152" s="400">
        <v>11</v>
      </c>
      <c r="E152" s="401"/>
      <c r="F152" s="590">
        <f>D152*E152</f>
        <v>0</v>
      </c>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row>
    <row r="153" spans="1:33" s="589" customFormat="1" ht="15" customHeight="1">
      <c r="A153" s="131">
        <v>65</v>
      </c>
      <c r="B153" s="159" t="s">
        <v>508</v>
      </c>
      <c r="C153" s="396" t="s">
        <v>374</v>
      </c>
      <c r="D153" s="400">
        <v>22</v>
      </c>
      <c r="E153" s="401"/>
      <c r="F153" s="590">
        <f>D153*E153</f>
        <v>0</v>
      </c>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row>
    <row r="154" spans="1:33" s="589" customFormat="1" ht="12.75">
      <c r="A154" s="131">
        <v>66</v>
      </c>
      <c r="B154" s="281" t="s">
        <v>492</v>
      </c>
      <c r="C154" s="396" t="s">
        <v>372</v>
      </c>
      <c r="D154" s="400">
        <v>11</v>
      </c>
      <c r="E154" s="401"/>
      <c r="F154" s="590">
        <f>D154*E154</f>
        <v>0</v>
      </c>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row>
    <row r="155" spans="1:33" s="589" customFormat="1" ht="25.5">
      <c r="A155" s="596">
        <v>67</v>
      </c>
      <c r="B155" s="159" t="s">
        <v>461</v>
      </c>
      <c r="C155" s="599" t="s">
        <v>371</v>
      </c>
      <c r="D155" s="602">
        <v>3.5</v>
      </c>
      <c r="E155" s="645"/>
      <c r="F155" s="661">
        <f>D155*E155</f>
        <v>0</v>
      </c>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row>
    <row r="156" spans="1:33" s="589" customFormat="1" ht="12.75">
      <c r="A156" s="598"/>
      <c r="B156" s="430" t="s">
        <v>655</v>
      </c>
      <c r="C156" s="601"/>
      <c r="D156" s="604"/>
      <c r="E156" s="647"/>
      <c r="F156" s="66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row>
    <row r="157" spans="1:33" s="589" customFormat="1" ht="12.75">
      <c r="A157" s="131">
        <v>68</v>
      </c>
      <c r="B157" s="591" t="s">
        <v>460</v>
      </c>
      <c r="C157" s="396" t="s">
        <v>371</v>
      </c>
      <c r="D157" s="400">
        <v>3.5</v>
      </c>
      <c r="E157" s="401"/>
      <c r="F157" s="590">
        <f>D157*E157</f>
        <v>0</v>
      </c>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row>
    <row r="158" spans="1:6" ht="12.75">
      <c r="A158" s="131">
        <v>69</v>
      </c>
      <c r="B158" s="591" t="s">
        <v>661</v>
      </c>
      <c r="C158" s="396" t="s">
        <v>657</v>
      </c>
      <c r="D158" s="400">
        <v>6</v>
      </c>
      <c r="E158" s="401"/>
      <c r="F158" s="380">
        <f>D158*E158</f>
        <v>0</v>
      </c>
    </row>
    <row r="159" spans="1:6" ht="12.75">
      <c r="A159" s="131">
        <v>70</v>
      </c>
      <c r="B159" s="591" t="s">
        <v>658</v>
      </c>
      <c r="C159" s="396" t="s">
        <v>375</v>
      </c>
      <c r="D159" s="400">
        <v>6</v>
      </c>
      <c r="E159" s="401"/>
      <c r="F159" s="380">
        <f>D159*E159</f>
        <v>0</v>
      </c>
    </row>
    <row r="160" spans="1:6" ht="25.5">
      <c r="A160" s="131">
        <v>71</v>
      </c>
      <c r="B160" s="591" t="s">
        <v>660</v>
      </c>
      <c r="C160" s="396" t="s">
        <v>375</v>
      </c>
      <c r="D160" s="400">
        <v>1</v>
      </c>
      <c r="E160" s="401"/>
      <c r="F160" s="380">
        <f>D160*E160</f>
        <v>0</v>
      </c>
    </row>
    <row r="161" spans="1:6" ht="25.5">
      <c r="A161" s="131">
        <v>72</v>
      </c>
      <c r="B161" s="591" t="s">
        <v>659</v>
      </c>
      <c r="C161" s="396" t="s">
        <v>374</v>
      </c>
      <c r="D161" s="400">
        <v>6.5</v>
      </c>
      <c r="E161" s="401"/>
      <c r="F161" s="380">
        <f>D161*E161</f>
        <v>0</v>
      </c>
    </row>
    <row r="162" spans="1:6" ht="13.5" thickBot="1">
      <c r="A162" s="582"/>
      <c r="B162" s="583"/>
      <c r="C162" s="584"/>
      <c r="D162" s="585"/>
      <c r="E162" s="586"/>
      <c r="F162" s="587"/>
    </row>
    <row r="163" spans="1:6" ht="13.5" thickBot="1">
      <c r="A163" s="73"/>
      <c r="B163" s="74" t="s">
        <v>517</v>
      </c>
      <c r="C163" s="404"/>
      <c r="D163" s="404"/>
      <c r="E163" s="404"/>
      <c r="F163" s="405">
        <f>SUM(F75:F162)</f>
        <v>0</v>
      </c>
    </row>
    <row r="164" spans="1:6" ht="13.5" thickBot="1">
      <c r="A164" s="173"/>
      <c r="B164" s="169"/>
      <c r="C164" s="170"/>
      <c r="D164" s="171"/>
      <c r="E164" s="171"/>
      <c r="F164" s="172"/>
    </row>
    <row r="165" spans="1:6" ht="13.5" thickBot="1">
      <c r="A165" s="174"/>
      <c r="B165" s="74" t="s">
        <v>518</v>
      </c>
      <c r="C165" s="160"/>
      <c r="D165" s="161"/>
      <c r="E165" s="161"/>
      <c r="F165" s="175"/>
    </row>
    <row r="166" spans="1:6" ht="12.75">
      <c r="A166" s="605">
        <v>73</v>
      </c>
      <c r="B166" s="277" t="s">
        <v>464</v>
      </c>
      <c r="C166" s="616" t="s">
        <v>372</v>
      </c>
      <c r="D166" s="651">
        <v>50</v>
      </c>
      <c r="E166" s="616"/>
      <c r="F166" s="609">
        <f>D166*E166</f>
        <v>0</v>
      </c>
    </row>
    <row r="167" spans="1:6" ht="12.75">
      <c r="A167" s="598"/>
      <c r="B167" s="187" t="s">
        <v>99</v>
      </c>
      <c r="C167" s="601"/>
      <c r="D167" s="652"/>
      <c r="E167" s="601"/>
      <c r="F167" s="611"/>
    </row>
    <row r="168" spans="1:6" ht="25.5">
      <c r="A168" s="596">
        <v>74</v>
      </c>
      <c r="B168" s="159" t="s">
        <v>461</v>
      </c>
      <c r="C168" s="599" t="s">
        <v>371</v>
      </c>
      <c r="D168" s="653">
        <v>21</v>
      </c>
      <c r="E168" s="599"/>
      <c r="F168" s="615">
        <f>D168*E168</f>
        <v>0</v>
      </c>
    </row>
    <row r="169" spans="1:6" ht="12.75">
      <c r="A169" s="598"/>
      <c r="B169" s="187" t="s">
        <v>100</v>
      </c>
      <c r="C169" s="601"/>
      <c r="D169" s="652"/>
      <c r="E169" s="601"/>
      <c r="F169" s="611"/>
    </row>
    <row r="170" spans="1:6" ht="12.75">
      <c r="A170" s="596">
        <v>75</v>
      </c>
      <c r="B170" s="293" t="s">
        <v>460</v>
      </c>
      <c r="C170" s="599" t="s">
        <v>376</v>
      </c>
      <c r="D170" s="653">
        <v>12.3</v>
      </c>
      <c r="E170" s="599"/>
      <c r="F170" s="615">
        <f>D170*E170</f>
        <v>0</v>
      </c>
    </row>
    <row r="171" spans="1:6" ht="12.75">
      <c r="A171" s="598"/>
      <c r="B171" s="436" t="s">
        <v>101</v>
      </c>
      <c r="C171" s="601"/>
      <c r="D171" s="652"/>
      <c r="E171" s="601"/>
      <c r="F171" s="611"/>
    </row>
    <row r="172" spans="1:6" ht="25.5">
      <c r="A172" s="596">
        <v>76</v>
      </c>
      <c r="B172" s="293" t="s">
        <v>462</v>
      </c>
      <c r="C172" s="599" t="s">
        <v>376</v>
      </c>
      <c r="D172" s="653">
        <v>2</v>
      </c>
      <c r="E172" s="599"/>
      <c r="F172" s="615">
        <f>D172*E172</f>
        <v>0</v>
      </c>
    </row>
    <row r="173" spans="1:6" ht="12.75">
      <c r="A173" s="598"/>
      <c r="B173" s="436" t="s">
        <v>102</v>
      </c>
      <c r="C173" s="601"/>
      <c r="D173" s="652"/>
      <c r="E173" s="601"/>
      <c r="F173" s="611"/>
    </row>
    <row r="174" spans="1:6" ht="12.75">
      <c r="A174" s="596">
        <v>77</v>
      </c>
      <c r="B174" s="159" t="s">
        <v>463</v>
      </c>
      <c r="C174" s="599" t="s">
        <v>372</v>
      </c>
      <c r="D174" s="653">
        <v>8</v>
      </c>
      <c r="E174" s="599"/>
      <c r="F174" s="615">
        <f>D174*E174</f>
        <v>0</v>
      </c>
    </row>
    <row r="175" spans="1:6" ht="12.75">
      <c r="A175" s="597"/>
      <c r="B175" s="186" t="s">
        <v>103</v>
      </c>
      <c r="C175" s="600"/>
      <c r="D175" s="654"/>
      <c r="E175" s="600"/>
      <c r="F175" s="610"/>
    </row>
    <row r="176" spans="1:6" ht="12.75">
      <c r="A176" s="598"/>
      <c r="B176" s="187" t="s">
        <v>104</v>
      </c>
      <c r="C176" s="601"/>
      <c r="D176" s="652"/>
      <c r="E176" s="601"/>
      <c r="F176" s="611"/>
    </row>
    <row r="177" spans="1:6" ht="12.75">
      <c r="A177" s="596">
        <v>78</v>
      </c>
      <c r="B177" s="159" t="s">
        <v>490</v>
      </c>
      <c r="C177" s="599" t="s">
        <v>371</v>
      </c>
      <c r="D177" s="653">
        <v>10</v>
      </c>
      <c r="E177" s="599"/>
      <c r="F177" s="615">
        <f aca="true" t="shared" si="0" ref="F177:F191">D177*E177</f>
        <v>0</v>
      </c>
    </row>
    <row r="178" spans="1:6" ht="12.75">
      <c r="A178" s="598"/>
      <c r="B178" s="187" t="s">
        <v>105</v>
      </c>
      <c r="C178" s="601"/>
      <c r="D178" s="652"/>
      <c r="E178" s="601"/>
      <c r="F178" s="611"/>
    </row>
    <row r="179" spans="1:6" ht="12.75">
      <c r="A179" s="596">
        <v>79</v>
      </c>
      <c r="B179" s="159" t="s">
        <v>513</v>
      </c>
      <c r="C179" s="599" t="s">
        <v>371</v>
      </c>
      <c r="D179" s="653">
        <v>9</v>
      </c>
      <c r="E179" s="599"/>
      <c r="F179" s="615">
        <f t="shared" si="0"/>
        <v>0</v>
      </c>
    </row>
    <row r="180" spans="1:6" ht="12.75">
      <c r="A180" s="598"/>
      <c r="B180" s="187" t="s">
        <v>106</v>
      </c>
      <c r="C180" s="601"/>
      <c r="D180" s="652"/>
      <c r="E180" s="601"/>
      <c r="F180" s="611"/>
    </row>
    <row r="181" spans="1:6" ht="12.75">
      <c r="A181" s="596">
        <v>80</v>
      </c>
      <c r="B181" s="159" t="s">
        <v>286</v>
      </c>
      <c r="C181" s="599" t="s">
        <v>372</v>
      </c>
      <c r="D181" s="653">
        <v>45</v>
      </c>
      <c r="E181" s="599"/>
      <c r="F181" s="615">
        <f t="shared" si="0"/>
        <v>0</v>
      </c>
    </row>
    <row r="182" spans="1:6" ht="12.75">
      <c r="A182" s="598"/>
      <c r="B182" s="187" t="s">
        <v>107</v>
      </c>
      <c r="C182" s="601"/>
      <c r="D182" s="652"/>
      <c r="E182" s="601"/>
      <c r="F182" s="611"/>
    </row>
    <row r="183" spans="1:7" ht="12.75">
      <c r="A183" s="596">
        <v>81</v>
      </c>
      <c r="B183" s="279" t="s">
        <v>465</v>
      </c>
      <c r="C183" s="657" t="s">
        <v>371</v>
      </c>
      <c r="D183" s="659">
        <v>6.5</v>
      </c>
      <c r="E183" s="657"/>
      <c r="F183" s="655">
        <f t="shared" si="0"/>
        <v>0</v>
      </c>
      <c r="G183" s="5"/>
    </row>
    <row r="184" spans="1:7" ht="12.75">
      <c r="A184" s="598"/>
      <c r="B184" s="187" t="s">
        <v>108</v>
      </c>
      <c r="C184" s="658"/>
      <c r="D184" s="660"/>
      <c r="E184" s="658"/>
      <c r="F184" s="656"/>
      <c r="G184" s="5"/>
    </row>
    <row r="185" spans="1:7" ht="25.5">
      <c r="A185" s="596">
        <v>82</v>
      </c>
      <c r="B185" s="293" t="s">
        <v>409</v>
      </c>
      <c r="C185" s="599" t="s">
        <v>371</v>
      </c>
      <c r="D185" s="653">
        <v>2.5</v>
      </c>
      <c r="E185" s="599"/>
      <c r="F185" s="615">
        <f t="shared" si="0"/>
        <v>0</v>
      </c>
      <c r="G185" s="5"/>
    </row>
    <row r="186" spans="1:7" ht="12.75">
      <c r="A186" s="598"/>
      <c r="B186" s="436" t="s">
        <v>109</v>
      </c>
      <c r="C186" s="601"/>
      <c r="D186" s="652"/>
      <c r="E186" s="601"/>
      <c r="F186" s="611"/>
      <c r="G186" s="5"/>
    </row>
    <row r="187" spans="1:7" ht="12.75">
      <c r="A187" s="596">
        <v>83</v>
      </c>
      <c r="B187" s="293" t="s">
        <v>466</v>
      </c>
      <c r="C187" s="599" t="s">
        <v>393</v>
      </c>
      <c r="D187" s="653">
        <v>4</v>
      </c>
      <c r="E187" s="599"/>
      <c r="F187" s="615">
        <f t="shared" si="0"/>
        <v>0</v>
      </c>
      <c r="G187" s="5"/>
    </row>
    <row r="188" spans="1:7" ht="12.75">
      <c r="A188" s="598"/>
      <c r="B188" s="436" t="s">
        <v>110</v>
      </c>
      <c r="C188" s="601"/>
      <c r="D188" s="652"/>
      <c r="E188" s="601"/>
      <c r="F188" s="611"/>
      <c r="G188" s="5"/>
    </row>
    <row r="189" spans="1:7" ht="12.75">
      <c r="A189" s="158">
        <v>84</v>
      </c>
      <c r="B189" s="159" t="s">
        <v>508</v>
      </c>
      <c r="C189" s="394" t="s">
        <v>374</v>
      </c>
      <c r="D189" s="420">
        <v>5</v>
      </c>
      <c r="E189" s="394"/>
      <c r="F189" s="395">
        <f t="shared" si="0"/>
        <v>0</v>
      </c>
      <c r="G189" s="5"/>
    </row>
    <row r="190" spans="1:7" ht="19.5" customHeight="1">
      <c r="A190" s="158">
        <v>85</v>
      </c>
      <c r="B190" s="287" t="s">
        <v>509</v>
      </c>
      <c r="C190" s="396" t="s">
        <v>372</v>
      </c>
      <c r="D190" s="421">
        <v>4</v>
      </c>
      <c r="E190" s="396"/>
      <c r="F190" s="395">
        <f t="shared" si="0"/>
        <v>0</v>
      </c>
      <c r="G190" s="5"/>
    </row>
    <row r="191" spans="1:7" ht="12.75">
      <c r="A191" s="596">
        <v>86</v>
      </c>
      <c r="B191" s="159" t="s">
        <v>510</v>
      </c>
      <c r="C191" s="599" t="s">
        <v>372</v>
      </c>
      <c r="D191" s="653">
        <v>4</v>
      </c>
      <c r="E191" s="599"/>
      <c r="F191" s="615">
        <f t="shared" si="0"/>
        <v>0</v>
      </c>
      <c r="G191" s="5"/>
    </row>
    <row r="192" spans="1:7" ht="12.75">
      <c r="A192" s="597"/>
      <c r="B192" s="186" t="s">
        <v>511</v>
      </c>
      <c r="C192" s="600"/>
      <c r="D192" s="654"/>
      <c r="E192" s="600"/>
      <c r="F192" s="610"/>
      <c r="G192" s="5"/>
    </row>
    <row r="193" spans="1:7" ht="12.75">
      <c r="A193" s="598"/>
      <c r="B193" s="187" t="s">
        <v>512</v>
      </c>
      <c r="C193" s="601"/>
      <c r="D193" s="652"/>
      <c r="E193" s="601"/>
      <c r="F193" s="611"/>
      <c r="G193" s="5"/>
    </row>
    <row r="194" spans="1:7" ht="24" customHeight="1">
      <c r="A194" s="294">
        <v>87</v>
      </c>
      <c r="B194" s="288" t="s">
        <v>491</v>
      </c>
      <c r="C194" s="393" t="s">
        <v>372</v>
      </c>
      <c r="D194" s="420">
        <v>45</v>
      </c>
      <c r="E194" s="403"/>
      <c r="F194" s="395">
        <f>D194*E194</f>
        <v>0</v>
      </c>
      <c r="G194" s="5"/>
    </row>
    <row r="195" spans="1:7" ht="12.75">
      <c r="A195" s="294">
        <v>88</v>
      </c>
      <c r="B195" s="281" t="s">
        <v>492</v>
      </c>
      <c r="C195" s="393" t="s">
        <v>372</v>
      </c>
      <c r="D195" s="420">
        <v>45</v>
      </c>
      <c r="E195" s="403"/>
      <c r="F195" s="395">
        <f>D195*E195</f>
        <v>0</v>
      </c>
      <c r="G195" s="5"/>
    </row>
    <row r="196" spans="1:7" ht="25.5">
      <c r="A196" s="294">
        <v>89</v>
      </c>
      <c r="B196" s="281" t="s">
        <v>210</v>
      </c>
      <c r="C196" s="393" t="s">
        <v>374</v>
      </c>
      <c r="D196" s="420">
        <v>24</v>
      </c>
      <c r="E196" s="403"/>
      <c r="F196" s="395">
        <f>D196*E196</f>
        <v>0</v>
      </c>
      <c r="G196" s="5"/>
    </row>
    <row r="197" spans="1:7" ht="38.25">
      <c r="A197" s="294">
        <v>90</v>
      </c>
      <c r="B197" s="281" t="s">
        <v>514</v>
      </c>
      <c r="C197" s="393" t="s">
        <v>374</v>
      </c>
      <c r="D197" s="420">
        <v>20</v>
      </c>
      <c r="E197" s="403"/>
      <c r="F197" s="395">
        <f>D197*E197</f>
        <v>0</v>
      </c>
      <c r="G197" s="5"/>
    </row>
    <row r="198" spans="1:7" ht="12.75">
      <c r="A198" s="131">
        <v>91</v>
      </c>
      <c r="B198" s="26" t="s">
        <v>526</v>
      </c>
      <c r="C198" s="398" t="s">
        <v>373</v>
      </c>
      <c r="D198" s="422">
        <v>1</v>
      </c>
      <c r="E198" s="151"/>
      <c r="F198" s="153">
        <f>D198*E198</f>
        <v>0</v>
      </c>
      <c r="G198" s="5"/>
    </row>
    <row r="199" spans="1:7" ht="15.75" customHeight="1" thickBot="1">
      <c r="A199" s="131"/>
      <c r="B199" s="26"/>
      <c r="C199" s="398"/>
      <c r="D199" s="398"/>
      <c r="E199" s="398"/>
      <c r="F199" s="153"/>
      <c r="G199" s="5"/>
    </row>
    <row r="200" spans="1:7" ht="13.5" thickBot="1">
      <c r="A200" s="73"/>
      <c r="B200" s="74" t="s">
        <v>519</v>
      </c>
      <c r="C200" s="406"/>
      <c r="D200" s="406"/>
      <c r="E200" s="367"/>
      <c r="F200" s="405">
        <f>SUM(F166:F199)</f>
        <v>0</v>
      </c>
      <c r="G200" s="5"/>
    </row>
    <row r="201" spans="1:6" ht="8.25" customHeight="1" thickBot="1">
      <c r="A201" s="94"/>
      <c r="B201" s="31"/>
      <c r="C201" s="407"/>
      <c r="D201" s="407"/>
      <c r="E201" s="408"/>
      <c r="F201" s="409"/>
    </row>
    <row r="202" spans="1:6" s="45" customFormat="1" ht="20.25" customHeight="1" thickBot="1" thickTop="1">
      <c r="A202" s="93"/>
      <c r="B202" s="60" t="s">
        <v>524</v>
      </c>
      <c r="C202" s="410"/>
      <c r="D202" s="411"/>
      <c r="E202" s="410"/>
      <c r="F202" s="102">
        <f>CEILING(F72+F163+F200,1000)</f>
        <v>0</v>
      </c>
    </row>
    <row r="203" spans="1:6" ht="12.75">
      <c r="A203" s="37"/>
      <c r="B203" s="4"/>
      <c r="C203" s="34"/>
      <c r="D203" s="59"/>
      <c r="E203" s="6"/>
      <c r="F203" s="6"/>
    </row>
    <row r="204" spans="1:6" ht="12.75">
      <c r="A204" s="37"/>
      <c r="B204" s="4"/>
      <c r="C204" s="34"/>
      <c r="D204" s="59"/>
      <c r="E204" s="6"/>
      <c r="F204" s="6"/>
    </row>
    <row r="205" spans="1:6" ht="12.75">
      <c r="A205" s="37"/>
      <c r="B205" s="4"/>
      <c r="C205" s="34"/>
      <c r="D205" s="59"/>
      <c r="E205" s="6"/>
      <c r="F205" s="6"/>
    </row>
    <row r="206" spans="1:6" ht="12.75">
      <c r="A206" s="37"/>
      <c r="B206" s="4"/>
      <c r="C206" s="34"/>
      <c r="D206" s="59"/>
      <c r="E206" s="6"/>
      <c r="F206" s="6"/>
    </row>
    <row r="207" spans="1:6" ht="12.75">
      <c r="A207" s="37"/>
      <c r="B207" s="4"/>
      <c r="C207" s="34"/>
      <c r="D207" s="59"/>
      <c r="E207" s="6"/>
      <c r="F207" s="6"/>
    </row>
    <row r="208" spans="1:6" ht="12.75">
      <c r="A208" s="37"/>
      <c r="B208" s="4"/>
      <c r="C208" s="34"/>
      <c r="D208" s="59"/>
      <c r="E208" s="6"/>
      <c r="F208" s="6"/>
    </row>
    <row r="209" spans="1:6" ht="12.75">
      <c r="A209" s="37"/>
      <c r="B209" s="4"/>
      <c r="C209" s="34"/>
      <c r="D209" s="59"/>
      <c r="E209" s="6"/>
      <c r="F209" s="6"/>
    </row>
    <row r="210" spans="1:6" ht="12.75">
      <c r="A210" s="37"/>
      <c r="B210" s="4"/>
      <c r="C210" s="34"/>
      <c r="D210" s="59"/>
      <c r="E210" s="6"/>
      <c r="F210" s="6"/>
    </row>
    <row r="211" spans="1:6" ht="12.75">
      <c r="A211" s="37"/>
      <c r="B211" s="4"/>
      <c r="C211" s="34"/>
      <c r="D211" s="59"/>
      <c r="E211" s="6"/>
      <c r="F211" s="6"/>
    </row>
    <row r="212" spans="1:6" ht="12.75">
      <c r="A212" s="37"/>
      <c r="B212" s="4"/>
      <c r="C212" s="34"/>
      <c r="D212" s="59"/>
      <c r="E212" s="6"/>
      <c r="F212" s="6"/>
    </row>
    <row r="213" spans="1:6" ht="12.75">
      <c r="A213" s="37"/>
      <c r="B213" s="4"/>
      <c r="C213" s="34"/>
      <c r="D213" s="59"/>
      <c r="E213" s="6"/>
      <c r="F213" s="6"/>
    </row>
    <row r="214" spans="1:6" ht="12.75">
      <c r="A214" s="37"/>
      <c r="B214" s="4"/>
      <c r="C214" s="34"/>
      <c r="D214" s="59"/>
      <c r="E214" s="6"/>
      <c r="F214" s="6"/>
    </row>
    <row r="215" spans="1:6" ht="12.75">
      <c r="A215" s="37"/>
      <c r="B215" s="4"/>
      <c r="C215" s="34"/>
      <c r="D215" s="59"/>
      <c r="E215" s="6"/>
      <c r="F215" s="6"/>
    </row>
    <row r="216" spans="1:6" ht="12.75">
      <c r="A216" s="37"/>
      <c r="B216" s="4"/>
      <c r="C216" s="34"/>
      <c r="D216" s="59"/>
      <c r="E216" s="6"/>
      <c r="F216" s="6"/>
    </row>
    <row r="217" spans="1:6" ht="12.75">
      <c r="A217" s="37"/>
      <c r="B217" s="4"/>
      <c r="C217" s="34"/>
      <c r="D217" s="59"/>
      <c r="E217" s="6"/>
      <c r="F217" s="6"/>
    </row>
    <row r="218" spans="1:6" ht="12.75">
      <c r="A218" s="37"/>
      <c r="B218" s="4"/>
      <c r="C218" s="34"/>
      <c r="D218" s="59"/>
      <c r="E218" s="6"/>
      <c r="F218" s="6"/>
    </row>
    <row r="219" spans="1:6" ht="12.75">
      <c r="A219" s="37"/>
      <c r="B219" s="4"/>
      <c r="C219" s="34"/>
      <c r="D219" s="59"/>
      <c r="E219" s="6"/>
      <c r="F219" s="6"/>
    </row>
    <row r="220" spans="1:6" ht="12.75">
      <c r="A220" s="37"/>
      <c r="B220" s="4"/>
      <c r="C220" s="34"/>
      <c r="D220" s="59"/>
      <c r="E220" s="6"/>
      <c r="F220" s="6"/>
    </row>
    <row r="221" spans="1:6" ht="12.75">
      <c r="A221" s="37"/>
      <c r="B221" s="4"/>
      <c r="C221" s="34"/>
      <c r="D221" s="59"/>
      <c r="E221" s="6"/>
      <c r="F221" s="6"/>
    </row>
    <row r="222" spans="1:6" ht="12.75">
      <c r="A222" s="37"/>
      <c r="B222" s="4"/>
      <c r="C222" s="34"/>
      <c r="D222" s="59"/>
      <c r="E222" s="6"/>
      <c r="F222" s="6"/>
    </row>
    <row r="223" spans="1:6" ht="12.75">
      <c r="A223" s="37"/>
      <c r="B223" s="4"/>
      <c r="C223" s="34"/>
      <c r="D223" s="59"/>
      <c r="E223" s="6"/>
      <c r="F223" s="6"/>
    </row>
    <row r="224" spans="1:6" ht="12.75">
      <c r="A224" s="37"/>
      <c r="B224" s="4"/>
      <c r="C224" s="34"/>
      <c r="D224" s="59"/>
      <c r="E224" s="6"/>
      <c r="F224" s="6"/>
    </row>
    <row r="225" spans="1:6" ht="12.75">
      <c r="A225" s="37"/>
      <c r="B225" s="4"/>
      <c r="C225" s="34"/>
      <c r="D225" s="59"/>
      <c r="E225" s="6"/>
      <c r="F225" s="6"/>
    </row>
    <row r="226" spans="1:6" ht="12.75">
      <c r="A226" s="37"/>
      <c r="B226" s="4"/>
      <c r="C226" s="34"/>
      <c r="D226" s="59"/>
      <c r="E226" s="6"/>
      <c r="F226" s="6"/>
    </row>
    <row r="227" spans="1:6" ht="12.75">
      <c r="A227" s="37"/>
      <c r="B227" s="4"/>
      <c r="C227" s="34"/>
      <c r="D227" s="59"/>
      <c r="E227" s="6"/>
      <c r="F227" s="6"/>
    </row>
    <row r="228" spans="1:6" ht="12.75">
      <c r="A228" s="37"/>
      <c r="B228" s="4"/>
      <c r="C228" s="34"/>
      <c r="D228" s="59"/>
      <c r="E228" s="6"/>
      <c r="F228" s="6"/>
    </row>
    <row r="229" spans="1:6" ht="12.75">
      <c r="A229" s="37"/>
      <c r="B229" s="4"/>
      <c r="C229" s="34"/>
      <c r="D229" s="59"/>
      <c r="E229" s="6"/>
      <c r="F229" s="6"/>
    </row>
    <row r="230" spans="1:6" ht="12.75">
      <c r="A230" s="37"/>
      <c r="B230" s="4"/>
      <c r="C230" s="34"/>
      <c r="D230" s="59"/>
      <c r="E230" s="6"/>
      <c r="F230" s="6"/>
    </row>
    <row r="231" spans="1:6" ht="12.75">
      <c r="A231" s="37"/>
      <c r="B231" s="4"/>
      <c r="C231" s="34"/>
      <c r="D231" s="59"/>
      <c r="E231" s="6"/>
      <c r="F231" s="6"/>
    </row>
    <row r="232" spans="1:6" ht="12.75">
      <c r="A232" s="37"/>
      <c r="B232" s="4"/>
      <c r="C232" s="34"/>
      <c r="D232" s="59"/>
      <c r="E232" s="6"/>
      <c r="F232" s="6"/>
    </row>
    <row r="233" spans="1:6" ht="12.75">
      <c r="A233" s="37"/>
      <c r="B233" s="4"/>
      <c r="C233" s="34"/>
      <c r="D233" s="59"/>
      <c r="E233" s="6"/>
      <c r="F233" s="6"/>
    </row>
    <row r="234" spans="1:6" ht="12.75">
      <c r="A234" s="37"/>
      <c r="B234" s="4"/>
      <c r="C234" s="34"/>
      <c r="D234" s="59"/>
      <c r="E234" s="6"/>
      <c r="F234" s="6"/>
    </row>
    <row r="235" spans="1:6" ht="12.75">
      <c r="A235" s="37"/>
      <c r="B235" s="4"/>
      <c r="C235" s="34"/>
      <c r="D235" s="59"/>
      <c r="E235" s="6"/>
      <c r="F235" s="6"/>
    </row>
    <row r="236" spans="1:6" ht="12.75">
      <c r="A236" s="37"/>
      <c r="B236" s="4"/>
      <c r="C236" s="34"/>
      <c r="D236" s="59"/>
      <c r="E236" s="6"/>
      <c r="F236" s="6"/>
    </row>
    <row r="237" spans="1:6" ht="12.75">
      <c r="A237" s="37"/>
      <c r="B237" s="4"/>
      <c r="C237" s="34"/>
      <c r="D237" s="59"/>
      <c r="E237" s="6"/>
      <c r="F237" s="6"/>
    </row>
    <row r="238" spans="1:6" ht="12.75">
      <c r="A238" s="37"/>
      <c r="B238" s="4"/>
      <c r="C238" s="34"/>
      <c r="D238" s="59"/>
      <c r="E238" s="6"/>
      <c r="F238" s="6"/>
    </row>
    <row r="239" spans="1:6" ht="12.75">
      <c r="A239" s="37"/>
      <c r="B239" s="4"/>
      <c r="C239" s="34"/>
      <c r="D239" s="59"/>
      <c r="E239" s="6"/>
      <c r="F239" s="6"/>
    </row>
    <row r="240" spans="1:6" ht="12.75">
      <c r="A240" s="37"/>
      <c r="B240" s="4"/>
      <c r="C240" s="34"/>
      <c r="D240" s="59"/>
      <c r="E240" s="6"/>
      <c r="F240" s="6"/>
    </row>
    <row r="241" spans="1:6" ht="12.75">
      <c r="A241" s="37"/>
      <c r="B241" s="4"/>
      <c r="C241" s="34"/>
      <c r="D241" s="59"/>
      <c r="E241" s="6"/>
      <c r="F241" s="6"/>
    </row>
    <row r="242" spans="1:6" ht="12.75">
      <c r="A242" s="37"/>
      <c r="B242" s="4"/>
      <c r="C242" s="34"/>
      <c r="D242" s="59"/>
      <c r="E242" s="6"/>
      <c r="F242" s="6"/>
    </row>
    <row r="243" spans="1:6" ht="12.75">
      <c r="A243" s="37"/>
      <c r="B243" s="4"/>
      <c r="C243" s="34"/>
      <c r="D243" s="59"/>
      <c r="E243" s="6"/>
      <c r="F243" s="6"/>
    </row>
    <row r="244" spans="1:6" ht="12.75">
      <c r="A244" s="37"/>
      <c r="B244" s="4"/>
      <c r="C244" s="34"/>
      <c r="D244" s="59"/>
      <c r="E244" s="6"/>
      <c r="F244" s="6"/>
    </row>
    <row r="245" spans="1:6" ht="12.75">
      <c r="A245" s="37"/>
      <c r="B245" s="4"/>
      <c r="C245" s="34"/>
      <c r="D245" s="59"/>
      <c r="E245" s="6"/>
      <c r="F245" s="6"/>
    </row>
    <row r="246" spans="1:6" ht="12.75">
      <c r="A246" s="37"/>
      <c r="B246" s="4"/>
      <c r="C246" s="34"/>
      <c r="D246" s="59"/>
      <c r="E246" s="6"/>
      <c r="F246" s="6"/>
    </row>
    <row r="247" spans="1:6" ht="12.75">
      <c r="A247" s="37"/>
      <c r="B247" s="4"/>
      <c r="C247" s="34"/>
      <c r="D247" s="59"/>
      <c r="E247" s="6"/>
      <c r="F247" s="6"/>
    </row>
    <row r="248" spans="1:6" ht="12.75">
      <c r="A248" s="37"/>
      <c r="B248" s="4"/>
      <c r="C248" s="34"/>
      <c r="D248" s="59"/>
      <c r="E248" s="6"/>
      <c r="F248" s="6"/>
    </row>
    <row r="249" spans="1:6" ht="12.75">
      <c r="A249" s="37"/>
      <c r="B249" s="4"/>
      <c r="C249" s="34"/>
      <c r="D249" s="59"/>
      <c r="E249" s="6"/>
      <c r="F249" s="6"/>
    </row>
    <row r="250" spans="1:6" ht="12.75">
      <c r="A250" s="37"/>
      <c r="B250" s="4"/>
      <c r="C250" s="34"/>
      <c r="D250" s="59"/>
      <c r="E250" s="6"/>
      <c r="F250" s="6"/>
    </row>
    <row r="251" spans="1:6" ht="12.75">
      <c r="A251" s="37"/>
      <c r="B251" s="4"/>
      <c r="C251" s="34"/>
      <c r="D251" s="59"/>
      <c r="E251" s="6"/>
      <c r="F251" s="6"/>
    </row>
    <row r="252" spans="1:6" ht="12.75">
      <c r="A252" s="37"/>
      <c r="B252" s="4"/>
      <c r="C252" s="34"/>
      <c r="D252" s="59"/>
      <c r="E252" s="6"/>
      <c r="F252" s="6"/>
    </row>
    <row r="253" spans="1:6" ht="12.75">
      <c r="A253" s="37"/>
      <c r="B253" s="4"/>
      <c r="C253" s="34"/>
      <c r="D253" s="59"/>
      <c r="E253" s="6"/>
      <c r="F253" s="6"/>
    </row>
    <row r="254" spans="1:6" ht="12.75">
      <c r="A254" s="37"/>
      <c r="B254" s="4"/>
      <c r="C254" s="34"/>
      <c r="D254" s="59"/>
      <c r="E254" s="6"/>
      <c r="F254" s="6"/>
    </row>
    <row r="255" spans="1:6" ht="12.75">
      <c r="A255" s="37"/>
      <c r="B255" s="4"/>
      <c r="C255" s="34"/>
      <c r="D255" s="59"/>
      <c r="E255" s="6"/>
      <c r="F255" s="6"/>
    </row>
    <row r="256" spans="1:6" ht="12.75">
      <c r="A256" s="37"/>
      <c r="B256" s="4"/>
      <c r="C256" s="34"/>
      <c r="D256" s="59"/>
      <c r="E256" s="6"/>
      <c r="F256" s="6"/>
    </row>
    <row r="257" spans="1:6" ht="12.75">
      <c r="A257" s="37"/>
      <c r="B257" s="4"/>
      <c r="C257" s="34"/>
      <c r="D257" s="59"/>
      <c r="E257" s="6"/>
      <c r="F257" s="6"/>
    </row>
    <row r="258" spans="1:6" ht="12.75">
      <c r="A258" s="37"/>
      <c r="B258" s="4"/>
      <c r="C258" s="34"/>
      <c r="D258" s="59"/>
      <c r="E258" s="6"/>
      <c r="F258" s="6"/>
    </row>
    <row r="259" spans="1:6" ht="12.75">
      <c r="A259" s="37"/>
      <c r="B259" s="4"/>
      <c r="C259" s="34"/>
      <c r="D259" s="59"/>
      <c r="E259" s="6"/>
      <c r="F259" s="6"/>
    </row>
    <row r="260" spans="1:6" ht="12.75">
      <c r="A260" s="37"/>
      <c r="B260" s="4"/>
      <c r="C260" s="34"/>
      <c r="D260" s="59"/>
      <c r="E260" s="6"/>
      <c r="F260" s="6"/>
    </row>
    <row r="261" spans="1:6" ht="12.75">
      <c r="A261" s="37"/>
      <c r="B261" s="4"/>
      <c r="C261" s="34"/>
      <c r="D261" s="59"/>
      <c r="E261" s="6"/>
      <c r="F261" s="6"/>
    </row>
    <row r="262" spans="1:6" ht="12.75">
      <c r="A262" s="37"/>
      <c r="B262" s="4"/>
      <c r="C262" s="34"/>
      <c r="D262" s="59"/>
      <c r="E262" s="6"/>
      <c r="F262" s="6"/>
    </row>
    <row r="263" spans="1:6" ht="12.75">
      <c r="A263" s="37"/>
      <c r="B263" s="4"/>
      <c r="C263" s="34"/>
      <c r="D263" s="59"/>
      <c r="E263" s="6"/>
      <c r="F263" s="6"/>
    </row>
    <row r="264" spans="1:6" ht="12.75">
      <c r="A264" s="37"/>
      <c r="B264" s="4"/>
      <c r="C264" s="34"/>
      <c r="D264" s="59"/>
      <c r="E264" s="6"/>
      <c r="F264" s="6"/>
    </row>
    <row r="265" spans="1:6" ht="12.75">
      <c r="A265" s="37"/>
      <c r="B265" s="4"/>
      <c r="C265" s="34"/>
      <c r="D265" s="59"/>
      <c r="E265" s="6"/>
      <c r="F265" s="6"/>
    </row>
    <row r="266" spans="1:6" ht="12.75">
      <c r="A266" s="37"/>
      <c r="B266" s="4"/>
      <c r="C266" s="34"/>
      <c r="D266" s="59"/>
      <c r="E266" s="6"/>
      <c r="F266" s="6"/>
    </row>
    <row r="267" spans="1:6" ht="12.75">
      <c r="A267" s="37"/>
      <c r="B267" s="4"/>
      <c r="C267" s="34"/>
      <c r="D267" s="59"/>
      <c r="E267" s="6"/>
      <c r="F267" s="6"/>
    </row>
    <row r="268" spans="1:6" ht="12.75">
      <c r="A268" s="37"/>
      <c r="B268" s="4"/>
      <c r="C268" s="34"/>
      <c r="D268" s="59"/>
      <c r="E268" s="6"/>
      <c r="F268" s="6"/>
    </row>
    <row r="269" spans="1:6" ht="12.75">
      <c r="A269" s="37"/>
      <c r="B269" s="4"/>
      <c r="C269" s="34"/>
      <c r="D269" s="59"/>
      <c r="E269" s="6"/>
      <c r="F269" s="6"/>
    </row>
    <row r="270" spans="1:6" ht="12.75">
      <c r="A270" s="37"/>
      <c r="B270" s="4"/>
      <c r="C270" s="34"/>
      <c r="D270" s="59"/>
      <c r="E270" s="6"/>
      <c r="F270" s="6"/>
    </row>
    <row r="271" spans="1:6" ht="12.75">
      <c r="A271" s="37"/>
      <c r="B271" s="4"/>
      <c r="C271" s="34"/>
      <c r="D271" s="59"/>
      <c r="E271" s="6"/>
      <c r="F271" s="6"/>
    </row>
    <row r="272" spans="1:6" ht="12.75">
      <c r="A272" s="37"/>
      <c r="B272" s="4"/>
      <c r="C272" s="34"/>
      <c r="D272" s="59"/>
      <c r="E272" s="6"/>
      <c r="F272" s="6"/>
    </row>
    <row r="273" spans="1:6" ht="12.75">
      <c r="A273" s="37"/>
      <c r="B273" s="4"/>
      <c r="C273" s="34"/>
      <c r="D273" s="59"/>
      <c r="E273" s="6"/>
      <c r="F273" s="6"/>
    </row>
    <row r="274" spans="1:6" ht="12.75">
      <c r="A274" s="37"/>
      <c r="B274" s="4"/>
      <c r="C274" s="34"/>
      <c r="D274" s="59"/>
      <c r="E274" s="6"/>
      <c r="F274" s="6"/>
    </row>
    <row r="275" spans="1:6" ht="12.75">
      <c r="A275" s="37"/>
      <c r="B275" s="4"/>
      <c r="C275" s="34"/>
      <c r="D275" s="59"/>
      <c r="E275" s="6"/>
      <c r="F275" s="6"/>
    </row>
    <row r="276" spans="1:6" ht="12.75">
      <c r="A276" s="37"/>
      <c r="B276" s="4"/>
      <c r="C276" s="34"/>
      <c r="D276" s="59"/>
      <c r="E276" s="6"/>
      <c r="F276" s="6"/>
    </row>
    <row r="277" spans="1:6" ht="12.75">
      <c r="A277" s="37"/>
      <c r="B277" s="4"/>
      <c r="C277" s="34"/>
      <c r="D277" s="59"/>
      <c r="E277" s="6"/>
      <c r="F277" s="6"/>
    </row>
    <row r="278" spans="1:6" ht="12.75">
      <c r="A278" s="37"/>
      <c r="B278" s="4"/>
      <c r="C278" s="34"/>
      <c r="D278" s="59"/>
      <c r="E278" s="6"/>
      <c r="F278" s="6"/>
    </row>
    <row r="279" spans="1:6" ht="12.75">
      <c r="A279" s="37"/>
      <c r="B279" s="4"/>
      <c r="C279" s="34"/>
      <c r="D279" s="59"/>
      <c r="E279" s="6"/>
      <c r="F279" s="6"/>
    </row>
    <row r="280" spans="1:6" ht="12.75">
      <c r="A280" s="37"/>
      <c r="B280" s="4"/>
      <c r="C280" s="34"/>
      <c r="D280" s="59"/>
      <c r="E280" s="6"/>
      <c r="F280" s="6"/>
    </row>
    <row r="281" spans="1:6" ht="12.75">
      <c r="A281" s="37"/>
      <c r="B281" s="4"/>
      <c r="C281" s="34"/>
      <c r="D281" s="59"/>
      <c r="E281" s="6"/>
      <c r="F281" s="6"/>
    </row>
    <row r="282" spans="1:6" ht="12.75">
      <c r="A282" s="37"/>
      <c r="B282" s="4"/>
      <c r="C282" s="34"/>
      <c r="D282" s="59"/>
      <c r="E282" s="6"/>
      <c r="F282" s="6"/>
    </row>
    <row r="283" spans="1:6" ht="12.75">
      <c r="A283" s="37"/>
      <c r="B283" s="4"/>
      <c r="C283" s="34"/>
      <c r="D283" s="59"/>
      <c r="E283" s="6"/>
      <c r="F283" s="6"/>
    </row>
    <row r="284" spans="1:6" ht="12.75">
      <c r="A284" s="37"/>
      <c r="B284" s="4"/>
      <c r="C284" s="34"/>
      <c r="D284" s="59"/>
      <c r="E284" s="6"/>
      <c r="F284" s="6"/>
    </row>
    <row r="285" spans="1:6" ht="12.75">
      <c r="A285" s="37"/>
      <c r="B285" s="4"/>
      <c r="C285" s="34"/>
      <c r="D285" s="59"/>
      <c r="E285" s="6"/>
      <c r="F285" s="6"/>
    </row>
    <row r="286" spans="1:6" ht="12.75">
      <c r="A286" s="37"/>
      <c r="B286" s="4"/>
      <c r="C286" s="34"/>
      <c r="D286" s="59"/>
      <c r="E286" s="6"/>
      <c r="F286" s="6"/>
    </row>
    <row r="287" spans="1:6" ht="12.75">
      <c r="A287" s="37"/>
      <c r="B287" s="4"/>
      <c r="C287" s="34"/>
      <c r="D287" s="59"/>
      <c r="E287" s="6"/>
      <c r="F287" s="6"/>
    </row>
    <row r="288" spans="1:6" ht="12.75">
      <c r="A288" s="37"/>
      <c r="B288" s="4"/>
      <c r="C288" s="34"/>
      <c r="D288" s="59"/>
      <c r="E288" s="6"/>
      <c r="F288" s="6"/>
    </row>
    <row r="289" spans="1:6" ht="12.75">
      <c r="A289" s="37"/>
      <c r="B289" s="4"/>
      <c r="C289" s="34"/>
      <c r="D289" s="59"/>
      <c r="E289" s="6"/>
      <c r="F289" s="6"/>
    </row>
    <row r="290" spans="1:6" ht="12.75">
      <c r="A290" s="37"/>
      <c r="B290" s="4"/>
      <c r="C290" s="34"/>
      <c r="D290" s="59"/>
      <c r="E290" s="6"/>
      <c r="F290" s="6"/>
    </row>
    <row r="291" spans="1:6" ht="12.75">
      <c r="A291" s="37"/>
      <c r="B291" s="4"/>
      <c r="C291" s="34"/>
      <c r="D291" s="59"/>
      <c r="E291" s="6"/>
      <c r="F291" s="6"/>
    </row>
    <row r="292" spans="1:6" ht="12.75">
      <c r="A292" s="37"/>
      <c r="B292" s="4"/>
      <c r="C292" s="34"/>
      <c r="D292" s="59"/>
      <c r="E292" s="6"/>
      <c r="F292" s="6"/>
    </row>
    <row r="293" spans="1:6" ht="12.75">
      <c r="A293" s="37"/>
      <c r="B293" s="4"/>
      <c r="C293" s="34"/>
      <c r="D293" s="59"/>
      <c r="E293" s="6"/>
      <c r="F293" s="6"/>
    </row>
    <row r="294" spans="1:6" ht="12.75">
      <c r="A294" s="37"/>
      <c r="B294" s="4"/>
      <c r="C294" s="34"/>
      <c r="D294" s="59"/>
      <c r="E294" s="6"/>
      <c r="F294" s="6"/>
    </row>
    <row r="295" spans="1:6" ht="12.75">
      <c r="A295" s="37"/>
      <c r="B295" s="4"/>
      <c r="C295" s="34"/>
      <c r="D295" s="59"/>
      <c r="E295" s="6"/>
      <c r="F295" s="6"/>
    </row>
    <row r="296" spans="1:6" ht="12.75">
      <c r="A296" s="37"/>
      <c r="B296" s="4"/>
      <c r="C296" s="34"/>
      <c r="D296" s="59"/>
      <c r="E296" s="6"/>
      <c r="F296" s="6"/>
    </row>
    <row r="297" spans="1:6" ht="12.75">
      <c r="A297" s="37"/>
      <c r="B297" s="4"/>
      <c r="C297" s="34"/>
      <c r="D297" s="59"/>
      <c r="E297" s="6"/>
      <c r="F297" s="6"/>
    </row>
    <row r="298" spans="1:6" ht="12.75">
      <c r="A298" s="37"/>
      <c r="B298" s="4"/>
      <c r="C298" s="34"/>
      <c r="D298" s="59"/>
      <c r="E298" s="6"/>
      <c r="F298" s="6"/>
    </row>
    <row r="299" spans="1:6" ht="12.75">
      <c r="A299" s="37"/>
      <c r="B299" s="4"/>
      <c r="C299" s="34"/>
      <c r="D299" s="59"/>
      <c r="E299" s="6"/>
      <c r="F299" s="6"/>
    </row>
    <row r="300" spans="1:6" ht="12.75">
      <c r="A300" s="37"/>
      <c r="B300" s="4"/>
      <c r="C300" s="34"/>
      <c r="D300" s="59"/>
      <c r="E300" s="6"/>
      <c r="F300" s="6"/>
    </row>
    <row r="301" spans="1:6" ht="12.75">
      <c r="A301" s="37"/>
      <c r="B301" s="4"/>
      <c r="C301" s="34"/>
      <c r="D301" s="59"/>
      <c r="E301" s="6"/>
      <c r="F301" s="6"/>
    </row>
    <row r="302" spans="1:6" ht="12.75">
      <c r="A302" s="37"/>
      <c r="B302" s="4"/>
      <c r="C302" s="34"/>
      <c r="D302" s="59"/>
      <c r="E302" s="6"/>
      <c r="F302" s="6"/>
    </row>
    <row r="303" spans="1:6" ht="12.75">
      <c r="A303" s="37"/>
      <c r="B303" s="4"/>
      <c r="C303" s="34"/>
      <c r="D303" s="59"/>
      <c r="E303" s="6"/>
      <c r="F303" s="6"/>
    </row>
    <row r="304" spans="1:6" ht="12.75">
      <c r="A304" s="37"/>
      <c r="B304" s="4"/>
      <c r="C304" s="34"/>
      <c r="D304" s="59"/>
      <c r="E304" s="6"/>
      <c r="F304" s="6"/>
    </row>
    <row r="305" spans="1:6" ht="12.75">
      <c r="A305" s="37"/>
      <c r="B305" s="4"/>
      <c r="C305" s="34"/>
      <c r="D305" s="59"/>
      <c r="E305" s="6"/>
      <c r="F305" s="6"/>
    </row>
    <row r="306" spans="1:6" ht="12.75">
      <c r="A306" s="37"/>
      <c r="B306" s="4"/>
      <c r="C306" s="34"/>
      <c r="D306" s="59"/>
      <c r="E306" s="6"/>
      <c r="F306" s="6"/>
    </row>
    <row r="307" spans="1:6" ht="12.75">
      <c r="A307" s="37"/>
      <c r="B307" s="4"/>
      <c r="C307" s="34"/>
      <c r="D307" s="59"/>
      <c r="E307" s="6"/>
      <c r="F307" s="6"/>
    </row>
    <row r="308" spans="1:6" ht="12.75">
      <c r="A308" s="37"/>
      <c r="B308" s="4"/>
      <c r="C308" s="34"/>
      <c r="D308" s="59"/>
      <c r="E308" s="6"/>
      <c r="F308" s="6"/>
    </row>
    <row r="309" spans="1:6" ht="12.75">
      <c r="A309" s="37"/>
      <c r="B309" s="4"/>
      <c r="C309" s="34"/>
      <c r="D309" s="59"/>
      <c r="E309" s="6"/>
      <c r="F309" s="6"/>
    </row>
    <row r="310" spans="1:6" ht="12.75">
      <c r="A310" s="37"/>
      <c r="B310" s="4"/>
      <c r="C310" s="34"/>
      <c r="D310" s="59"/>
      <c r="E310" s="6"/>
      <c r="F310" s="6"/>
    </row>
    <row r="311" spans="1:6" ht="12.75">
      <c r="A311" s="37"/>
      <c r="B311" s="4"/>
      <c r="C311" s="34"/>
      <c r="D311" s="59"/>
      <c r="E311" s="6"/>
      <c r="F311" s="6"/>
    </row>
    <row r="312" spans="1:6" ht="12.75">
      <c r="A312" s="37"/>
      <c r="B312" s="4"/>
      <c r="C312" s="34"/>
      <c r="D312" s="59"/>
      <c r="E312" s="6"/>
      <c r="F312" s="6"/>
    </row>
    <row r="313" spans="1:6" ht="12.75">
      <c r="A313" s="37"/>
      <c r="B313" s="4"/>
      <c r="C313" s="34"/>
      <c r="D313" s="59"/>
      <c r="E313" s="6"/>
      <c r="F313" s="6"/>
    </row>
    <row r="314" spans="1:6" ht="12.75">
      <c r="A314" s="37"/>
      <c r="B314" s="4"/>
      <c r="C314" s="34"/>
      <c r="D314" s="59"/>
      <c r="E314" s="6"/>
      <c r="F314" s="6"/>
    </row>
    <row r="315" spans="1:6" ht="12.75">
      <c r="A315" s="37"/>
      <c r="B315" s="4"/>
      <c r="C315" s="34"/>
      <c r="D315" s="59"/>
      <c r="E315" s="6"/>
      <c r="F315" s="6"/>
    </row>
    <row r="316" spans="1:6" ht="12.75">
      <c r="A316" s="37"/>
      <c r="B316" s="4"/>
      <c r="C316" s="34"/>
      <c r="D316" s="59"/>
      <c r="E316" s="6"/>
      <c r="F316" s="6"/>
    </row>
    <row r="317" spans="1:6" ht="12.75">
      <c r="A317" s="37"/>
      <c r="B317" s="4"/>
      <c r="C317" s="34"/>
      <c r="D317" s="59"/>
      <c r="E317" s="6"/>
      <c r="F317" s="6"/>
    </row>
    <row r="318" spans="1:6" ht="12.75">
      <c r="A318" s="37"/>
      <c r="B318" s="4"/>
      <c r="C318" s="34"/>
      <c r="D318" s="59"/>
      <c r="E318" s="6"/>
      <c r="F318" s="6"/>
    </row>
    <row r="319" spans="1:6" ht="12.75">
      <c r="A319" s="37"/>
      <c r="B319" s="4"/>
      <c r="C319" s="34"/>
      <c r="D319" s="59"/>
      <c r="E319" s="6"/>
      <c r="F319" s="6"/>
    </row>
    <row r="320" spans="1:6" ht="12.75">
      <c r="A320" s="37"/>
      <c r="B320" s="4"/>
      <c r="C320" s="34"/>
      <c r="D320" s="59"/>
      <c r="E320" s="6"/>
      <c r="F320" s="6"/>
    </row>
    <row r="321" spans="1:6" ht="12.75">
      <c r="A321" s="37"/>
      <c r="B321" s="4"/>
      <c r="C321" s="34"/>
      <c r="D321" s="59"/>
      <c r="E321" s="6"/>
      <c r="F321" s="6"/>
    </row>
    <row r="322" spans="1:6" ht="12.75">
      <c r="A322" s="37"/>
      <c r="B322" s="4"/>
      <c r="C322" s="34"/>
      <c r="D322" s="59"/>
      <c r="E322" s="6"/>
      <c r="F322" s="6"/>
    </row>
    <row r="323" spans="1:6" ht="12.75">
      <c r="A323" s="37"/>
      <c r="B323" s="4"/>
      <c r="C323" s="34"/>
      <c r="D323" s="59"/>
      <c r="E323" s="6"/>
      <c r="F323" s="6"/>
    </row>
    <row r="324" spans="1:6" ht="12.75">
      <c r="A324" s="37"/>
      <c r="B324" s="4"/>
      <c r="C324" s="34"/>
      <c r="D324" s="59"/>
      <c r="E324" s="6"/>
      <c r="F324" s="6"/>
    </row>
    <row r="325" spans="1:6" ht="12.75">
      <c r="A325" s="37"/>
      <c r="B325" s="4"/>
      <c r="C325" s="34"/>
      <c r="D325" s="59"/>
      <c r="E325" s="6"/>
      <c r="F325" s="6"/>
    </row>
    <row r="326" spans="1:6" ht="12.75">
      <c r="A326" s="37"/>
      <c r="B326" s="4"/>
      <c r="C326" s="34"/>
      <c r="D326" s="59"/>
      <c r="E326" s="6"/>
      <c r="F326" s="6"/>
    </row>
    <row r="327" spans="1:6" ht="12.75">
      <c r="A327" s="37"/>
      <c r="B327" s="4"/>
      <c r="C327" s="34"/>
      <c r="D327" s="59"/>
      <c r="E327" s="6"/>
      <c r="F327" s="6"/>
    </row>
    <row r="328" spans="1:6" ht="12.75">
      <c r="A328" s="37"/>
      <c r="B328" s="4"/>
      <c r="C328" s="34"/>
      <c r="D328" s="59"/>
      <c r="E328" s="6"/>
      <c r="F328" s="6"/>
    </row>
    <row r="329" spans="1:6" ht="12.75">
      <c r="A329" s="37"/>
      <c r="B329" s="4"/>
      <c r="C329" s="34"/>
      <c r="D329" s="59"/>
      <c r="E329" s="6"/>
      <c r="F329" s="6"/>
    </row>
    <row r="330" spans="1:6" ht="12.75">
      <c r="A330" s="37"/>
      <c r="B330" s="4"/>
      <c r="C330" s="34"/>
      <c r="D330" s="59"/>
      <c r="E330" s="6"/>
      <c r="F330" s="6"/>
    </row>
    <row r="331" spans="1:6" ht="12.75">
      <c r="A331" s="37"/>
      <c r="B331" s="4"/>
      <c r="C331" s="34"/>
      <c r="D331" s="59"/>
      <c r="E331" s="6"/>
      <c r="F331" s="6"/>
    </row>
    <row r="332" spans="1:6" ht="12.75">
      <c r="A332" s="37"/>
      <c r="B332" s="4"/>
      <c r="C332" s="34"/>
      <c r="D332" s="59"/>
      <c r="E332" s="6"/>
      <c r="F332" s="6"/>
    </row>
    <row r="333" spans="1:6" ht="12.75">
      <c r="A333" s="37"/>
      <c r="B333" s="4"/>
      <c r="C333" s="34"/>
      <c r="D333" s="59"/>
      <c r="E333" s="6"/>
      <c r="F333" s="6"/>
    </row>
    <row r="334" spans="1:6" ht="12.75">
      <c r="A334" s="37"/>
      <c r="B334" s="4"/>
      <c r="C334" s="34"/>
      <c r="D334" s="59"/>
      <c r="E334" s="6"/>
      <c r="F334" s="6"/>
    </row>
    <row r="335" spans="1:6" ht="12.75">
      <c r="A335" s="37"/>
      <c r="B335" s="4"/>
      <c r="C335" s="34"/>
      <c r="D335" s="59"/>
      <c r="E335" s="6"/>
      <c r="F335" s="6"/>
    </row>
    <row r="336" spans="1:6" ht="12.75">
      <c r="A336" s="37"/>
      <c r="B336" s="4"/>
      <c r="C336" s="34"/>
      <c r="D336" s="59"/>
      <c r="E336" s="6"/>
      <c r="F336" s="6"/>
    </row>
    <row r="337" spans="1:6" ht="12.75">
      <c r="A337" s="37"/>
      <c r="B337" s="4"/>
      <c r="C337" s="34"/>
      <c r="D337" s="59"/>
      <c r="E337" s="6"/>
      <c r="F337" s="6"/>
    </row>
    <row r="338" spans="1:6" ht="12.75">
      <c r="A338" s="37"/>
      <c r="B338" s="4"/>
      <c r="C338" s="34"/>
      <c r="D338" s="59"/>
      <c r="E338" s="6"/>
      <c r="F338" s="6"/>
    </row>
    <row r="339" spans="1:6" ht="12.75">
      <c r="A339" s="37"/>
      <c r="B339" s="4"/>
      <c r="C339" s="34"/>
      <c r="D339" s="59"/>
      <c r="E339" s="6"/>
      <c r="F339" s="6"/>
    </row>
    <row r="340" spans="1:6" ht="12.75">
      <c r="A340" s="37"/>
      <c r="B340" s="4"/>
      <c r="C340" s="34"/>
      <c r="D340" s="59"/>
      <c r="E340" s="6"/>
      <c r="F340" s="6"/>
    </row>
    <row r="341" spans="1:6" ht="12.75">
      <c r="A341" s="37"/>
      <c r="B341" s="4"/>
      <c r="C341" s="34"/>
      <c r="D341" s="59"/>
      <c r="E341" s="6"/>
      <c r="F341" s="6"/>
    </row>
    <row r="342" spans="1:6" ht="12.75">
      <c r="A342" s="37"/>
      <c r="B342" s="4"/>
      <c r="C342" s="34"/>
      <c r="D342" s="59"/>
      <c r="E342" s="6"/>
      <c r="F342" s="6"/>
    </row>
    <row r="343" spans="1:6" ht="12.75">
      <c r="A343" s="37"/>
      <c r="B343" s="4"/>
      <c r="C343" s="34"/>
      <c r="D343" s="59"/>
      <c r="E343" s="6"/>
      <c r="F343" s="6"/>
    </row>
    <row r="344" spans="1:6" ht="12.75">
      <c r="A344" s="37"/>
      <c r="B344" s="4"/>
      <c r="C344" s="34"/>
      <c r="D344" s="59"/>
      <c r="E344" s="6"/>
      <c r="F344" s="6"/>
    </row>
    <row r="345" spans="1:6" ht="12.75">
      <c r="A345" s="37"/>
      <c r="B345" s="4"/>
      <c r="C345" s="34"/>
      <c r="D345" s="59"/>
      <c r="E345" s="6"/>
      <c r="F345" s="6"/>
    </row>
    <row r="346" spans="1:6" ht="12.75">
      <c r="A346" s="37"/>
      <c r="B346" s="4"/>
      <c r="C346" s="34"/>
      <c r="D346" s="59"/>
      <c r="E346" s="6"/>
      <c r="F346" s="6"/>
    </row>
    <row r="347" spans="1:6" ht="12.75">
      <c r="A347" s="37"/>
      <c r="B347" s="4"/>
      <c r="C347" s="34"/>
      <c r="D347" s="59"/>
      <c r="E347" s="6"/>
      <c r="F347" s="6"/>
    </row>
    <row r="348" spans="1:6" ht="12.75">
      <c r="A348" s="37"/>
      <c r="B348" s="4"/>
      <c r="C348" s="34"/>
      <c r="D348" s="59"/>
      <c r="E348" s="6"/>
      <c r="F348" s="6"/>
    </row>
    <row r="349" spans="1:6" ht="12.75">
      <c r="A349" s="37"/>
      <c r="B349" s="4"/>
      <c r="C349" s="34"/>
      <c r="D349" s="59"/>
      <c r="E349" s="6"/>
      <c r="F349" s="6"/>
    </row>
    <row r="350" spans="1:6" ht="12.75">
      <c r="A350" s="37"/>
      <c r="B350" s="4"/>
      <c r="C350" s="34"/>
      <c r="D350" s="59"/>
      <c r="E350" s="6"/>
      <c r="F350" s="6"/>
    </row>
    <row r="351" spans="1:6" ht="12.75">
      <c r="A351" s="37"/>
      <c r="B351" s="4"/>
      <c r="C351" s="34"/>
      <c r="D351" s="59"/>
      <c r="E351" s="6"/>
      <c r="F351" s="6"/>
    </row>
    <row r="352" spans="1:6" ht="12.75">
      <c r="A352" s="37"/>
      <c r="B352" s="4"/>
      <c r="C352" s="34"/>
      <c r="D352" s="59"/>
      <c r="E352" s="6"/>
      <c r="F352" s="6"/>
    </row>
    <row r="353" spans="1:6" ht="12.75">
      <c r="A353" s="37"/>
      <c r="B353" s="4"/>
      <c r="C353" s="34"/>
      <c r="D353" s="59"/>
      <c r="E353" s="6"/>
      <c r="F353" s="6"/>
    </row>
    <row r="354" spans="1:6" ht="12.75">
      <c r="A354" s="37"/>
      <c r="B354" s="4"/>
      <c r="C354" s="34"/>
      <c r="D354" s="59"/>
      <c r="E354" s="6"/>
      <c r="F354" s="6"/>
    </row>
    <row r="355" spans="1:6" ht="12.75">
      <c r="A355" s="37"/>
      <c r="B355" s="4"/>
      <c r="C355" s="34"/>
      <c r="D355" s="59"/>
      <c r="E355" s="6"/>
      <c r="F355" s="6"/>
    </row>
    <row r="356" spans="1:6" ht="12.75">
      <c r="A356" s="37"/>
      <c r="B356" s="4"/>
      <c r="C356" s="34"/>
      <c r="D356" s="59"/>
      <c r="E356" s="6"/>
      <c r="F356" s="6"/>
    </row>
    <row r="357" spans="1:6" ht="12.75">
      <c r="A357" s="37"/>
      <c r="B357" s="4"/>
      <c r="C357" s="34"/>
      <c r="D357" s="59"/>
      <c r="E357" s="6"/>
      <c r="F357" s="6"/>
    </row>
    <row r="358" spans="1:6" ht="12.75">
      <c r="A358" s="37"/>
      <c r="B358" s="4"/>
      <c r="C358" s="34"/>
      <c r="D358" s="59"/>
      <c r="E358" s="6"/>
      <c r="F358" s="6"/>
    </row>
    <row r="359" spans="1:6" ht="12.75">
      <c r="A359" s="37"/>
      <c r="B359" s="4"/>
      <c r="C359" s="34"/>
      <c r="D359" s="59"/>
      <c r="E359" s="6"/>
      <c r="F359" s="6"/>
    </row>
    <row r="360" spans="1:6" ht="12.75">
      <c r="A360" s="37"/>
      <c r="B360" s="4"/>
      <c r="C360" s="34"/>
      <c r="D360" s="59"/>
      <c r="E360" s="6"/>
      <c r="F360" s="6"/>
    </row>
    <row r="361" spans="1:6" ht="12.75">
      <c r="A361" s="37"/>
      <c r="B361" s="4"/>
      <c r="C361" s="34"/>
      <c r="D361" s="59"/>
      <c r="E361" s="6"/>
      <c r="F361" s="6"/>
    </row>
    <row r="362" spans="1:6" ht="12.75">
      <c r="A362" s="37"/>
      <c r="B362" s="4"/>
      <c r="C362" s="34"/>
      <c r="D362" s="59"/>
      <c r="E362" s="6"/>
      <c r="F362" s="6"/>
    </row>
    <row r="363" spans="1:6" ht="12.75">
      <c r="A363" s="37"/>
      <c r="B363" s="4"/>
      <c r="C363" s="34"/>
      <c r="D363" s="59"/>
      <c r="E363" s="6"/>
      <c r="F363" s="6"/>
    </row>
    <row r="364" spans="1:6" ht="12.75">
      <c r="A364" s="37"/>
      <c r="B364" s="4"/>
      <c r="C364" s="34"/>
      <c r="D364" s="59"/>
      <c r="E364" s="6"/>
      <c r="F364" s="6"/>
    </row>
    <row r="365" spans="1:6" ht="12.75">
      <c r="A365" s="37"/>
      <c r="B365" s="4"/>
      <c r="C365" s="34"/>
      <c r="D365" s="59"/>
      <c r="E365" s="6"/>
      <c r="F365" s="6"/>
    </row>
    <row r="366" spans="1:6" ht="12.75">
      <c r="A366" s="37"/>
      <c r="B366" s="4"/>
      <c r="C366" s="34"/>
      <c r="D366" s="59"/>
      <c r="E366" s="6"/>
      <c r="F366" s="6"/>
    </row>
    <row r="367" spans="1:6" ht="12.75">
      <c r="A367" s="37"/>
      <c r="B367" s="4"/>
      <c r="C367" s="34"/>
      <c r="D367" s="59"/>
      <c r="E367" s="6"/>
      <c r="F367" s="6"/>
    </row>
    <row r="368" spans="1:6" ht="12.75">
      <c r="A368" s="37"/>
      <c r="B368" s="4"/>
      <c r="C368" s="34"/>
      <c r="D368" s="59"/>
      <c r="E368" s="6"/>
      <c r="F368" s="6"/>
    </row>
    <row r="369" spans="1:6" ht="12.75">
      <c r="A369" s="37"/>
      <c r="B369" s="4"/>
      <c r="C369" s="34"/>
      <c r="D369" s="59"/>
      <c r="E369" s="6"/>
      <c r="F369" s="6"/>
    </row>
    <row r="370" spans="1:6" ht="12.75">
      <c r="A370" s="37"/>
      <c r="B370" s="4"/>
      <c r="C370" s="34"/>
      <c r="D370" s="59"/>
      <c r="E370" s="6"/>
      <c r="F370" s="6"/>
    </row>
    <row r="371" spans="1:6" ht="12.75">
      <c r="A371" s="37"/>
      <c r="B371" s="4"/>
      <c r="C371" s="34"/>
      <c r="D371" s="59"/>
      <c r="E371" s="6"/>
      <c r="F371" s="6"/>
    </row>
    <row r="372" spans="1:6" ht="12.75">
      <c r="A372" s="37"/>
      <c r="B372" s="4"/>
      <c r="C372" s="34"/>
      <c r="D372" s="59"/>
      <c r="E372" s="6"/>
      <c r="F372" s="6"/>
    </row>
    <row r="373" spans="1:6" ht="12.75">
      <c r="A373" s="37"/>
      <c r="B373" s="4"/>
      <c r="C373" s="34"/>
      <c r="D373" s="59"/>
      <c r="E373" s="6"/>
      <c r="F373" s="6"/>
    </row>
    <row r="374" spans="1:6" ht="12.75">
      <c r="A374" s="37"/>
      <c r="B374" s="4"/>
      <c r="C374" s="34"/>
      <c r="D374" s="59"/>
      <c r="E374" s="6"/>
      <c r="F374" s="6"/>
    </row>
    <row r="375" spans="1:6" ht="12.75">
      <c r="A375" s="37"/>
      <c r="B375" s="4"/>
      <c r="C375" s="34"/>
      <c r="D375" s="59"/>
      <c r="E375" s="6"/>
      <c r="F375" s="6"/>
    </row>
    <row r="376" spans="1:6" ht="12.75">
      <c r="A376" s="37"/>
      <c r="B376" s="4"/>
      <c r="C376" s="34"/>
      <c r="D376" s="59"/>
      <c r="E376" s="6"/>
      <c r="F376" s="6"/>
    </row>
    <row r="377" spans="1:6" ht="12.75">
      <c r="A377" s="37"/>
      <c r="B377" s="4"/>
      <c r="C377" s="34"/>
      <c r="D377" s="59"/>
      <c r="E377" s="6"/>
      <c r="F377" s="6"/>
    </row>
    <row r="378" spans="1:6" ht="12.75">
      <c r="A378" s="37"/>
      <c r="B378" s="4"/>
      <c r="C378" s="34"/>
      <c r="D378" s="59"/>
      <c r="E378" s="6"/>
      <c r="F378" s="6"/>
    </row>
    <row r="379" spans="1:6" ht="12.75">
      <c r="A379" s="37"/>
      <c r="B379" s="4"/>
      <c r="C379" s="34"/>
      <c r="D379" s="59"/>
      <c r="E379" s="6"/>
      <c r="F379" s="6"/>
    </row>
    <row r="380" spans="1:6" ht="12.75">
      <c r="A380" s="37"/>
      <c r="B380" s="4"/>
      <c r="C380" s="34"/>
      <c r="D380" s="59"/>
      <c r="E380" s="6"/>
      <c r="F380" s="6"/>
    </row>
    <row r="381" spans="1:6" ht="12.75">
      <c r="A381" s="37"/>
      <c r="B381" s="4"/>
      <c r="C381" s="34"/>
      <c r="D381" s="59"/>
      <c r="E381" s="6"/>
      <c r="F381" s="6"/>
    </row>
    <row r="382" spans="1:6" ht="12.75">
      <c r="A382" s="37"/>
      <c r="B382" s="4"/>
      <c r="C382" s="34"/>
      <c r="D382" s="59"/>
      <c r="E382" s="6"/>
      <c r="F382" s="6"/>
    </row>
    <row r="383" spans="1:6" ht="12.75">
      <c r="A383" s="37"/>
      <c r="B383" s="4"/>
      <c r="C383" s="34"/>
      <c r="D383" s="59"/>
      <c r="E383" s="6"/>
      <c r="F383" s="6"/>
    </row>
    <row r="384" spans="1:6" ht="12.75">
      <c r="A384" s="37"/>
      <c r="B384" s="4"/>
      <c r="C384" s="34"/>
      <c r="D384" s="59"/>
      <c r="E384" s="6"/>
      <c r="F384" s="6"/>
    </row>
    <row r="385" spans="1:6" ht="12.75">
      <c r="A385" s="37"/>
      <c r="B385" s="4"/>
      <c r="C385" s="34"/>
      <c r="D385" s="59"/>
      <c r="E385" s="6"/>
      <c r="F385" s="6"/>
    </row>
    <row r="386" spans="1:6" ht="12.75">
      <c r="A386" s="37"/>
      <c r="B386" s="4"/>
      <c r="C386" s="34"/>
      <c r="D386" s="59"/>
      <c r="E386" s="6"/>
      <c r="F386" s="6"/>
    </row>
    <row r="387" spans="1:6" ht="12.75">
      <c r="A387" s="37"/>
      <c r="B387" s="4"/>
      <c r="C387" s="34"/>
      <c r="D387" s="59"/>
      <c r="E387" s="6"/>
      <c r="F387" s="6"/>
    </row>
    <row r="388" spans="1:6" ht="12.75">
      <c r="A388" s="37"/>
      <c r="B388" s="4"/>
      <c r="C388" s="34"/>
      <c r="D388" s="59"/>
      <c r="E388" s="6"/>
      <c r="F388" s="6"/>
    </row>
    <row r="389" spans="1:6" ht="12.75">
      <c r="A389" s="37"/>
      <c r="B389" s="4"/>
      <c r="C389" s="34"/>
      <c r="D389" s="59"/>
      <c r="E389" s="6"/>
      <c r="F389" s="6"/>
    </row>
    <row r="390" spans="1:6" ht="12.75">
      <c r="A390" s="37"/>
      <c r="B390" s="4"/>
      <c r="C390" s="34"/>
      <c r="D390" s="59"/>
      <c r="E390" s="6"/>
      <c r="F390" s="6"/>
    </row>
    <row r="391" spans="1:6" ht="12.75">
      <c r="A391" s="37"/>
      <c r="B391" s="4"/>
      <c r="C391" s="34"/>
      <c r="D391" s="59"/>
      <c r="E391" s="6"/>
      <c r="F391" s="6"/>
    </row>
    <row r="392" spans="1:6" ht="12.75">
      <c r="A392" s="37"/>
      <c r="B392" s="4"/>
      <c r="C392" s="34"/>
      <c r="D392" s="59"/>
      <c r="E392" s="6"/>
      <c r="F392" s="6"/>
    </row>
    <row r="393" spans="1:6" ht="12.75">
      <c r="A393" s="37"/>
      <c r="B393" s="4"/>
      <c r="C393" s="34"/>
      <c r="D393" s="59"/>
      <c r="E393" s="6"/>
      <c r="F393" s="6"/>
    </row>
    <row r="394" spans="1:6" ht="12.75">
      <c r="A394" s="37"/>
      <c r="B394" s="4"/>
      <c r="C394" s="34"/>
      <c r="D394" s="59"/>
      <c r="E394" s="6"/>
      <c r="F394" s="6"/>
    </row>
    <row r="395" spans="1:6" ht="12.75">
      <c r="A395" s="37"/>
      <c r="B395" s="4"/>
      <c r="C395" s="34"/>
      <c r="D395" s="59"/>
      <c r="E395" s="6"/>
      <c r="F395" s="6"/>
    </row>
    <row r="396" spans="1:6" ht="12.75">
      <c r="A396" s="37"/>
      <c r="B396" s="4"/>
      <c r="C396" s="34"/>
      <c r="D396" s="59"/>
      <c r="E396" s="6"/>
      <c r="F396" s="6"/>
    </row>
    <row r="397" spans="1:6" ht="12.75">
      <c r="A397" s="37"/>
      <c r="B397" s="4"/>
      <c r="C397" s="34"/>
      <c r="D397" s="59"/>
      <c r="E397" s="6"/>
      <c r="F397" s="6"/>
    </row>
    <row r="398" spans="1:6" ht="12.75">
      <c r="A398" s="37"/>
      <c r="B398" s="4"/>
      <c r="C398" s="34"/>
      <c r="D398" s="59"/>
      <c r="E398" s="6"/>
      <c r="F398" s="6"/>
    </row>
    <row r="399" spans="1:6" ht="12.75">
      <c r="A399" s="37"/>
      <c r="B399" s="4"/>
      <c r="C399" s="34"/>
      <c r="D399" s="59"/>
      <c r="E399" s="6"/>
      <c r="F399" s="6"/>
    </row>
    <row r="400" spans="1:6" ht="12.75">
      <c r="A400" s="37"/>
      <c r="B400" s="4"/>
      <c r="C400" s="34"/>
      <c r="D400" s="59"/>
      <c r="E400" s="6"/>
      <c r="F400" s="6"/>
    </row>
    <row r="401" spans="1:6" ht="12.75">
      <c r="A401" s="37"/>
      <c r="B401" s="4"/>
      <c r="C401" s="34"/>
      <c r="D401" s="6"/>
      <c r="E401" s="6"/>
      <c r="F401" s="6"/>
    </row>
    <row r="402" spans="1:6" ht="12.75">
      <c r="A402" s="37"/>
      <c r="B402" s="4"/>
      <c r="C402" s="34"/>
      <c r="D402" s="6"/>
      <c r="E402" s="6"/>
      <c r="F402" s="6"/>
    </row>
    <row r="403" spans="1:6" ht="12.75">
      <c r="A403" s="37"/>
      <c r="B403" s="4"/>
      <c r="C403" s="34"/>
      <c r="D403" s="6"/>
      <c r="E403" s="6"/>
      <c r="F403" s="6"/>
    </row>
    <row r="404" spans="1:6" ht="12.75">
      <c r="A404" s="37"/>
      <c r="B404" s="4"/>
      <c r="C404" s="34"/>
      <c r="D404" s="6"/>
      <c r="E404" s="6"/>
      <c r="F404" s="6"/>
    </row>
    <row r="405" spans="1:6" ht="12.75">
      <c r="A405" s="37"/>
      <c r="B405" s="4"/>
      <c r="C405" s="34"/>
      <c r="D405" s="6"/>
      <c r="E405" s="6"/>
      <c r="F405" s="6"/>
    </row>
    <row r="406" spans="1:6" ht="12.75">
      <c r="A406" s="37"/>
      <c r="B406" s="4"/>
      <c r="C406" s="34"/>
      <c r="D406" s="6"/>
      <c r="E406" s="6"/>
      <c r="F406" s="6"/>
    </row>
    <row r="407" spans="1:6" ht="12.75">
      <c r="A407" s="37"/>
      <c r="B407" s="4"/>
      <c r="C407" s="34"/>
      <c r="D407" s="6"/>
      <c r="E407" s="6"/>
      <c r="F407" s="6"/>
    </row>
    <row r="408" spans="1:6" ht="12.75">
      <c r="A408" s="37"/>
      <c r="B408" s="4"/>
      <c r="C408" s="34"/>
      <c r="D408" s="6"/>
      <c r="E408" s="6"/>
      <c r="F408" s="6"/>
    </row>
    <row r="409" spans="1:6" ht="12.75">
      <c r="A409" s="37"/>
      <c r="B409" s="4"/>
      <c r="C409" s="34"/>
      <c r="D409" s="6"/>
      <c r="E409" s="6"/>
      <c r="F409" s="6"/>
    </row>
    <row r="410" spans="1:6" ht="12.75">
      <c r="A410" s="37"/>
      <c r="B410" s="4"/>
      <c r="C410" s="34"/>
      <c r="D410" s="6"/>
      <c r="E410" s="6"/>
      <c r="F410" s="6"/>
    </row>
    <row r="411" spans="1:6" ht="12.75">
      <c r="A411" s="37"/>
      <c r="B411" s="4"/>
      <c r="C411" s="34"/>
      <c r="D411" s="6"/>
      <c r="E411" s="6"/>
      <c r="F411" s="6"/>
    </row>
    <row r="412" spans="1:6" ht="12.75">
      <c r="A412" s="37"/>
      <c r="B412" s="4"/>
      <c r="C412" s="34"/>
      <c r="D412" s="6"/>
      <c r="E412" s="6"/>
      <c r="F412" s="6"/>
    </row>
    <row r="413" spans="1:6" ht="12.75">
      <c r="A413" s="37"/>
      <c r="B413" s="4"/>
      <c r="C413" s="34"/>
      <c r="D413" s="6"/>
      <c r="E413" s="6"/>
      <c r="F413" s="6"/>
    </row>
    <row r="414" spans="1:6" ht="12.75">
      <c r="A414" s="37"/>
      <c r="B414" s="4"/>
      <c r="C414" s="34"/>
      <c r="D414" s="6"/>
      <c r="E414" s="6"/>
      <c r="F414" s="6"/>
    </row>
    <row r="415" spans="1:6" ht="12.75">
      <c r="A415" s="37"/>
      <c r="B415" s="4"/>
      <c r="C415" s="34"/>
      <c r="D415" s="6"/>
      <c r="E415" s="6"/>
      <c r="F415" s="6"/>
    </row>
    <row r="416" spans="1:6" ht="12.75">
      <c r="A416" s="37"/>
      <c r="B416" s="4"/>
      <c r="C416" s="34"/>
      <c r="D416" s="6"/>
      <c r="E416" s="6"/>
      <c r="F416" s="6"/>
    </row>
    <row r="417" spans="1:6" ht="12.75">
      <c r="A417" s="37"/>
      <c r="B417" s="4"/>
      <c r="C417" s="34"/>
      <c r="D417" s="6"/>
      <c r="E417" s="6"/>
      <c r="F417" s="6"/>
    </row>
    <row r="418" spans="1:6" ht="12.75">
      <c r="A418" s="37"/>
      <c r="B418" s="4"/>
      <c r="C418" s="34"/>
      <c r="D418" s="6"/>
      <c r="E418" s="6"/>
      <c r="F418" s="6"/>
    </row>
    <row r="419" spans="1:6" ht="12.75">
      <c r="A419" s="37"/>
      <c r="B419" s="4"/>
      <c r="C419" s="34"/>
      <c r="D419" s="6"/>
      <c r="E419" s="6"/>
      <c r="F419" s="6"/>
    </row>
    <row r="420" spans="1:6" ht="12.75">
      <c r="A420" s="37"/>
      <c r="B420" s="4"/>
      <c r="C420" s="34"/>
      <c r="D420" s="6"/>
      <c r="E420" s="6"/>
      <c r="F420" s="6"/>
    </row>
    <row r="421" spans="1:6" ht="12.75">
      <c r="A421" s="37"/>
      <c r="B421" s="4"/>
      <c r="C421" s="34"/>
      <c r="D421" s="6"/>
      <c r="E421" s="6"/>
      <c r="F421" s="6"/>
    </row>
    <row r="422" spans="1:6" ht="12.75">
      <c r="A422" s="37"/>
      <c r="B422" s="4"/>
      <c r="C422" s="34"/>
      <c r="D422" s="6"/>
      <c r="E422" s="6"/>
      <c r="F422" s="6"/>
    </row>
    <row r="423" spans="1:6" ht="12.75">
      <c r="A423" s="37"/>
      <c r="B423" s="4"/>
      <c r="C423" s="34"/>
      <c r="D423" s="6"/>
      <c r="E423" s="6"/>
      <c r="F423" s="6"/>
    </row>
    <row r="424" spans="1:6" ht="12.75">
      <c r="A424" s="37"/>
      <c r="B424" s="4"/>
      <c r="C424" s="34"/>
      <c r="D424" s="6"/>
      <c r="E424" s="6"/>
      <c r="F424" s="6"/>
    </row>
    <row r="425" spans="1:6" ht="12.75">
      <c r="A425" s="37"/>
      <c r="B425" s="4"/>
      <c r="C425" s="34"/>
      <c r="D425" s="6"/>
      <c r="E425" s="6"/>
      <c r="F425" s="6"/>
    </row>
    <row r="426" spans="1:6" ht="12.75">
      <c r="A426" s="37"/>
      <c r="B426" s="4"/>
      <c r="C426" s="34"/>
      <c r="D426" s="6"/>
      <c r="E426" s="6"/>
      <c r="F426" s="6"/>
    </row>
    <row r="427" spans="1:6" ht="12.75">
      <c r="A427" s="37"/>
      <c r="B427" s="4"/>
      <c r="C427" s="34"/>
      <c r="D427" s="6"/>
      <c r="E427" s="6"/>
      <c r="F427" s="6"/>
    </row>
    <row r="428" spans="1:6" ht="12.75">
      <c r="A428" s="37"/>
      <c r="B428" s="4"/>
      <c r="C428" s="34"/>
      <c r="D428" s="6"/>
      <c r="E428" s="6"/>
      <c r="F428" s="6"/>
    </row>
    <row r="429" spans="1:6" ht="12.75">
      <c r="A429" s="37"/>
      <c r="B429" s="4"/>
      <c r="C429" s="34"/>
      <c r="D429" s="6"/>
      <c r="E429" s="6"/>
      <c r="F429" s="6"/>
    </row>
    <row r="430" spans="1:6" ht="12.75">
      <c r="A430" s="37"/>
      <c r="B430" s="4"/>
      <c r="C430" s="34"/>
      <c r="D430" s="6"/>
      <c r="E430" s="6"/>
      <c r="F430" s="6"/>
    </row>
    <row r="431" spans="1:6" ht="12.75">
      <c r="A431" s="37"/>
      <c r="B431" s="4"/>
      <c r="C431" s="34"/>
      <c r="D431" s="6"/>
      <c r="E431" s="6"/>
      <c r="F431" s="6"/>
    </row>
    <row r="432" spans="1:6" ht="12.75">
      <c r="A432" s="37"/>
      <c r="B432" s="4"/>
      <c r="C432" s="34"/>
      <c r="D432" s="6"/>
      <c r="E432" s="6"/>
      <c r="F432" s="6"/>
    </row>
    <row r="433" spans="1:6" ht="12.75">
      <c r="A433" s="37"/>
      <c r="B433" s="4"/>
      <c r="C433" s="34"/>
      <c r="D433" s="6"/>
      <c r="E433" s="6"/>
      <c r="F433" s="6"/>
    </row>
    <row r="434" spans="1:6" ht="12.75">
      <c r="A434" s="37"/>
      <c r="B434" s="4"/>
      <c r="C434" s="34"/>
      <c r="D434" s="6"/>
      <c r="E434" s="6"/>
      <c r="F434" s="6"/>
    </row>
    <row r="435" spans="1:6" ht="12.75">
      <c r="A435" s="37"/>
      <c r="B435" s="4"/>
      <c r="C435" s="34"/>
      <c r="D435" s="6"/>
      <c r="E435" s="6"/>
      <c r="F435" s="6"/>
    </row>
    <row r="436" spans="1:6" ht="12.75">
      <c r="A436" s="37"/>
      <c r="B436" s="4"/>
      <c r="C436" s="34"/>
      <c r="D436" s="6"/>
      <c r="E436" s="6"/>
      <c r="F436" s="6"/>
    </row>
    <row r="437" spans="1:6" ht="12.75">
      <c r="A437" s="37"/>
      <c r="B437" s="4"/>
      <c r="C437" s="34"/>
      <c r="D437" s="6"/>
      <c r="E437" s="6"/>
      <c r="F437" s="6"/>
    </row>
    <row r="438" spans="1:6" ht="12.75">
      <c r="A438" s="37"/>
      <c r="B438" s="4"/>
      <c r="C438" s="34"/>
      <c r="D438" s="6"/>
      <c r="E438" s="6"/>
      <c r="F438" s="6"/>
    </row>
    <row r="439" spans="1:6" ht="12.75">
      <c r="A439" s="37"/>
      <c r="B439" s="4"/>
      <c r="C439" s="34"/>
      <c r="D439" s="6"/>
      <c r="E439" s="6"/>
      <c r="F439" s="6"/>
    </row>
    <row r="440" spans="1:6" ht="12.75">
      <c r="A440" s="37"/>
      <c r="B440" s="4"/>
      <c r="C440" s="34"/>
      <c r="D440" s="6"/>
      <c r="E440" s="6"/>
      <c r="F440" s="6"/>
    </row>
    <row r="441" spans="1:6" ht="12.75">
      <c r="A441" s="37"/>
      <c r="B441" s="4"/>
      <c r="C441" s="34"/>
      <c r="D441" s="6"/>
      <c r="E441" s="6"/>
      <c r="F441" s="6"/>
    </row>
    <row r="442" spans="1:6" ht="12.75">
      <c r="A442" s="37"/>
      <c r="B442" s="4"/>
      <c r="C442" s="34"/>
      <c r="D442" s="6"/>
      <c r="E442" s="6"/>
      <c r="F442" s="6"/>
    </row>
    <row r="443" spans="1:6" ht="12.75">
      <c r="A443" s="37"/>
      <c r="B443" s="4"/>
      <c r="C443" s="34"/>
      <c r="D443" s="6"/>
      <c r="E443" s="6"/>
      <c r="F443" s="6"/>
    </row>
    <row r="444" spans="1:6" ht="12.75">
      <c r="A444" s="37"/>
      <c r="B444" s="4"/>
      <c r="C444" s="34"/>
      <c r="D444" s="6"/>
      <c r="E444" s="6"/>
      <c r="F444" s="6"/>
    </row>
    <row r="445" spans="1:6" ht="12.75">
      <c r="A445" s="37"/>
      <c r="B445" s="4"/>
      <c r="C445" s="34"/>
      <c r="D445" s="6"/>
      <c r="E445" s="6"/>
      <c r="F445" s="6"/>
    </row>
    <row r="446" spans="1:6" ht="12.75">
      <c r="A446" s="37"/>
      <c r="B446" s="4"/>
      <c r="C446" s="34"/>
      <c r="D446" s="6"/>
      <c r="E446" s="6"/>
      <c r="F446" s="6"/>
    </row>
    <row r="447" spans="1:6" ht="12.75">
      <c r="A447" s="37"/>
      <c r="B447" s="4"/>
      <c r="C447" s="34"/>
      <c r="D447" s="6"/>
      <c r="E447" s="6"/>
      <c r="F447" s="6"/>
    </row>
    <row r="448" spans="1:6" ht="12.75">
      <c r="A448" s="37"/>
      <c r="B448" s="4"/>
      <c r="C448" s="34"/>
      <c r="D448" s="6"/>
      <c r="E448" s="6"/>
      <c r="F448" s="6"/>
    </row>
    <row r="449" spans="1:6" ht="12.75">
      <c r="A449" s="37"/>
      <c r="B449" s="4"/>
      <c r="C449" s="34"/>
      <c r="D449" s="6"/>
      <c r="E449" s="6"/>
      <c r="F449" s="6"/>
    </row>
    <row r="450" spans="1:6" ht="12.75">
      <c r="A450" s="37"/>
      <c r="B450" s="4"/>
      <c r="C450" s="34"/>
      <c r="D450" s="6"/>
      <c r="E450" s="6"/>
      <c r="F450" s="6"/>
    </row>
    <row r="451" spans="1:6" ht="12.75">
      <c r="A451" s="37"/>
      <c r="B451" s="4"/>
      <c r="C451" s="34"/>
      <c r="D451" s="6"/>
      <c r="E451" s="6"/>
      <c r="F451" s="6"/>
    </row>
    <row r="452" spans="1:6" ht="12.75">
      <c r="A452" s="37"/>
      <c r="B452" s="4"/>
      <c r="C452" s="34"/>
      <c r="D452" s="6"/>
      <c r="E452" s="6"/>
      <c r="F452" s="6"/>
    </row>
    <row r="453" spans="1:6" ht="12.75">
      <c r="A453" s="37"/>
      <c r="B453" s="4"/>
      <c r="C453" s="34"/>
      <c r="D453" s="6"/>
      <c r="E453" s="6"/>
      <c r="F453" s="6"/>
    </row>
    <row r="454" spans="1:6" ht="12.75">
      <c r="A454" s="37"/>
      <c r="B454" s="4"/>
      <c r="C454" s="34"/>
      <c r="D454" s="6"/>
      <c r="E454" s="6"/>
      <c r="F454" s="6"/>
    </row>
    <row r="455" spans="1:6" ht="12.75">
      <c r="A455" s="37"/>
      <c r="B455" s="4"/>
      <c r="C455" s="34"/>
      <c r="D455" s="6"/>
      <c r="E455" s="6"/>
      <c r="F455" s="6"/>
    </row>
    <row r="456" spans="1:6" ht="12.75">
      <c r="A456" s="37"/>
      <c r="B456" s="4"/>
      <c r="C456" s="34"/>
      <c r="D456" s="6"/>
      <c r="E456" s="6"/>
      <c r="F456" s="6"/>
    </row>
    <row r="457" spans="1:6" ht="12.75">
      <c r="A457" s="37"/>
      <c r="B457" s="4"/>
      <c r="C457" s="34"/>
      <c r="D457" s="6"/>
      <c r="E457" s="6"/>
      <c r="F457" s="6"/>
    </row>
    <row r="458" spans="1:6" ht="12.75">
      <c r="A458" s="37"/>
      <c r="B458" s="4"/>
      <c r="C458" s="34"/>
      <c r="D458" s="6"/>
      <c r="E458" s="6"/>
      <c r="F458" s="6"/>
    </row>
    <row r="459" spans="1:6" ht="12.75">
      <c r="A459" s="37"/>
      <c r="B459" s="4"/>
      <c r="C459" s="34"/>
      <c r="D459" s="6"/>
      <c r="E459" s="6"/>
      <c r="F459" s="6"/>
    </row>
    <row r="460" spans="1:6" ht="12.75">
      <c r="A460" s="37"/>
      <c r="B460" s="4"/>
      <c r="C460" s="34"/>
      <c r="D460" s="6"/>
      <c r="E460" s="6"/>
      <c r="F460" s="6"/>
    </row>
    <row r="461" spans="1:6" ht="12.75">
      <c r="A461" s="37"/>
      <c r="B461" s="4"/>
      <c r="C461" s="34"/>
      <c r="D461" s="6"/>
      <c r="E461" s="6"/>
      <c r="F461" s="6"/>
    </row>
    <row r="462" spans="1:6" ht="12.75">
      <c r="A462" s="37"/>
      <c r="B462" s="4"/>
      <c r="C462" s="34"/>
      <c r="D462" s="6"/>
      <c r="E462" s="6"/>
      <c r="F462" s="6"/>
    </row>
    <row r="463" spans="1:6" ht="12.75">
      <c r="A463" s="37"/>
      <c r="B463" s="4"/>
      <c r="C463" s="34"/>
      <c r="D463" s="6"/>
      <c r="E463" s="6"/>
      <c r="F463" s="6"/>
    </row>
    <row r="464" spans="1:6" ht="12.75">
      <c r="A464" s="37"/>
      <c r="B464" s="4"/>
      <c r="C464" s="34"/>
      <c r="D464" s="6"/>
      <c r="E464" s="6"/>
      <c r="F464" s="6"/>
    </row>
    <row r="465" spans="1:6" ht="12.75">
      <c r="A465" s="37"/>
      <c r="B465" s="4"/>
      <c r="C465" s="34"/>
      <c r="D465" s="6"/>
      <c r="E465" s="6"/>
      <c r="F465" s="6"/>
    </row>
    <row r="466" spans="1:6" ht="12.75">
      <c r="A466" s="37"/>
      <c r="B466" s="4"/>
      <c r="C466" s="34"/>
      <c r="D466" s="6"/>
      <c r="E466" s="6"/>
      <c r="F466" s="6"/>
    </row>
    <row r="467" spans="1:6" ht="12.75">
      <c r="A467" s="37"/>
      <c r="B467" s="4"/>
      <c r="C467" s="34"/>
      <c r="D467" s="6"/>
      <c r="E467" s="6"/>
      <c r="F467" s="6"/>
    </row>
    <row r="468" spans="1:6" ht="12.75">
      <c r="A468" s="37"/>
      <c r="B468" s="4"/>
      <c r="C468" s="34"/>
      <c r="D468" s="6"/>
      <c r="E468" s="6"/>
      <c r="F468" s="6"/>
    </row>
    <row r="469" spans="1:6" ht="12.75">
      <c r="A469" s="37"/>
      <c r="B469" s="4"/>
      <c r="C469" s="34"/>
      <c r="D469" s="6"/>
      <c r="E469" s="6"/>
      <c r="F469" s="6"/>
    </row>
    <row r="470" spans="1:6" ht="12.75">
      <c r="A470" s="37"/>
      <c r="B470" s="4"/>
      <c r="C470" s="34"/>
      <c r="D470" s="6"/>
      <c r="E470" s="6"/>
      <c r="F470" s="6"/>
    </row>
    <row r="471" spans="1:6" ht="12.75">
      <c r="A471" s="37"/>
      <c r="B471" s="4"/>
      <c r="C471" s="34"/>
      <c r="D471" s="6"/>
      <c r="E471" s="6"/>
      <c r="F471" s="6"/>
    </row>
    <row r="472" spans="1:6" ht="12.75">
      <c r="A472" s="37"/>
      <c r="B472" s="4"/>
      <c r="C472" s="34"/>
      <c r="D472" s="6"/>
      <c r="E472" s="6"/>
      <c r="F472" s="6"/>
    </row>
    <row r="473" spans="1:6" ht="12.75">
      <c r="A473" s="37"/>
      <c r="B473" s="4"/>
      <c r="C473" s="34"/>
      <c r="D473" s="6"/>
      <c r="E473" s="6"/>
      <c r="F473" s="6"/>
    </row>
    <row r="474" spans="1:6" ht="12.75">
      <c r="A474" s="37"/>
      <c r="B474" s="4"/>
      <c r="C474" s="34"/>
      <c r="D474" s="6"/>
      <c r="E474" s="6"/>
      <c r="F474" s="6"/>
    </row>
    <row r="475" spans="1:6" ht="12.75">
      <c r="A475" s="37"/>
      <c r="B475" s="4"/>
      <c r="C475" s="34"/>
      <c r="D475" s="6"/>
      <c r="E475" s="6"/>
      <c r="F475" s="6"/>
    </row>
    <row r="476" spans="1:6" ht="12.75">
      <c r="A476" s="37"/>
      <c r="B476" s="4"/>
      <c r="C476" s="34"/>
      <c r="D476" s="6"/>
      <c r="E476" s="6"/>
      <c r="F476" s="6"/>
    </row>
    <row r="477" spans="1:6" ht="12.75">
      <c r="A477" s="37"/>
      <c r="B477" s="4"/>
      <c r="C477" s="34"/>
      <c r="D477" s="6"/>
      <c r="E477" s="6"/>
      <c r="F477" s="6"/>
    </row>
    <row r="478" spans="1:6" ht="12.75">
      <c r="A478" s="37"/>
      <c r="B478" s="4"/>
      <c r="C478" s="34"/>
      <c r="D478" s="6"/>
      <c r="E478" s="6"/>
      <c r="F478" s="6"/>
    </row>
    <row r="479" spans="1:6" ht="12.75">
      <c r="A479" s="37"/>
      <c r="B479" s="4"/>
      <c r="C479" s="34"/>
      <c r="D479" s="6"/>
      <c r="E479" s="6"/>
      <c r="F479" s="6"/>
    </row>
    <row r="480" spans="1:6" ht="12.75">
      <c r="A480" s="37"/>
      <c r="B480" s="4"/>
      <c r="C480" s="34"/>
      <c r="D480" s="6"/>
      <c r="E480" s="6"/>
      <c r="F480" s="6"/>
    </row>
    <row r="481" spans="1:6" ht="12.75">
      <c r="A481" s="37"/>
      <c r="B481" s="4"/>
      <c r="C481" s="34"/>
      <c r="D481" s="6"/>
      <c r="E481" s="6"/>
      <c r="F481" s="6"/>
    </row>
    <row r="482" spans="1:6" ht="12.75">
      <c r="A482" s="37"/>
      <c r="B482" s="4"/>
      <c r="C482" s="34"/>
      <c r="D482" s="6"/>
      <c r="E482" s="6"/>
      <c r="F482" s="6"/>
    </row>
    <row r="483" spans="1:6" ht="12.75">
      <c r="A483" s="37"/>
      <c r="B483" s="4"/>
      <c r="C483" s="34"/>
      <c r="D483" s="6"/>
      <c r="E483" s="6"/>
      <c r="F483" s="6"/>
    </row>
    <row r="484" spans="1:6" ht="12.75">
      <c r="A484" s="37"/>
      <c r="B484" s="4"/>
      <c r="C484" s="34"/>
      <c r="D484" s="6"/>
      <c r="E484" s="6"/>
      <c r="F484" s="6"/>
    </row>
    <row r="485" spans="1:6" ht="12.75">
      <c r="A485" s="37"/>
      <c r="B485" s="4"/>
      <c r="C485" s="34"/>
      <c r="D485" s="6"/>
      <c r="E485" s="6"/>
      <c r="F485" s="6"/>
    </row>
    <row r="486" spans="1:6" ht="12.75">
      <c r="A486" s="37"/>
      <c r="B486" s="4"/>
      <c r="C486" s="34"/>
      <c r="D486" s="6"/>
      <c r="E486" s="6"/>
      <c r="F486" s="6"/>
    </row>
    <row r="487" spans="1:6" ht="12.75">
      <c r="A487" s="37"/>
      <c r="B487" s="4"/>
      <c r="C487" s="34"/>
      <c r="D487" s="6"/>
      <c r="E487" s="6"/>
      <c r="F487" s="6"/>
    </row>
    <row r="488" spans="1:6" ht="12.75">
      <c r="A488" s="37"/>
      <c r="B488" s="4"/>
      <c r="C488" s="34"/>
      <c r="D488" s="6"/>
      <c r="E488" s="6"/>
      <c r="F488" s="6"/>
    </row>
    <row r="489" spans="1:6" ht="12.75">
      <c r="A489" s="37"/>
      <c r="B489" s="4"/>
      <c r="C489" s="34"/>
      <c r="D489" s="6"/>
      <c r="E489" s="6"/>
      <c r="F489" s="6"/>
    </row>
    <row r="490" spans="1:6" ht="12.75">
      <c r="A490" s="37"/>
      <c r="B490" s="4"/>
      <c r="C490" s="34"/>
      <c r="D490" s="6"/>
      <c r="E490" s="6"/>
      <c r="F490" s="6"/>
    </row>
    <row r="491" spans="1:6" ht="12.75">
      <c r="A491" s="37"/>
      <c r="B491" s="4"/>
      <c r="C491" s="34"/>
      <c r="D491" s="6"/>
      <c r="E491" s="6"/>
      <c r="F491" s="6"/>
    </row>
    <row r="492" spans="1:6" ht="12.75">
      <c r="A492" s="37"/>
      <c r="B492" s="4"/>
      <c r="C492" s="34"/>
      <c r="D492" s="6"/>
      <c r="E492" s="6"/>
      <c r="F492" s="6"/>
    </row>
    <row r="493" spans="1:6" ht="12.75">
      <c r="A493" s="37"/>
      <c r="B493" s="4"/>
      <c r="C493" s="34"/>
      <c r="D493" s="6"/>
      <c r="E493" s="6"/>
      <c r="F493" s="6"/>
    </row>
    <row r="494" spans="1:6" ht="12.75">
      <c r="A494" s="37"/>
      <c r="B494" s="4"/>
      <c r="C494" s="34"/>
      <c r="D494" s="6"/>
      <c r="E494" s="6"/>
      <c r="F494" s="6"/>
    </row>
    <row r="495" spans="1:6" ht="12.75">
      <c r="A495" s="37"/>
      <c r="B495" s="4"/>
      <c r="C495" s="34"/>
      <c r="D495" s="6"/>
      <c r="E495" s="6"/>
      <c r="F495" s="6"/>
    </row>
    <row r="496" spans="1:6" ht="12.75">
      <c r="A496" s="37"/>
      <c r="B496" s="4"/>
      <c r="C496" s="34"/>
      <c r="D496" s="6"/>
      <c r="E496" s="6"/>
      <c r="F496" s="6"/>
    </row>
    <row r="497" spans="1:6" ht="12.75">
      <c r="A497" s="37"/>
      <c r="B497" s="4"/>
      <c r="C497" s="34"/>
      <c r="D497" s="6"/>
      <c r="E497" s="6"/>
      <c r="F497" s="6"/>
    </row>
    <row r="498" spans="1:6" ht="12.75">
      <c r="A498" s="37"/>
      <c r="B498" s="4"/>
      <c r="C498" s="34"/>
      <c r="D498" s="6"/>
      <c r="E498" s="6"/>
      <c r="F498" s="6"/>
    </row>
    <row r="499" spans="1:6" ht="12.75">
      <c r="A499" s="37"/>
      <c r="B499" s="4"/>
      <c r="C499" s="34"/>
      <c r="D499" s="6"/>
      <c r="E499" s="6"/>
      <c r="F499" s="6"/>
    </row>
    <row r="500" spans="1:6" ht="12.75">
      <c r="A500" s="37"/>
      <c r="B500" s="4"/>
      <c r="C500" s="34"/>
      <c r="D500" s="6"/>
      <c r="E500" s="6"/>
      <c r="F500" s="6"/>
    </row>
    <row r="501" spans="1:6" ht="12.75">
      <c r="A501" s="37"/>
      <c r="B501" s="4"/>
      <c r="C501" s="34"/>
      <c r="D501" s="6"/>
      <c r="E501" s="6"/>
      <c r="F501" s="6"/>
    </row>
    <row r="502" spans="1:6" ht="12.75">
      <c r="A502" s="37"/>
      <c r="B502" s="4"/>
      <c r="C502" s="34"/>
      <c r="D502" s="6"/>
      <c r="E502" s="6"/>
      <c r="F502" s="6"/>
    </row>
    <row r="503" spans="1:6" ht="12.75">
      <c r="A503" s="37"/>
      <c r="B503" s="4"/>
      <c r="C503" s="34"/>
      <c r="D503" s="6"/>
      <c r="E503" s="6"/>
      <c r="F503" s="6"/>
    </row>
    <row r="504" spans="1:6" ht="12.75">
      <c r="A504" s="37"/>
      <c r="B504" s="4"/>
      <c r="C504" s="34"/>
      <c r="D504" s="6"/>
      <c r="E504" s="6"/>
      <c r="F504" s="6"/>
    </row>
    <row r="505" spans="1:6" ht="12.75">
      <c r="A505" s="37"/>
      <c r="B505" s="4"/>
      <c r="C505" s="34"/>
      <c r="D505" s="6"/>
      <c r="E505" s="6"/>
      <c r="F505" s="6"/>
    </row>
    <row r="506" spans="1:6" ht="12.75">
      <c r="A506" s="37"/>
      <c r="B506" s="4"/>
      <c r="C506" s="34"/>
      <c r="D506" s="6"/>
      <c r="E506" s="6"/>
      <c r="F506" s="6"/>
    </row>
    <row r="507" spans="1:6" ht="12.75">
      <c r="A507" s="37"/>
      <c r="B507" s="4"/>
      <c r="C507" s="34"/>
      <c r="D507" s="6"/>
      <c r="E507" s="6"/>
      <c r="F507" s="6"/>
    </row>
    <row r="508" spans="1:6" ht="12.75">
      <c r="A508" s="37"/>
      <c r="B508" s="4"/>
      <c r="C508" s="34"/>
      <c r="D508" s="6"/>
      <c r="E508" s="6"/>
      <c r="F508" s="6"/>
    </row>
    <row r="509" spans="1:6" ht="12.75">
      <c r="A509" s="37"/>
      <c r="B509" s="4"/>
      <c r="C509" s="34"/>
      <c r="D509" s="6"/>
      <c r="E509" s="6"/>
      <c r="F509" s="6"/>
    </row>
    <row r="510" spans="1:6" ht="12.75">
      <c r="A510" s="37"/>
      <c r="B510" s="4"/>
      <c r="C510" s="34"/>
      <c r="D510" s="6"/>
      <c r="E510" s="6"/>
      <c r="F510" s="6"/>
    </row>
    <row r="511" spans="1:6" ht="12.75">
      <c r="A511" s="37"/>
      <c r="B511" s="4"/>
      <c r="C511" s="34"/>
      <c r="D511" s="6"/>
      <c r="E511" s="6"/>
      <c r="F511" s="6"/>
    </row>
    <row r="512" spans="1:6" ht="12.75">
      <c r="A512" s="37"/>
      <c r="B512" s="4"/>
      <c r="C512" s="34"/>
      <c r="D512" s="6"/>
      <c r="E512" s="6"/>
      <c r="F512" s="6"/>
    </row>
    <row r="513" spans="1:6" ht="12.75">
      <c r="A513" s="37"/>
      <c r="B513" s="4"/>
      <c r="C513" s="34"/>
      <c r="D513" s="6"/>
      <c r="E513" s="6"/>
      <c r="F513" s="6"/>
    </row>
    <row r="514" spans="1:6" ht="12.75">
      <c r="A514" s="37"/>
      <c r="B514" s="4"/>
      <c r="C514" s="34"/>
      <c r="D514" s="6"/>
      <c r="E514" s="6"/>
      <c r="F514" s="6"/>
    </row>
    <row r="515" spans="1:6" ht="12.75">
      <c r="A515" s="37"/>
      <c r="B515" s="4"/>
      <c r="C515" s="34"/>
      <c r="D515" s="6"/>
      <c r="E515" s="6"/>
      <c r="F515" s="6"/>
    </row>
    <row r="516" spans="1:6" ht="12.75">
      <c r="A516" s="37"/>
      <c r="B516" s="4"/>
      <c r="C516" s="34"/>
      <c r="D516" s="6"/>
      <c r="E516" s="6"/>
      <c r="F516" s="6"/>
    </row>
    <row r="517" spans="1:6" ht="12.75">
      <c r="A517" s="37"/>
      <c r="B517" s="4"/>
      <c r="C517" s="34"/>
      <c r="D517" s="6"/>
      <c r="E517" s="6"/>
      <c r="F517" s="6"/>
    </row>
    <row r="518" spans="1:6" ht="12.75">
      <c r="A518" s="37"/>
      <c r="B518" s="4"/>
      <c r="C518" s="34"/>
      <c r="D518" s="6"/>
      <c r="E518" s="6"/>
      <c r="F518" s="6"/>
    </row>
    <row r="519" spans="1:6" ht="12.75">
      <c r="A519" s="37"/>
      <c r="B519" s="4"/>
      <c r="C519" s="34"/>
      <c r="D519" s="6"/>
      <c r="E519" s="6"/>
      <c r="F519" s="6"/>
    </row>
    <row r="520" spans="1:6" ht="12.75">
      <c r="A520" s="37"/>
      <c r="B520" s="4"/>
      <c r="C520" s="34"/>
      <c r="D520" s="6"/>
      <c r="E520" s="6"/>
      <c r="F520" s="6"/>
    </row>
    <row r="521" spans="1:6" ht="12.75">
      <c r="A521" s="37"/>
      <c r="B521" s="4"/>
      <c r="C521" s="34"/>
      <c r="D521" s="6"/>
      <c r="E521" s="6"/>
      <c r="F521" s="6"/>
    </row>
    <row r="522" spans="1:6" ht="12.75">
      <c r="A522" s="37"/>
      <c r="B522" s="4"/>
      <c r="C522" s="34"/>
      <c r="D522" s="6"/>
      <c r="E522" s="6"/>
      <c r="F522" s="6"/>
    </row>
    <row r="523" spans="1:6" ht="12.75">
      <c r="A523" s="37"/>
      <c r="B523" s="4"/>
      <c r="C523" s="34"/>
      <c r="D523" s="6"/>
      <c r="E523" s="6"/>
      <c r="F523" s="6"/>
    </row>
    <row r="524" spans="1:6" ht="12.75">
      <c r="A524" s="37"/>
      <c r="B524" s="4"/>
      <c r="C524" s="34"/>
      <c r="D524" s="6"/>
      <c r="E524" s="6"/>
      <c r="F524" s="6"/>
    </row>
    <row r="525" spans="1:6" ht="12.75">
      <c r="A525" s="37"/>
      <c r="B525" s="4"/>
      <c r="C525" s="34"/>
      <c r="D525" s="6"/>
      <c r="E525" s="6"/>
      <c r="F525" s="6"/>
    </row>
    <row r="526" spans="1:6" ht="12.75">
      <c r="A526" s="37"/>
      <c r="B526" s="4"/>
      <c r="C526" s="34"/>
      <c r="D526" s="6"/>
      <c r="E526" s="6"/>
      <c r="F526" s="6"/>
    </row>
    <row r="527" spans="1:6" ht="12.75">
      <c r="A527" s="37"/>
      <c r="B527" s="4"/>
      <c r="C527" s="34"/>
      <c r="D527" s="6"/>
      <c r="E527" s="6"/>
      <c r="F527" s="6"/>
    </row>
    <row r="528" spans="1:6" ht="12.75">
      <c r="A528" s="37"/>
      <c r="B528" s="4"/>
      <c r="C528" s="34"/>
      <c r="D528" s="6"/>
      <c r="E528" s="6"/>
      <c r="F528" s="6"/>
    </row>
    <row r="529" spans="1:6" ht="12.75">
      <c r="A529" s="37"/>
      <c r="B529" s="4"/>
      <c r="C529" s="34"/>
      <c r="D529" s="6"/>
      <c r="E529" s="6"/>
      <c r="F529" s="6"/>
    </row>
    <row r="530" spans="1:6" ht="12.75">
      <c r="A530" s="37"/>
      <c r="B530" s="4"/>
      <c r="C530" s="34"/>
      <c r="D530" s="6"/>
      <c r="E530" s="6"/>
      <c r="F530" s="6"/>
    </row>
    <row r="531" spans="1:6" ht="12.75">
      <c r="A531" s="37"/>
      <c r="B531" s="4"/>
      <c r="C531" s="34"/>
      <c r="D531" s="6"/>
      <c r="E531" s="6"/>
      <c r="F531" s="6"/>
    </row>
    <row r="532" spans="1:6" ht="12.75">
      <c r="A532" s="37"/>
      <c r="B532" s="4"/>
      <c r="C532" s="34"/>
      <c r="D532" s="6"/>
      <c r="E532" s="6"/>
      <c r="F532" s="6"/>
    </row>
    <row r="533" spans="1:6" ht="12.75">
      <c r="A533" s="37"/>
      <c r="B533" s="4"/>
      <c r="C533" s="34"/>
      <c r="D533" s="6"/>
      <c r="E533" s="6"/>
      <c r="F533" s="6"/>
    </row>
    <row r="534" spans="1:6" ht="12.75">
      <c r="A534" s="37"/>
      <c r="B534" s="4"/>
      <c r="C534" s="34"/>
      <c r="D534" s="6"/>
      <c r="E534" s="6"/>
      <c r="F534" s="6"/>
    </row>
    <row r="535" spans="1:6" ht="12.75">
      <c r="A535" s="37"/>
      <c r="B535" s="4"/>
      <c r="C535" s="34"/>
      <c r="D535" s="6"/>
      <c r="E535" s="6"/>
      <c r="F535" s="6"/>
    </row>
    <row r="536" spans="1:6" ht="12.75">
      <c r="A536" s="37"/>
      <c r="B536" s="4"/>
      <c r="C536" s="34"/>
      <c r="D536" s="6"/>
      <c r="E536" s="6"/>
      <c r="F536" s="6"/>
    </row>
    <row r="537" spans="1:6" ht="12.75">
      <c r="A537" s="37"/>
      <c r="B537" s="4"/>
      <c r="C537" s="34"/>
      <c r="D537" s="6"/>
      <c r="E537" s="6"/>
      <c r="F537" s="6"/>
    </row>
    <row r="538" spans="1:6" ht="12.75">
      <c r="A538" s="37"/>
      <c r="B538" s="4"/>
      <c r="C538" s="34"/>
      <c r="D538" s="6"/>
      <c r="E538" s="6"/>
      <c r="F538" s="6"/>
    </row>
    <row r="539" spans="1:6" ht="12.75">
      <c r="A539" s="37"/>
      <c r="B539" s="4"/>
      <c r="C539" s="34"/>
      <c r="D539" s="6"/>
      <c r="E539" s="6"/>
      <c r="F539" s="6"/>
    </row>
    <row r="540" spans="1:6" ht="12.75">
      <c r="A540" s="37"/>
      <c r="B540" s="4"/>
      <c r="C540" s="34"/>
      <c r="D540" s="6"/>
      <c r="E540" s="6"/>
      <c r="F540" s="6"/>
    </row>
    <row r="541" spans="1:6" ht="12.75">
      <c r="A541" s="37"/>
      <c r="B541" s="4"/>
      <c r="C541" s="34"/>
      <c r="D541" s="6"/>
      <c r="E541" s="6"/>
      <c r="F541" s="6"/>
    </row>
    <row r="542" spans="1:6" ht="12.75">
      <c r="A542" s="37"/>
      <c r="B542" s="4"/>
      <c r="C542" s="34"/>
      <c r="D542" s="6"/>
      <c r="E542" s="6"/>
      <c r="F542" s="6"/>
    </row>
    <row r="543" spans="1:6" ht="12.75">
      <c r="A543" s="37"/>
      <c r="B543" s="4"/>
      <c r="C543" s="34"/>
      <c r="D543" s="6"/>
      <c r="E543" s="6"/>
      <c r="F543" s="6"/>
    </row>
    <row r="544" spans="1:6" ht="12.75">
      <c r="A544" s="37"/>
      <c r="B544" s="4"/>
      <c r="C544" s="34"/>
      <c r="D544" s="6"/>
      <c r="E544" s="6"/>
      <c r="F544" s="6"/>
    </row>
    <row r="545" spans="1:6" ht="12.75">
      <c r="A545" s="37"/>
      <c r="B545" s="4"/>
      <c r="C545" s="34"/>
      <c r="D545" s="6"/>
      <c r="E545" s="6"/>
      <c r="F545" s="6"/>
    </row>
    <row r="546" spans="1:6" ht="12.75">
      <c r="A546" s="37"/>
      <c r="B546" s="4"/>
      <c r="C546" s="34"/>
      <c r="D546" s="6"/>
      <c r="E546" s="6"/>
      <c r="F546" s="6"/>
    </row>
    <row r="547" spans="1:6" ht="12.75">
      <c r="A547" s="37"/>
      <c r="B547" s="4"/>
      <c r="C547" s="34"/>
      <c r="D547" s="6"/>
      <c r="E547" s="6"/>
      <c r="F547" s="6"/>
    </row>
    <row r="548" spans="1:6" ht="12.75">
      <c r="A548" s="37"/>
      <c r="B548" s="4"/>
      <c r="C548" s="34"/>
      <c r="D548" s="6"/>
      <c r="E548" s="6"/>
      <c r="F548" s="6"/>
    </row>
    <row r="549" spans="1:6" ht="12.75">
      <c r="A549" s="37"/>
      <c r="B549" s="4"/>
      <c r="C549" s="34"/>
      <c r="D549" s="6"/>
      <c r="E549" s="6"/>
      <c r="F549" s="6"/>
    </row>
    <row r="550" spans="1:6" ht="12.75">
      <c r="A550" s="37"/>
      <c r="B550" s="4"/>
      <c r="C550" s="34"/>
      <c r="D550" s="6"/>
      <c r="E550" s="6"/>
      <c r="F550" s="6"/>
    </row>
    <row r="551" spans="1:6" ht="12.75">
      <c r="A551" s="37"/>
      <c r="B551" s="4"/>
      <c r="C551" s="34"/>
      <c r="D551" s="6"/>
      <c r="E551" s="6"/>
      <c r="F551" s="6"/>
    </row>
    <row r="552" spans="1:6" ht="12.75">
      <c r="A552" s="37"/>
      <c r="B552" s="4"/>
      <c r="C552" s="34"/>
      <c r="D552" s="6"/>
      <c r="E552" s="6"/>
      <c r="F552" s="6"/>
    </row>
    <row r="553" spans="1:6" ht="12.75">
      <c r="A553" s="37"/>
      <c r="B553" s="4"/>
      <c r="C553" s="34"/>
      <c r="D553" s="6"/>
      <c r="E553" s="6"/>
      <c r="F553" s="6"/>
    </row>
    <row r="554" spans="1:6" ht="12.75">
      <c r="A554" s="37"/>
      <c r="B554" s="4"/>
      <c r="C554" s="34"/>
      <c r="D554" s="6"/>
      <c r="E554" s="6"/>
      <c r="F554" s="6"/>
    </row>
    <row r="555" spans="1:6" ht="12.75">
      <c r="A555" s="37"/>
      <c r="B555" s="4"/>
      <c r="C555" s="34"/>
      <c r="D555" s="6"/>
      <c r="E555" s="6"/>
      <c r="F555" s="6"/>
    </row>
    <row r="556" spans="1:6" ht="12.75">
      <c r="A556" s="37"/>
      <c r="B556" s="4"/>
      <c r="C556" s="34"/>
      <c r="D556" s="6"/>
      <c r="E556" s="6"/>
      <c r="F556" s="6"/>
    </row>
    <row r="557" spans="1:6" ht="12.75">
      <c r="A557" s="37"/>
      <c r="B557" s="4"/>
      <c r="C557" s="34"/>
      <c r="D557" s="6"/>
      <c r="E557" s="6"/>
      <c r="F557" s="6"/>
    </row>
    <row r="558" spans="1:6" ht="12.75">
      <c r="A558" s="37"/>
      <c r="B558" s="4"/>
      <c r="C558" s="34"/>
      <c r="D558" s="6"/>
      <c r="E558" s="6"/>
      <c r="F558" s="6"/>
    </row>
    <row r="559" spans="1:6" ht="12.75">
      <c r="A559" s="37"/>
      <c r="B559" s="4"/>
      <c r="C559" s="34"/>
      <c r="D559" s="6"/>
      <c r="E559" s="6"/>
      <c r="F559" s="6"/>
    </row>
    <row r="560" spans="1:6" ht="12.75">
      <c r="A560" s="37"/>
      <c r="B560" s="4"/>
      <c r="C560" s="34"/>
      <c r="D560" s="6"/>
      <c r="E560" s="6"/>
      <c r="F560" s="6"/>
    </row>
    <row r="561" spans="1:6" ht="12.75">
      <c r="A561" s="37"/>
      <c r="B561" s="4"/>
      <c r="C561" s="34"/>
      <c r="D561" s="6"/>
      <c r="E561" s="6"/>
      <c r="F561" s="6"/>
    </row>
    <row r="562" spans="1:6" ht="12.75">
      <c r="A562" s="37"/>
      <c r="B562" s="4"/>
      <c r="C562" s="34"/>
      <c r="D562" s="6"/>
      <c r="E562" s="6"/>
      <c r="F562" s="6"/>
    </row>
    <row r="563" spans="1:6" ht="12.75">
      <c r="A563" s="37"/>
      <c r="B563" s="4"/>
      <c r="C563" s="34"/>
      <c r="D563" s="6"/>
      <c r="E563" s="6"/>
      <c r="F563" s="6"/>
    </row>
    <row r="564" spans="1:6" ht="12.75">
      <c r="A564" s="37"/>
      <c r="B564" s="4"/>
      <c r="C564" s="34"/>
      <c r="D564" s="6"/>
      <c r="E564" s="6"/>
      <c r="F564" s="6"/>
    </row>
    <row r="565" spans="1:6" ht="12.75">
      <c r="A565" s="37"/>
      <c r="B565" s="4"/>
      <c r="C565" s="34"/>
      <c r="D565" s="6"/>
      <c r="E565" s="6"/>
      <c r="F565" s="6"/>
    </row>
    <row r="566" spans="1:6" ht="12.75">
      <c r="A566" s="37"/>
      <c r="B566" s="4"/>
      <c r="C566" s="34"/>
      <c r="D566" s="6"/>
      <c r="E566" s="6"/>
      <c r="F566" s="6"/>
    </row>
    <row r="567" spans="1:6" ht="12.75">
      <c r="A567" s="37"/>
      <c r="B567" s="4"/>
      <c r="C567" s="34"/>
      <c r="D567" s="6"/>
      <c r="E567" s="6"/>
      <c r="F567" s="6"/>
    </row>
    <row r="568" spans="1:6" ht="12.75">
      <c r="A568" s="37"/>
      <c r="B568" s="4"/>
      <c r="C568" s="34"/>
      <c r="D568" s="6"/>
      <c r="E568" s="6"/>
      <c r="F568" s="6"/>
    </row>
    <row r="569" spans="1:6" ht="12.75">
      <c r="A569" s="37"/>
      <c r="B569" s="4"/>
      <c r="C569" s="34"/>
      <c r="D569" s="6"/>
      <c r="E569" s="6"/>
      <c r="F569" s="6"/>
    </row>
    <row r="570" spans="1:6" ht="12.75">
      <c r="A570" s="37"/>
      <c r="B570" s="4"/>
      <c r="C570" s="34"/>
      <c r="D570" s="6"/>
      <c r="E570" s="6"/>
      <c r="F570" s="6"/>
    </row>
    <row r="571" spans="1:6" ht="12.75">
      <c r="A571" s="37"/>
      <c r="B571" s="4"/>
      <c r="C571" s="34"/>
      <c r="D571" s="6"/>
      <c r="E571" s="6"/>
      <c r="F571" s="6"/>
    </row>
    <row r="572" spans="1:6" ht="12.75">
      <c r="A572" s="37"/>
      <c r="B572" s="4"/>
      <c r="C572" s="34"/>
      <c r="D572" s="6"/>
      <c r="E572" s="6"/>
      <c r="F572" s="6"/>
    </row>
    <row r="573" spans="1:6" ht="12.75">
      <c r="A573" s="37"/>
      <c r="B573" s="4"/>
      <c r="C573" s="34"/>
      <c r="D573" s="6"/>
      <c r="E573" s="6"/>
      <c r="F573" s="6"/>
    </row>
    <row r="574" spans="1:6" ht="12.75">
      <c r="A574" s="37"/>
      <c r="B574" s="4"/>
      <c r="C574" s="34"/>
      <c r="D574" s="6"/>
      <c r="E574" s="6"/>
      <c r="F574" s="6"/>
    </row>
    <row r="575" spans="1:6" ht="12.75">
      <c r="A575" s="37"/>
      <c r="B575" s="4"/>
      <c r="C575" s="34"/>
      <c r="D575" s="6"/>
      <c r="E575" s="6"/>
      <c r="F575" s="6"/>
    </row>
    <row r="576" spans="1:6" ht="12.75">
      <c r="A576" s="37"/>
      <c r="B576" s="4"/>
      <c r="C576" s="34"/>
      <c r="D576" s="6"/>
      <c r="E576" s="6"/>
      <c r="F576" s="6"/>
    </row>
    <row r="577" spans="1:6" ht="12.75">
      <c r="A577" s="37"/>
      <c r="B577" s="4"/>
      <c r="C577" s="34"/>
      <c r="D577" s="6"/>
      <c r="E577" s="6"/>
      <c r="F577" s="6"/>
    </row>
    <row r="578" spans="1:6" ht="12.75">
      <c r="A578" s="37"/>
      <c r="B578" s="4"/>
      <c r="C578" s="34"/>
      <c r="D578" s="6"/>
      <c r="E578" s="6"/>
      <c r="F578" s="6"/>
    </row>
    <row r="579" spans="1:6" ht="12.75">
      <c r="A579" s="37"/>
      <c r="B579" s="4"/>
      <c r="C579" s="34"/>
      <c r="D579" s="6"/>
      <c r="E579" s="6"/>
      <c r="F579" s="6"/>
    </row>
    <row r="580" spans="1:6" ht="12.75">
      <c r="A580" s="37"/>
      <c r="B580" s="4"/>
      <c r="C580" s="34"/>
      <c r="D580" s="6"/>
      <c r="E580" s="6"/>
      <c r="F580" s="6"/>
    </row>
    <row r="581" spans="1:6" ht="12.75">
      <c r="A581" s="37"/>
      <c r="B581" s="4"/>
      <c r="C581" s="34"/>
      <c r="D581" s="6"/>
      <c r="E581" s="6"/>
      <c r="F581" s="6"/>
    </row>
    <row r="582" spans="1:6" ht="12.75">
      <c r="A582" s="37"/>
      <c r="B582" s="4"/>
      <c r="C582" s="34"/>
      <c r="D582" s="6"/>
      <c r="E582" s="6"/>
      <c r="F582" s="6"/>
    </row>
    <row r="583" spans="1:6" ht="12.75">
      <c r="A583" s="37"/>
      <c r="B583" s="4"/>
      <c r="C583" s="34"/>
      <c r="D583" s="6"/>
      <c r="E583" s="6"/>
      <c r="F583" s="6"/>
    </row>
    <row r="584" spans="1:6" ht="12.75">
      <c r="A584" s="37"/>
      <c r="B584" s="4"/>
      <c r="C584" s="34"/>
      <c r="D584" s="6"/>
      <c r="E584" s="6"/>
      <c r="F584" s="6"/>
    </row>
    <row r="585" spans="1:6" ht="12.75">
      <c r="A585" s="37"/>
      <c r="B585" s="4"/>
      <c r="C585" s="34"/>
      <c r="D585" s="6"/>
      <c r="E585" s="6"/>
      <c r="F585" s="6"/>
    </row>
    <row r="586" spans="1:6" ht="12.75">
      <c r="A586" s="37"/>
      <c r="B586" s="4"/>
      <c r="C586" s="34"/>
      <c r="D586" s="6"/>
      <c r="E586" s="6"/>
      <c r="F586" s="6"/>
    </row>
    <row r="587" spans="1:6" ht="12.75">
      <c r="A587" s="37"/>
      <c r="B587" s="4"/>
      <c r="C587" s="34"/>
      <c r="D587" s="6"/>
      <c r="E587" s="6"/>
      <c r="F587" s="6"/>
    </row>
    <row r="588" spans="1:6" ht="12.75">
      <c r="A588" s="37"/>
      <c r="B588" s="4"/>
      <c r="C588" s="34"/>
      <c r="D588" s="6"/>
      <c r="E588" s="6"/>
      <c r="F588" s="6"/>
    </row>
    <row r="589" spans="1:6" ht="12.75">
      <c r="A589" s="37"/>
      <c r="B589" s="4"/>
      <c r="C589" s="34"/>
      <c r="D589" s="6"/>
      <c r="E589" s="6"/>
      <c r="F589" s="6"/>
    </row>
    <row r="590" spans="1:6" ht="12.75">
      <c r="A590" s="37"/>
      <c r="B590" s="4"/>
      <c r="C590" s="34"/>
      <c r="D590" s="6"/>
      <c r="E590" s="6"/>
      <c r="F590" s="6"/>
    </row>
    <row r="591" spans="1:6" ht="12.75">
      <c r="A591" s="37"/>
      <c r="B591" s="4"/>
      <c r="C591" s="34"/>
      <c r="D591" s="6"/>
      <c r="E591" s="6"/>
      <c r="F591" s="6"/>
    </row>
    <row r="592" spans="1:6" ht="12.75">
      <c r="A592" s="37"/>
      <c r="B592" s="4"/>
      <c r="C592" s="34"/>
      <c r="D592" s="6"/>
      <c r="E592" s="6"/>
      <c r="F592" s="6"/>
    </row>
    <row r="593" spans="1:6" ht="12.75">
      <c r="A593" s="37"/>
      <c r="B593" s="4"/>
      <c r="C593" s="34"/>
      <c r="D593" s="6"/>
      <c r="E593" s="6"/>
      <c r="F593" s="6"/>
    </row>
    <row r="594" spans="1:6" ht="12.75">
      <c r="A594" s="37"/>
      <c r="B594" s="4"/>
      <c r="C594" s="34"/>
      <c r="D594" s="6"/>
      <c r="E594" s="6"/>
      <c r="F594" s="6"/>
    </row>
    <row r="595" spans="1:6" ht="12.75">
      <c r="A595" s="37"/>
      <c r="B595" s="4"/>
      <c r="C595" s="34"/>
      <c r="D595" s="6"/>
      <c r="E595" s="6"/>
      <c r="F595" s="6"/>
    </row>
    <row r="596" spans="1:6" ht="12.75">
      <c r="A596" s="37"/>
      <c r="B596" s="4"/>
      <c r="C596" s="34"/>
      <c r="D596" s="6"/>
      <c r="E596" s="6"/>
      <c r="F596" s="6"/>
    </row>
    <row r="597" spans="1:6" ht="12.75">
      <c r="A597" s="37"/>
      <c r="B597" s="4"/>
      <c r="C597" s="34"/>
      <c r="D597" s="6"/>
      <c r="E597" s="6"/>
      <c r="F597" s="6"/>
    </row>
    <row r="598" spans="1:6" ht="12.75">
      <c r="A598" s="37"/>
      <c r="B598" s="4"/>
      <c r="C598" s="34"/>
      <c r="D598" s="6"/>
      <c r="E598" s="6"/>
      <c r="F598" s="6"/>
    </row>
    <row r="599" spans="1:6" ht="12.75">
      <c r="A599" s="37"/>
      <c r="B599" s="4"/>
      <c r="C599" s="34"/>
      <c r="D599" s="6"/>
      <c r="E599" s="6"/>
      <c r="F599" s="6"/>
    </row>
    <row r="600" spans="1:6" ht="12.75">
      <c r="A600" s="37"/>
      <c r="B600" s="4"/>
      <c r="C600" s="34"/>
      <c r="D600" s="6"/>
      <c r="E600" s="6"/>
      <c r="F600" s="6"/>
    </row>
    <row r="601" spans="1:6" ht="12.75">
      <c r="A601" s="37"/>
      <c r="B601" s="4"/>
      <c r="C601" s="34"/>
      <c r="D601" s="6"/>
      <c r="E601" s="6"/>
      <c r="F601" s="6"/>
    </row>
    <row r="602" spans="1:6" ht="12.75">
      <c r="A602" s="37"/>
      <c r="B602" s="4"/>
      <c r="C602" s="34"/>
      <c r="D602" s="6"/>
      <c r="E602" s="6"/>
      <c r="F602" s="6"/>
    </row>
    <row r="603" spans="1:6" ht="12.75">
      <c r="A603" s="37"/>
      <c r="B603" s="4"/>
      <c r="C603" s="34"/>
      <c r="D603" s="6"/>
      <c r="E603" s="6"/>
      <c r="F603" s="6"/>
    </row>
    <row r="604" spans="1:6" ht="12.75">
      <c r="A604" s="37"/>
      <c r="B604" s="4"/>
      <c r="C604" s="34"/>
      <c r="D604" s="6"/>
      <c r="E604" s="6"/>
      <c r="F604" s="6"/>
    </row>
    <row r="605" spans="1:6" ht="12.75">
      <c r="A605" s="37"/>
      <c r="B605" s="4"/>
      <c r="C605" s="34"/>
      <c r="D605" s="6"/>
      <c r="E605" s="6"/>
      <c r="F605" s="6"/>
    </row>
    <row r="606" spans="1:6" ht="12.75">
      <c r="A606" s="37"/>
      <c r="B606" s="4"/>
      <c r="C606" s="34"/>
      <c r="D606" s="6"/>
      <c r="E606" s="6"/>
      <c r="F606" s="6"/>
    </row>
    <row r="607" spans="1:6" ht="12.75">
      <c r="A607" s="37"/>
      <c r="B607" s="4"/>
      <c r="C607" s="34"/>
      <c r="D607" s="6"/>
      <c r="E607" s="6"/>
      <c r="F607" s="6"/>
    </row>
    <row r="608" spans="1:6" ht="12.75">
      <c r="A608" s="37"/>
      <c r="B608" s="4"/>
      <c r="C608" s="34"/>
      <c r="D608" s="6"/>
      <c r="E608" s="6"/>
      <c r="F608" s="6"/>
    </row>
    <row r="609" spans="1:6" ht="12.75">
      <c r="A609" s="37"/>
      <c r="B609" s="4"/>
      <c r="C609" s="34"/>
      <c r="D609" s="6"/>
      <c r="E609" s="6"/>
      <c r="F609" s="6"/>
    </row>
    <row r="610" spans="1:6" ht="12.75">
      <c r="A610" s="37"/>
      <c r="B610" s="4"/>
      <c r="C610" s="34"/>
      <c r="D610" s="6"/>
      <c r="E610" s="6"/>
      <c r="F610" s="6"/>
    </row>
    <row r="611" spans="1:6" ht="12.75">
      <c r="A611" s="37"/>
      <c r="B611" s="4"/>
      <c r="C611" s="34"/>
      <c r="D611" s="6"/>
      <c r="E611" s="6"/>
      <c r="F611" s="6"/>
    </row>
    <row r="612" spans="1:6" ht="12.75">
      <c r="A612" s="37"/>
      <c r="B612" s="4"/>
      <c r="C612" s="34"/>
      <c r="D612" s="6"/>
      <c r="E612" s="6"/>
      <c r="F612" s="6"/>
    </row>
    <row r="613" spans="1:6" ht="12.75">
      <c r="A613" s="37"/>
      <c r="B613" s="4"/>
      <c r="C613" s="34"/>
      <c r="D613" s="6"/>
      <c r="E613" s="6"/>
      <c r="F613" s="6"/>
    </row>
    <row r="614" spans="1:6" ht="12.75">
      <c r="A614" s="37"/>
      <c r="B614" s="4"/>
      <c r="C614" s="34"/>
      <c r="D614" s="6"/>
      <c r="E614" s="6"/>
      <c r="F614" s="6"/>
    </row>
    <row r="615" spans="1:6" ht="12.75">
      <c r="A615" s="37"/>
      <c r="B615" s="4"/>
      <c r="C615" s="34"/>
      <c r="D615" s="6"/>
      <c r="E615" s="6"/>
      <c r="F615" s="6"/>
    </row>
    <row r="616" spans="1:6" ht="12.75">
      <c r="A616" s="37"/>
      <c r="B616" s="4"/>
      <c r="C616" s="34"/>
      <c r="D616" s="6"/>
      <c r="E616" s="6"/>
      <c r="F616" s="6"/>
    </row>
    <row r="617" spans="1:6" ht="12.75">
      <c r="A617" s="37"/>
      <c r="B617" s="4"/>
      <c r="C617" s="34"/>
      <c r="D617" s="6"/>
      <c r="E617" s="6"/>
      <c r="F617" s="6"/>
    </row>
    <row r="618" spans="1:6" ht="12.75">
      <c r="A618" s="37"/>
      <c r="B618" s="4"/>
      <c r="C618" s="34"/>
      <c r="D618" s="6"/>
      <c r="E618" s="6"/>
      <c r="F618" s="6"/>
    </row>
    <row r="619" spans="1:6" ht="12.75">
      <c r="A619" s="37"/>
      <c r="B619" s="4"/>
      <c r="C619" s="34"/>
      <c r="D619" s="6"/>
      <c r="E619" s="6"/>
      <c r="F619" s="6"/>
    </row>
    <row r="620" spans="1:6" ht="12.75">
      <c r="A620" s="37"/>
      <c r="B620" s="4"/>
      <c r="C620" s="34"/>
      <c r="D620" s="6"/>
      <c r="E620" s="6"/>
      <c r="F620" s="6"/>
    </row>
    <row r="621" spans="1:6" ht="12.75">
      <c r="A621" s="37"/>
      <c r="B621" s="4"/>
      <c r="C621" s="34"/>
      <c r="D621" s="6"/>
      <c r="E621" s="6"/>
      <c r="F621" s="6"/>
    </row>
    <row r="622" spans="1:6" ht="12.75">
      <c r="A622" s="37"/>
      <c r="B622" s="4"/>
      <c r="C622" s="34"/>
      <c r="D622" s="6"/>
      <c r="E622" s="6"/>
      <c r="F622" s="6"/>
    </row>
    <row r="623" spans="1:6" ht="12.75">
      <c r="A623" s="37"/>
      <c r="B623" s="4"/>
      <c r="C623" s="34"/>
      <c r="D623" s="6"/>
      <c r="E623" s="6"/>
      <c r="F623" s="6"/>
    </row>
    <row r="624" spans="1:6" ht="12.75">
      <c r="A624" s="37"/>
      <c r="B624" s="4"/>
      <c r="C624" s="34"/>
      <c r="D624" s="6"/>
      <c r="E624" s="6"/>
      <c r="F624" s="6"/>
    </row>
    <row r="625" spans="1:6" ht="12.75">
      <c r="A625" s="37"/>
      <c r="B625" s="4"/>
      <c r="C625" s="34"/>
      <c r="D625" s="6"/>
      <c r="E625" s="6"/>
      <c r="F625" s="6"/>
    </row>
    <row r="626" spans="1:6" ht="12.75">
      <c r="A626" s="37"/>
      <c r="B626" s="4"/>
      <c r="C626" s="34"/>
      <c r="D626" s="6"/>
      <c r="E626" s="6"/>
      <c r="F626" s="6"/>
    </row>
    <row r="627" spans="1:6" ht="12.75">
      <c r="A627" s="37"/>
      <c r="B627" s="4"/>
      <c r="C627" s="34"/>
      <c r="D627" s="6"/>
      <c r="E627" s="6"/>
      <c r="F627" s="6"/>
    </row>
    <row r="628" spans="1:6" ht="12.75">
      <c r="A628" s="37"/>
      <c r="B628" s="4"/>
      <c r="C628" s="34"/>
      <c r="D628" s="6"/>
      <c r="E628" s="6"/>
      <c r="F628" s="6"/>
    </row>
    <row r="629" spans="1:6" ht="12.75">
      <c r="A629" s="37"/>
      <c r="B629" s="4"/>
      <c r="C629" s="34"/>
      <c r="D629" s="6"/>
      <c r="E629" s="6"/>
      <c r="F629" s="6"/>
    </row>
    <row r="630" spans="1:6" ht="12.75">
      <c r="A630" s="37"/>
      <c r="B630" s="4"/>
      <c r="C630" s="34"/>
      <c r="D630" s="6"/>
      <c r="E630" s="6"/>
      <c r="F630" s="6"/>
    </row>
    <row r="631" spans="1:6" ht="12.75">
      <c r="A631" s="37"/>
      <c r="B631" s="4"/>
      <c r="C631" s="34"/>
      <c r="D631" s="6"/>
      <c r="E631" s="6"/>
      <c r="F631" s="6"/>
    </row>
    <row r="632" spans="1:6" ht="12.75">
      <c r="A632" s="37"/>
      <c r="B632" s="4"/>
      <c r="C632" s="34"/>
      <c r="D632" s="6"/>
      <c r="E632" s="6"/>
      <c r="F632" s="6"/>
    </row>
    <row r="633" spans="1:6" ht="12.75">
      <c r="A633" s="37"/>
      <c r="B633" s="4"/>
      <c r="C633" s="34"/>
      <c r="D633" s="6"/>
      <c r="E633" s="6"/>
      <c r="F633" s="6"/>
    </row>
    <row r="634" spans="1:6" ht="12.75">
      <c r="A634" s="37"/>
      <c r="B634" s="4"/>
      <c r="C634" s="34"/>
      <c r="D634" s="6"/>
      <c r="E634" s="6"/>
      <c r="F634" s="6"/>
    </row>
    <row r="635" spans="1:6" ht="12.75">
      <c r="A635" s="37"/>
      <c r="B635" s="4"/>
      <c r="C635" s="34"/>
      <c r="D635" s="6"/>
      <c r="E635" s="6"/>
      <c r="F635" s="6"/>
    </row>
    <row r="636" spans="1:6" ht="12.75">
      <c r="A636" s="37"/>
      <c r="B636" s="4"/>
      <c r="C636" s="34"/>
      <c r="D636" s="6"/>
      <c r="E636" s="6"/>
      <c r="F636" s="6"/>
    </row>
    <row r="637" spans="1:6" ht="12.75">
      <c r="A637" s="37"/>
      <c r="B637" s="4"/>
      <c r="C637" s="34"/>
      <c r="D637" s="6"/>
      <c r="E637" s="6"/>
      <c r="F637" s="6"/>
    </row>
    <row r="638" spans="1:6" ht="12.75">
      <c r="A638" s="37"/>
      <c r="B638" s="4"/>
      <c r="C638" s="34"/>
      <c r="D638" s="6"/>
      <c r="E638" s="6"/>
      <c r="F638" s="6"/>
    </row>
    <row r="639" spans="1:6" ht="12.75">
      <c r="A639" s="37"/>
      <c r="B639" s="4"/>
      <c r="C639" s="34"/>
      <c r="D639" s="6"/>
      <c r="E639" s="6"/>
      <c r="F639" s="6"/>
    </row>
    <row r="640" spans="1:6" ht="12.75">
      <c r="A640" s="37"/>
      <c r="B640" s="4"/>
      <c r="C640" s="34"/>
      <c r="D640" s="6"/>
      <c r="E640" s="6"/>
      <c r="F640" s="6"/>
    </row>
    <row r="641" spans="1:6" ht="12.75">
      <c r="A641" s="37"/>
      <c r="B641" s="4"/>
      <c r="C641" s="34"/>
      <c r="D641" s="6"/>
      <c r="E641" s="6"/>
      <c r="F641" s="6"/>
    </row>
    <row r="642" spans="1:6" ht="12.75">
      <c r="A642" s="37"/>
      <c r="B642" s="4"/>
      <c r="C642" s="34"/>
      <c r="D642" s="6"/>
      <c r="E642" s="6"/>
      <c r="F642" s="6"/>
    </row>
    <row r="643" spans="1:6" ht="12.75">
      <c r="A643" s="37"/>
      <c r="B643" s="4"/>
      <c r="C643" s="34"/>
      <c r="D643" s="6"/>
      <c r="E643" s="6"/>
      <c r="F643" s="6"/>
    </row>
    <row r="644" spans="1:6" ht="12.75">
      <c r="A644" s="37"/>
      <c r="B644" s="4"/>
      <c r="C644" s="34"/>
      <c r="D644" s="6"/>
      <c r="E644" s="6"/>
      <c r="F644" s="6"/>
    </row>
    <row r="645" spans="1:6" ht="12.75">
      <c r="A645" s="37"/>
      <c r="B645" s="4"/>
      <c r="C645" s="34"/>
      <c r="D645" s="6"/>
      <c r="E645" s="6"/>
      <c r="F645" s="6"/>
    </row>
    <row r="646" spans="1:6" ht="12.75">
      <c r="A646" s="37"/>
      <c r="B646" s="4"/>
      <c r="C646" s="34"/>
      <c r="D646" s="6"/>
      <c r="E646" s="6"/>
      <c r="F646" s="6"/>
    </row>
    <row r="647" spans="1:6" ht="12.75">
      <c r="A647" s="37"/>
      <c r="B647" s="4"/>
      <c r="C647" s="34"/>
      <c r="D647" s="6"/>
      <c r="E647" s="6"/>
      <c r="F647" s="6"/>
    </row>
    <row r="648" spans="1:6" ht="12.75">
      <c r="A648" s="37"/>
      <c r="B648" s="4"/>
      <c r="C648" s="34"/>
      <c r="D648" s="6"/>
      <c r="E648" s="6"/>
      <c r="F648" s="6"/>
    </row>
    <row r="649" spans="1:6" ht="12.75">
      <c r="A649" s="37"/>
      <c r="B649" s="4"/>
      <c r="C649" s="34"/>
      <c r="D649" s="6"/>
      <c r="E649" s="6"/>
      <c r="F649" s="6"/>
    </row>
    <row r="650" spans="1:6" ht="12.75">
      <c r="A650" s="37"/>
      <c r="B650" s="4"/>
      <c r="C650" s="34"/>
      <c r="D650" s="6"/>
      <c r="E650" s="6"/>
      <c r="F650" s="6"/>
    </row>
    <row r="651" spans="1:6" ht="12.75">
      <c r="A651" s="37"/>
      <c r="B651" s="4"/>
      <c r="C651" s="34"/>
      <c r="D651" s="6"/>
      <c r="E651" s="6"/>
      <c r="F651" s="6"/>
    </row>
    <row r="652" spans="1:6" ht="12.75">
      <c r="A652" s="37"/>
      <c r="B652" s="4"/>
      <c r="C652" s="34"/>
      <c r="D652" s="6"/>
      <c r="E652" s="6"/>
      <c r="F652" s="6"/>
    </row>
    <row r="653" spans="1:6" ht="12.75">
      <c r="A653" s="37"/>
      <c r="B653" s="4"/>
      <c r="C653" s="34"/>
      <c r="D653" s="6"/>
      <c r="E653" s="6"/>
      <c r="F653" s="6"/>
    </row>
    <row r="654" spans="1:6" ht="12.75">
      <c r="A654" s="37"/>
      <c r="B654" s="4"/>
      <c r="C654" s="34"/>
      <c r="D654" s="6"/>
      <c r="E654" s="6"/>
      <c r="F654" s="6"/>
    </row>
    <row r="655" spans="1:6" ht="12.75">
      <c r="A655" s="37"/>
      <c r="B655" s="4"/>
      <c r="C655" s="34"/>
      <c r="D655" s="6"/>
      <c r="E655" s="6"/>
      <c r="F655" s="6"/>
    </row>
    <row r="656" spans="1:6" ht="12.75">
      <c r="A656" s="37"/>
      <c r="B656" s="4"/>
      <c r="C656" s="34"/>
      <c r="D656" s="6"/>
      <c r="E656" s="6"/>
      <c r="F656" s="6"/>
    </row>
    <row r="657" spans="1:6" ht="12.75">
      <c r="A657" s="37"/>
      <c r="B657" s="4"/>
      <c r="C657" s="34"/>
      <c r="D657" s="6"/>
      <c r="E657" s="6"/>
      <c r="F657" s="6"/>
    </row>
    <row r="658" spans="1:6" ht="12.75">
      <c r="A658" s="37"/>
      <c r="B658" s="4"/>
      <c r="C658" s="34"/>
      <c r="D658" s="6"/>
      <c r="E658" s="6"/>
      <c r="F658" s="6"/>
    </row>
    <row r="659" spans="1:6" ht="12.75">
      <c r="A659" s="37"/>
      <c r="B659" s="4"/>
      <c r="C659" s="34"/>
      <c r="D659" s="6"/>
      <c r="E659" s="6"/>
      <c r="F659" s="6"/>
    </row>
    <row r="660" spans="1:6" ht="12.75">
      <c r="A660" s="37"/>
      <c r="B660" s="4"/>
      <c r="C660" s="34"/>
      <c r="D660" s="6"/>
      <c r="E660" s="6"/>
      <c r="F660" s="6"/>
    </row>
    <row r="661" spans="1:6" ht="12.75">
      <c r="A661" s="37"/>
      <c r="B661" s="4"/>
      <c r="C661" s="34"/>
      <c r="D661" s="6"/>
      <c r="E661" s="6"/>
      <c r="F661" s="6"/>
    </row>
    <row r="662" spans="1:6" ht="12.75">
      <c r="A662" s="37"/>
      <c r="B662" s="4"/>
      <c r="C662" s="34"/>
      <c r="D662" s="6"/>
      <c r="E662" s="6"/>
      <c r="F662" s="6"/>
    </row>
    <row r="663" spans="1:6" ht="12.75">
      <c r="A663" s="37"/>
      <c r="B663" s="4"/>
      <c r="C663" s="34"/>
      <c r="D663" s="6"/>
      <c r="E663" s="6"/>
      <c r="F663" s="6"/>
    </row>
    <row r="664" spans="1:6" ht="12.75">
      <c r="A664" s="37"/>
      <c r="B664" s="4"/>
      <c r="C664" s="34"/>
      <c r="D664" s="6"/>
      <c r="E664" s="6"/>
      <c r="F664" s="6"/>
    </row>
    <row r="665" spans="1:6" ht="12.75">
      <c r="A665" s="37"/>
      <c r="B665" s="4"/>
      <c r="C665" s="34"/>
      <c r="D665" s="6"/>
      <c r="E665" s="6"/>
      <c r="F665" s="6"/>
    </row>
    <row r="666" spans="1:6" ht="12.75">
      <c r="A666" s="37"/>
      <c r="B666" s="4"/>
      <c r="C666" s="34"/>
      <c r="D666" s="6"/>
      <c r="E666" s="6"/>
      <c r="F666" s="6"/>
    </row>
    <row r="667" spans="1:6" ht="12.75">
      <c r="A667" s="37"/>
      <c r="B667" s="4"/>
      <c r="C667" s="34"/>
      <c r="D667" s="6"/>
      <c r="E667" s="6"/>
      <c r="F667" s="6"/>
    </row>
    <row r="668" spans="1:6" ht="12.75">
      <c r="A668" s="37"/>
      <c r="B668" s="4"/>
      <c r="C668" s="34"/>
      <c r="D668" s="6"/>
      <c r="E668" s="6"/>
      <c r="F668" s="6"/>
    </row>
    <row r="669" spans="1:6" ht="12.75">
      <c r="A669" s="37"/>
      <c r="B669" s="4"/>
      <c r="C669" s="34"/>
      <c r="D669" s="6"/>
      <c r="E669" s="6"/>
      <c r="F669" s="6"/>
    </row>
    <row r="670" spans="1:6" ht="12.75">
      <c r="A670" s="37"/>
      <c r="B670" s="4"/>
      <c r="C670" s="34"/>
      <c r="D670" s="6"/>
      <c r="E670" s="6"/>
      <c r="F670" s="6"/>
    </row>
    <row r="671" spans="1:6" ht="12.75">
      <c r="A671" s="37"/>
      <c r="B671" s="4"/>
      <c r="C671" s="34"/>
      <c r="D671" s="6"/>
      <c r="E671" s="6"/>
      <c r="F671" s="6"/>
    </row>
    <row r="672" spans="1:6" ht="12.75">
      <c r="A672" s="37"/>
      <c r="B672" s="4"/>
      <c r="C672" s="34"/>
      <c r="D672" s="6"/>
      <c r="E672" s="6"/>
      <c r="F672" s="6"/>
    </row>
    <row r="673" spans="1:6" ht="12.75">
      <c r="A673" s="37"/>
      <c r="B673" s="4"/>
      <c r="C673" s="34"/>
      <c r="D673" s="6"/>
      <c r="E673" s="6"/>
      <c r="F673" s="6"/>
    </row>
    <row r="674" spans="1:6" ht="12.75">
      <c r="A674" s="37"/>
      <c r="B674" s="4"/>
      <c r="C674" s="34"/>
      <c r="D674" s="6"/>
      <c r="E674" s="6"/>
      <c r="F674" s="6"/>
    </row>
    <row r="675" spans="1:6" ht="12.75">
      <c r="A675" s="37"/>
      <c r="B675" s="4"/>
      <c r="C675" s="34"/>
      <c r="D675" s="6"/>
      <c r="E675" s="6"/>
      <c r="F675" s="6"/>
    </row>
    <row r="676" spans="1:6" ht="12.75">
      <c r="A676" s="37"/>
      <c r="B676" s="4"/>
      <c r="C676" s="34"/>
      <c r="D676" s="6"/>
      <c r="E676" s="6"/>
      <c r="F676" s="6"/>
    </row>
    <row r="677" spans="1:6" ht="12.75">
      <c r="A677" s="37"/>
      <c r="B677" s="4"/>
      <c r="C677" s="34"/>
      <c r="D677" s="6"/>
      <c r="E677" s="6"/>
      <c r="F677" s="6"/>
    </row>
    <row r="678" spans="1:6" ht="12.75">
      <c r="A678" s="37"/>
      <c r="B678" s="4"/>
      <c r="C678" s="34"/>
      <c r="D678" s="6"/>
      <c r="E678" s="6"/>
      <c r="F678" s="6"/>
    </row>
    <row r="679" spans="1:6" ht="12.75">
      <c r="A679" s="37"/>
      <c r="B679" s="4"/>
      <c r="C679" s="34"/>
      <c r="D679" s="6"/>
      <c r="E679" s="6"/>
      <c r="F679" s="6"/>
    </row>
    <row r="680" spans="1:6" ht="12.75">
      <c r="A680" s="37"/>
      <c r="B680" s="4"/>
      <c r="C680" s="34"/>
      <c r="D680" s="6"/>
      <c r="E680" s="6"/>
      <c r="F680" s="6"/>
    </row>
    <row r="681" spans="1:6" ht="12.75">
      <c r="A681" s="37"/>
      <c r="B681" s="4"/>
      <c r="C681" s="34"/>
      <c r="D681" s="6"/>
      <c r="E681" s="6"/>
      <c r="F681" s="6"/>
    </row>
    <row r="682" spans="1:6" ht="12.75">
      <c r="A682" s="37"/>
      <c r="B682" s="4"/>
      <c r="C682" s="34"/>
      <c r="D682" s="6"/>
      <c r="E682" s="6"/>
      <c r="F682" s="6"/>
    </row>
    <row r="683" spans="1:6" ht="12.75">
      <c r="A683" s="37"/>
      <c r="B683" s="4"/>
      <c r="C683" s="34"/>
      <c r="D683" s="6"/>
      <c r="E683" s="6"/>
      <c r="F683" s="6"/>
    </row>
    <row r="684" spans="1:6" ht="12.75">
      <c r="A684" s="37"/>
      <c r="B684" s="4"/>
      <c r="C684" s="34"/>
      <c r="D684" s="6"/>
      <c r="E684" s="6"/>
      <c r="F684" s="6"/>
    </row>
    <row r="685" spans="1:6" ht="12.75">
      <c r="A685" s="37"/>
      <c r="B685" s="4"/>
      <c r="C685" s="34"/>
      <c r="D685" s="6"/>
      <c r="E685" s="6"/>
      <c r="F685" s="6"/>
    </row>
    <row r="686" spans="1:6" ht="12.75">
      <c r="A686" s="37"/>
      <c r="B686" s="4"/>
      <c r="C686" s="34"/>
      <c r="D686" s="6"/>
      <c r="E686" s="6"/>
      <c r="F686" s="6"/>
    </row>
    <row r="687" spans="1:6" ht="12.75">
      <c r="A687" s="37"/>
      <c r="B687" s="4"/>
      <c r="C687" s="34"/>
      <c r="D687" s="6"/>
      <c r="E687" s="6"/>
      <c r="F687" s="6"/>
    </row>
    <row r="688" spans="1:6" ht="12.75">
      <c r="A688" s="37"/>
      <c r="B688" s="4"/>
      <c r="C688" s="34"/>
      <c r="D688" s="6"/>
      <c r="E688" s="6"/>
      <c r="F688" s="6"/>
    </row>
    <row r="689" spans="1:6" ht="12.75">
      <c r="A689" s="37"/>
      <c r="B689" s="4"/>
      <c r="C689" s="34"/>
      <c r="D689" s="6"/>
      <c r="E689" s="6"/>
      <c r="F689" s="6"/>
    </row>
    <row r="690" spans="1:6" ht="12.75">
      <c r="A690" s="37"/>
      <c r="B690" s="4"/>
      <c r="C690" s="34"/>
      <c r="D690" s="6"/>
      <c r="E690" s="6"/>
      <c r="F690" s="6"/>
    </row>
    <row r="691" spans="1:6" ht="12.75">
      <c r="A691" s="37"/>
      <c r="B691" s="4"/>
      <c r="C691" s="34"/>
      <c r="D691" s="6"/>
      <c r="E691" s="6"/>
      <c r="F691" s="6"/>
    </row>
    <row r="692" spans="1:6" ht="12.75">
      <c r="A692" s="37"/>
      <c r="B692" s="4"/>
      <c r="C692" s="34"/>
      <c r="D692" s="6"/>
      <c r="E692" s="6"/>
      <c r="F692" s="6"/>
    </row>
    <row r="693" spans="1:6" ht="12.75">
      <c r="A693" s="37"/>
      <c r="B693" s="4"/>
      <c r="C693" s="34"/>
      <c r="D693" s="6"/>
      <c r="E693" s="6"/>
      <c r="F693" s="6"/>
    </row>
    <row r="694" spans="1:6" ht="12.75">
      <c r="A694" s="37"/>
      <c r="B694" s="4"/>
      <c r="C694" s="34"/>
      <c r="D694" s="6"/>
      <c r="E694" s="6"/>
      <c r="F694" s="6"/>
    </row>
    <row r="695" spans="1:6" ht="12.75">
      <c r="A695" s="37"/>
      <c r="B695" s="4"/>
      <c r="C695" s="34"/>
      <c r="D695" s="6"/>
      <c r="E695" s="6"/>
      <c r="F695" s="6"/>
    </row>
    <row r="696" spans="1:6" ht="12.75">
      <c r="A696" s="37"/>
      <c r="B696" s="4"/>
      <c r="C696" s="34"/>
      <c r="D696" s="6"/>
      <c r="E696" s="6"/>
      <c r="F696" s="6"/>
    </row>
    <row r="697" spans="1:6" ht="12.75">
      <c r="A697" s="37"/>
      <c r="B697" s="4"/>
      <c r="C697" s="34"/>
      <c r="D697" s="6"/>
      <c r="E697" s="6"/>
      <c r="F697" s="6"/>
    </row>
    <row r="698" spans="1:6" ht="12.75">
      <c r="A698" s="37"/>
      <c r="B698" s="4"/>
      <c r="C698" s="34"/>
      <c r="D698" s="6"/>
      <c r="E698" s="6"/>
      <c r="F698" s="6"/>
    </row>
    <row r="699" spans="1:6" ht="12.75">
      <c r="A699" s="37"/>
      <c r="B699" s="4"/>
      <c r="C699" s="34"/>
      <c r="D699" s="6"/>
      <c r="E699" s="6"/>
      <c r="F699" s="6"/>
    </row>
    <row r="700" spans="1:6" ht="12.75">
      <c r="A700" s="37"/>
      <c r="B700" s="4"/>
      <c r="C700" s="34"/>
      <c r="D700" s="6"/>
      <c r="E700" s="6"/>
      <c r="F700" s="6"/>
    </row>
    <row r="701" spans="1:6" ht="12.75">
      <c r="A701" s="37"/>
      <c r="B701" s="4"/>
      <c r="C701" s="34"/>
      <c r="D701" s="6"/>
      <c r="E701" s="6"/>
      <c r="F701" s="6"/>
    </row>
    <row r="702" spans="1:6" ht="12.75">
      <c r="A702" s="37"/>
      <c r="B702" s="4"/>
      <c r="C702" s="34"/>
      <c r="D702" s="6"/>
      <c r="E702" s="6"/>
      <c r="F702" s="6"/>
    </row>
    <row r="703" spans="1:6" ht="12.75">
      <c r="A703" s="37"/>
      <c r="B703" s="4"/>
      <c r="C703" s="34"/>
      <c r="D703" s="6"/>
      <c r="E703" s="6"/>
      <c r="F703" s="6"/>
    </row>
    <row r="704" spans="1:6" ht="12.75">
      <c r="A704" s="37"/>
      <c r="B704" s="4"/>
      <c r="C704" s="34"/>
      <c r="D704" s="6"/>
      <c r="E704" s="6"/>
      <c r="F704" s="6"/>
    </row>
    <row r="705" spans="1:6" ht="12.75">
      <c r="A705" s="37"/>
      <c r="B705" s="4"/>
      <c r="C705" s="34"/>
      <c r="D705" s="6"/>
      <c r="E705" s="6"/>
      <c r="F705" s="6"/>
    </row>
    <row r="706" spans="1:6" ht="12.75">
      <c r="A706" s="37"/>
      <c r="B706" s="4"/>
      <c r="C706" s="34"/>
      <c r="D706" s="6"/>
      <c r="E706" s="6"/>
      <c r="F706" s="6"/>
    </row>
    <row r="707" spans="1:6" ht="12.75">
      <c r="A707" s="37"/>
      <c r="B707" s="4"/>
      <c r="C707" s="34"/>
      <c r="D707" s="6"/>
      <c r="E707" s="6"/>
      <c r="F707" s="6"/>
    </row>
    <row r="708" spans="1:6" ht="12.75">
      <c r="A708" s="37"/>
      <c r="B708" s="4"/>
      <c r="C708" s="34"/>
      <c r="D708" s="6"/>
      <c r="E708" s="6"/>
      <c r="F708" s="6"/>
    </row>
    <row r="709" spans="1:6" ht="12.75">
      <c r="A709" s="37"/>
      <c r="B709" s="4"/>
      <c r="C709" s="34"/>
      <c r="D709" s="6"/>
      <c r="E709" s="6"/>
      <c r="F709" s="6"/>
    </row>
    <row r="710" spans="1:6" ht="12.75">
      <c r="A710" s="37"/>
      <c r="B710" s="4"/>
      <c r="C710" s="34"/>
      <c r="D710" s="6"/>
      <c r="E710" s="6"/>
      <c r="F710" s="6"/>
    </row>
    <row r="711" spans="1:6" ht="12.75">
      <c r="A711" s="37"/>
      <c r="B711" s="4"/>
      <c r="C711" s="34"/>
      <c r="D711" s="6"/>
      <c r="E711" s="6"/>
      <c r="F711" s="6"/>
    </row>
    <row r="712" spans="1:6" ht="12.75">
      <c r="A712" s="37"/>
      <c r="B712" s="4"/>
      <c r="C712" s="34"/>
      <c r="D712" s="6"/>
      <c r="E712" s="6"/>
      <c r="F712" s="6"/>
    </row>
    <row r="713" spans="1:6" ht="12.75">
      <c r="A713" s="37"/>
      <c r="B713" s="4"/>
      <c r="C713" s="34"/>
      <c r="D713" s="6"/>
      <c r="E713" s="6"/>
      <c r="F713" s="6"/>
    </row>
    <row r="714" spans="1:6" ht="12.75">
      <c r="A714" s="37"/>
      <c r="B714" s="4"/>
      <c r="C714" s="34"/>
      <c r="D714" s="6"/>
      <c r="E714" s="6"/>
      <c r="F714" s="6"/>
    </row>
    <row r="715" spans="1:6" ht="12.75">
      <c r="A715" s="37"/>
      <c r="B715" s="4"/>
      <c r="C715" s="34"/>
      <c r="D715" s="6"/>
      <c r="E715" s="6"/>
      <c r="F715" s="6"/>
    </row>
    <row r="716" spans="1:6" ht="12.75">
      <c r="A716" s="37"/>
      <c r="B716" s="4"/>
      <c r="C716" s="34"/>
      <c r="D716" s="6"/>
      <c r="E716" s="6"/>
      <c r="F716" s="6"/>
    </row>
    <row r="717" spans="1:6" ht="12.75">
      <c r="A717" s="37"/>
      <c r="B717" s="4"/>
      <c r="C717" s="34"/>
      <c r="D717" s="6"/>
      <c r="E717" s="6"/>
      <c r="F717" s="6"/>
    </row>
    <row r="718" spans="1:6" ht="12.75">
      <c r="A718" s="37"/>
      <c r="B718" s="4"/>
      <c r="C718" s="34"/>
      <c r="D718" s="6"/>
      <c r="E718" s="6"/>
      <c r="F718" s="6"/>
    </row>
    <row r="719" spans="1:6" ht="12.75">
      <c r="A719" s="37"/>
      <c r="B719" s="4"/>
      <c r="C719" s="34"/>
      <c r="D719" s="6"/>
      <c r="E719" s="6"/>
      <c r="F719" s="6"/>
    </row>
    <row r="720" spans="1:6" ht="12.75">
      <c r="A720" s="37"/>
      <c r="B720" s="4"/>
      <c r="C720" s="34"/>
      <c r="D720" s="6"/>
      <c r="E720" s="6"/>
      <c r="F720" s="6"/>
    </row>
    <row r="721" spans="1:6" ht="12.75">
      <c r="A721" s="37"/>
      <c r="B721" s="4"/>
      <c r="C721" s="34"/>
      <c r="D721" s="6"/>
      <c r="E721" s="6"/>
      <c r="F721" s="6"/>
    </row>
    <row r="722" spans="1:6" ht="12.75">
      <c r="A722" s="37"/>
      <c r="B722" s="4"/>
      <c r="C722" s="34"/>
      <c r="D722" s="6"/>
      <c r="E722" s="6"/>
      <c r="F722" s="6"/>
    </row>
    <row r="723" spans="1:6" ht="12.75">
      <c r="A723" s="37"/>
      <c r="B723" s="4"/>
      <c r="C723" s="34"/>
      <c r="D723" s="6"/>
      <c r="E723" s="6"/>
      <c r="F723" s="6"/>
    </row>
    <row r="724" spans="1:6" ht="12.75">
      <c r="A724" s="37"/>
      <c r="B724" s="4"/>
      <c r="C724" s="34"/>
      <c r="D724" s="6"/>
      <c r="E724" s="6"/>
      <c r="F724" s="6"/>
    </row>
    <row r="725" spans="1:6" ht="12.75">
      <c r="A725" s="37"/>
      <c r="B725" s="4"/>
      <c r="C725" s="34"/>
      <c r="D725" s="6"/>
      <c r="E725" s="6"/>
      <c r="F725" s="6"/>
    </row>
    <row r="726" spans="1:6" ht="12.75">
      <c r="A726" s="37"/>
      <c r="B726" s="4"/>
      <c r="C726" s="34"/>
      <c r="D726" s="6"/>
      <c r="E726" s="6"/>
      <c r="F726" s="6"/>
    </row>
    <row r="727" spans="1:6" ht="12.75">
      <c r="A727" s="37"/>
      <c r="B727" s="4"/>
      <c r="C727" s="34"/>
      <c r="D727" s="6"/>
      <c r="E727" s="6"/>
      <c r="F727" s="6"/>
    </row>
    <row r="728" spans="1:6" ht="12.75">
      <c r="A728" s="37"/>
      <c r="B728" s="4"/>
      <c r="C728" s="34"/>
      <c r="D728" s="6"/>
      <c r="E728" s="6"/>
      <c r="F728" s="6"/>
    </row>
    <row r="729" spans="1:6" ht="12.75">
      <c r="A729" s="37"/>
      <c r="B729" s="4"/>
      <c r="C729" s="34"/>
      <c r="D729" s="6"/>
      <c r="E729" s="6"/>
      <c r="F729" s="6"/>
    </row>
    <row r="730" spans="1:6" ht="12.75">
      <c r="A730" s="37"/>
      <c r="B730" s="4"/>
      <c r="C730" s="34"/>
      <c r="D730" s="6"/>
      <c r="E730" s="6"/>
      <c r="F730" s="6"/>
    </row>
    <row r="731" spans="1:6" ht="12.75">
      <c r="A731" s="37"/>
      <c r="B731" s="4"/>
      <c r="C731" s="34"/>
      <c r="D731" s="6"/>
      <c r="E731" s="6"/>
      <c r="F731" s="6"/>
    </row>
    <row r="732" spans="1:6" ht="12.75">
      <c r="A732" s="37"/>
      <c r="B732" s="4"/>
      <c r="C732" s="34"/>
      <c r="D732" s="6"/>
      <c r="E732" s="6"/>
      <c r="F732" s="6"/>
    </row>
    <row r="733" spans="1:6" ht="12.75">
      <c r="A733" s="37"/>
      <c r="B733" s="4"/>
      <c r="C733" s="34"/>
      <c r="D733" s="6"/>
      <c r="E733" s="6"/>
      <c r="F733" s="6"/>
    </row>
    <row r="734" spans="1:6" ht="12.75">
      <c r="A734" s="37"/>
      <c r="B734" s="4"/>
      <c r="C734" s="34"/>
      <c r="D734" s="6"/>
      <c r="E734" s="6"/>
      <c r="F734" s="6"/>
    </row>
    <row r="735" spans="1:6" ht="12.75">
      <c r="A735" s="37"/>
      <c r="B735" s="4"/>
      <c r="C735" s="34"/>
      <c r="D735" s="6"/>
      <c r="E735" s="6"/>
      <c r="F735" s="6"/>
    </row>
    <row r="736" spans="1:6" ht="12.75">
      <c r="A736" s="37"/>
      <c r="B736" s="4"/>
      <c r="C736" s="34"/>
      <c r="D736" s="6"/>
      <c r="E736" s="6"/>
      <c r="F736" s="6"/>
    </row>
    <row r="737" spans="1:6" ht="12.75">
      <c r="A737" s="37"/>
      <c r="B737" s="4"/>
      <c r="C737" s="34"/>
      <c r="D737" s="6"/>
      <c r="E737" s="6"/>
      <c r="F737" s="6"/>
    </row>
    <row r="738" spans="1:6" ht="12.75">
      <c r="A738" s="37"/>
      <c r="B738" s="4"/>
      <c r="C738" s="34"/>
      <c r="D738" s="6"/>
      <c r="E738" s="6"/>
      <c r="F738" s="6"/>
    </row>
    <row r="739" spans="1:6" ht="12.75">
      <c r="A739" s="37"/>
      <c r="B739" s="4"/>
      <c r="C739" s="34"/>
      <c r="D739" s="6"/>
      <c r="E739" s="6"/>
      <c r="F739" s="6"/>
    </row>
    <row r="740" spans="1:6" ht="12.75">
      <c r="A740" s="37"/>
      <c r="B740" s="4"/>
      <c r="C740" s="34"/>
      <c r="D740" s="6"/>
      <c r="E740" s="6"/>
      <c r="F740" s="6"/>
    </row>
    <row r="741" spans="1:6" ht="12.75">
      <c r="A741" s="37"/>
      <c r="B741" s="4"/>
      <c r="C741" s="34"/>
      <c r="D741" s="6"/>
      <c r="E741" s="6"/>
      <c r="F741" s="6"/>
    </row>
    <row r="742" spans="1:6" ht="12.75">
      <c r="A742" s="37"/>
      <c r="B742" s="4"/>
      <c r="C742" s="34"/>
      <c r="D742" s="6"/>
      <c r="E742" s="6"/>
      <c r="F742" s="6"/>
    </row>
    <row r="743" spans="1:6" ht="12.75">
      <c r="A743" s="37"/>
      <c r="B743" s="4"/>
      <c r="C743" s="34"/>
      <c r="D743" s="6"/>
      <c r="E743" s="6"/>
      <c r="F743" s="6"/>
    </row>
    <row r="744" spans="1:6" ht="12.75">
      <c r="A744" s="37"/>
      <c r="B744" s="4"/>
      <c r="C744" s="34"/>
      <c r="D744" s="6"/>
      <c r="E744" s="6"/>
      <c r="F744" s="6"/>
    </row>
    <row r="745" spans="1:6" ht="12.75">
      <c r="A745" s="37"/>
      <c r="B745" s="4"/>
      <c r="C745" s="34"/>
      <c r="D745" s="6"/>
      <c r="E745" s="6"/>
      <c r="F745" s="6"/>
    </row>
    <row r="746" spans="1:6" ht="12.75">
      <c r="A746" s="37"/>
      <c r="B746" s="4"/>
      <c r="C746" s="34"/>
      <c r="D746" s="6"/>
      <c r="E746" s="6"/>
      <c r="F746" s="6"/>
    </row>
    <row r="747" spans="1:6" ht="12.75">
      <c r="A747" s="37"/>
      <c r="B747" s="4"/>
      <c r="C747" s="34"/>
      <c r="D747" s="6"/>
      <c r="E747" s="6"/>
      <c r="F747" s="6"/>
    </row>
    <row r="748" spans="1:6" ht="12.75">
      <c r="A748" s="37"/>
      <c r="B748" s="4"/>
      <c r="C748" s="34"/>
      <c r="D748" s="6"/>
      <c r="E748" s="6"/>
      <c r="F748" s="6"/>
    </row>
    <row r="749" spans="1:6" ht="12.75">
      <c r="A749" s="37"/>
      <c r="B749" s="4"/>
      <c r="C749" s="34"/>
      <c r="D749" s="6"/>
      <c r="E749" s="6"/>
      <c r="F749" s="6"/>
    </row>
    <row r="750" spans="1:6" ht="12.75">
      <c r="A750" s="37"/>
      <c r="B750" s="4"/>
      <c r="C750" s="34"/>
      <c r="D750" s="6"/>
      <c r="E750" s="6"/>
      <c r="F750" s="6"/>
    </row>
    <row r="751" spans="1:6" ht="12.75">
      <c r="A751" s="37"/>
      <c r="B751" s="4"/>
      <c r="C751" s="34"/>
      <c r="D751" s="6"/>
      <c r="E751" s="6"/>
      <c r="F751" s="6"/>
    </row>
    <row r="752" spans="1:6" ht="12.75">
      <c r="A752" s="37"/>
      <c r="B752" s="4"/>
      <c r="C752" s="34"/>
      <c r="D752" s="6"/>
      <c r="E752" s="6"/>
      <c r="F752" s="6"/>
    </row>
    <row r="753" spans="1:6" ht="12.75">
      <c r="A753" s="37"/>
      <c r="B753" s="4"/>
      <c r="C753" s="34"/>
      <c r="D753" s="6"/>
      <c r="E753" s="6"/>
      <c r="F753" s="6"/>
    </row>
    <row r="754" spans="1:6" ht="12.75">
      <c r="A754" s="37"/>
      <c r="B754" s="4"/>
      <c r="C754" s="34"/>
      <c r="D754" s="6"/>
      <c r="E754" s="6"/>
      <c r="F754" s="6"/>
    </row>
    <row r="755" spans="1:6" ht="12.75">
      <c r="A755" s="37"/>
      <c r="B755" s="4"/>
      <c r="C755" s="34"/>
      <c r="D755" s="6"/>
      <c r="E755" s="6"/>
      <c r="F755" s="6"/>
    </row>
    <row r="756" spans="1:6" ht="12.75">
      <c r="A756" s="37"/>
      <c r="B756" s="4"/>
      <c r="C756" s="34"/>
      <c r="D756" s="6"/>
      <c r="E756" s="6"/>
      <c r="F756" s="6"/>
    </row>
    <row r="757" spans="1:6" ht="12.75">
      <c r="A757" s="37"/>
      <c r="B757" s="4"/>
      <c r="C757" s="34"/>
      <c r="D757" s="6"/>
      <c r="E757" s="6"/>
      <c r="F757" s="6"/>
    </row>
    <row r="758" spans="1:6" ht="12.75">
      <c r="A758" s="37"/>
      <c r="B758" s="4"/>
      <c r="C758" s="34"/>
      <c r="D758" s="6"/>
      <c r="E758" s="6"/>
      <c r="F758" s="6"/>
    </row>
    <row r="759" spans="1:6" ht="12.75">
      <c r="A759" s="37"/>
      <c r="B759" s="4"/>
      <c r="C759" s="34"/>
      <c r="D759" s="6"/>
      <c r="E759" s="6"/>
      <c r="F759" s="6"/>
    </row>
    <row r="760" spans="1:6" ht="12.75">
      <c r="A760" s="37"/>
      <c r="B760" s="4"/>
      <c r="C760" s="34"/>
      <c r="D760" s="6"/>
      <c r="E760" s="6"/>
      <c r="F760" s="6"/>
    </row>
    <row r="761" spans="1:6" ht="12.75">
      <c r="A761" s="37"/>
      <c r="B761" s="4"/>
      <c r="C761" s="34"/>
      <c r="D761" s="6"/>
      <c r="E761" s="6"/>
      <c r="F761" s="6"/>
    </row>
    <row r="762" spans="1:6" ht="12.75">
      <c r="A762" s="37"/>
      <c r="B762" s="4"/>
      <c r="C762" s="34"/>
      <c r="D762" s="6"/>
      <c r="E762" s="6"/>
      <c r="F762" s="6"/>
    </row>
    <row r="763" spans="1:6" ht="12.75">
      <c r="A763" s="37"/>
      <c r="B763" s="4"/>
      <c r="C763" s="34"/>
      <c r="D763" s="6"/>
      <c r="E763" s="6"/>
      <c r="F763" s="6"/>
    </row>
    <row r="764" spans="1:6" ht="12.75">
      <c r="A764" s="37"/>
      <c r="B764" s="4"/>
      <c r="C764" s="34"/>
      <c r="D764" s="6"/>
      <c r="E764" s="6"/>
      <c r="F764" s="6"/>
    </row>
    <row r="765" spans="1:6" ht="12.75">
      <c r="A765" s="37"/>
      <c r="B765" s="4"/>
      <c r="C765" s="34"/>
      <c r="D765" s="6"/>
      <c r="E765" s="6"/>
      <c r="F765" s="6"/>
    </row>
    <row r="766" spans="1:6" ht="12.75">
      <c r="A766" s="37"/>
      <c r="B766" s="4"/>
      <c r="C766" s="34"/>
      <c r="D766" s="6"/>
      <c r="E766" s="6"/>
      <c r="F766" s="6"/>
    </row>
    <row r="767" spans="1:6" ht="12.75">
      <c r="A767" s="37"/>
      <c r="B767" s="4"/>
      <c r="C767" s="34"/>
      <c r="D767" s="6"/>
      <c r="E767" s="6"/>
      <c r="F767" s="6"/>
    </row>
    <row r="768" spans="1:6" ht="12.75">
      <c r="A768" s="37"/>
      <c r="B768" s="4"/>
      <c r="C768" s="34"/>
      <c r="D768" s="6"/>
      <c r="E768" s="6"/>
      <c r="F768" s="6"/>
    </row>
    <row r="769" spans="1:6" ht="12.75">
      <c r="A769" s="37"/>
      <c r="B769" s="4"/>
      <c r="C769" s="34"/>
      <c r="D769" s="6"/>
      <c r="E769" s="6"/>
      <c r="F769" s="6"/>
    </row>
    <row r="770" spans="1:6" ht="12.75">
      <c r="A770" s="37"/>
      <c r="B770" s="4"/>
      <c r="C770" s="34"/>
      <c r="D770" s="6"/>
      <c r="E770" s="6"/>
      <c r="F770" s="6"/>
    </row>
    <row r="771" spans="1:6" ht="12.75">
      <c r="A771" s="37"/>
      <c r="B771" s="4"/>
      <c r="C771" s="34"/>
      <c r="D771" s="6"/>
      <c r="E771" s="6"/>
      <c r="F771" s="6"/>
    </row>
    <row r="772" spans="1:6" ht="12.75">
      <c r="A772" s="37"/>
      <c r="B772" s="4"/>
      <c r="C772" s="34"/>
      <c r="D772" s="6"/>
      <c r="E772" s="6"/>
      <c r="F772" s="6"/>
    </row>
    <row r="773" spans="1:6" ht="12.75">
      <c r="A773" s="37"/>
      <c r="B773" s="4"/>
      <c r="C773" s="34"/>
      <c r="D773" s="6"/>
      <c r="E773" s="6"/>
      <c r="F773" s="6"/>
    </row>
    <row r="774" spans="1:6" ht="12.75">
      <c r="A774" s="37"/>
      <c r="B774" s="4"/>
      <c r="C774" s="34"/>
      <c r="D774" s="6"/>
      <c r="E774" s="6"/>
      <c r="F774" s="6"/>
    </row>
    <row r="775" spans="1:6" ht="12.75">
      <c r="A775" s="37"/>
      <c r="B775" s="4"/>
      <c r="C775" s="34"/>
      <c r="D775" s="6"/>
      <c r="E775" s="6"/>
      <c r="F775" s="6"/>
    </row>
    <row r="776" spans="1:6" ht="12.75">
      <c r="A776" s="37"/>
      <c r="B776" s="4"/>
      <c r="C776" s="34"/>
      <c r="D776" s="6"/>
      <c r="E776" s="6"/>
      <c r="F776" s="6"/>
    </row>
    <row r="777" spans="1:6" ht="12.75">
      <c r="A777" s="37"/>
      <c r="B777" s="4"/>
      <c r="C777" s="34"/>
      <c r="D777" s="6"/>
      <c r="E777" s="6"/>
      <c r="F777" s="6"/>
    </row>
    <row r="778" spans="1:6" ht="12.75">
      <c r="A778" s="37"/>
      <c r="B778" s="4"/>
      <c r="C778" s="34"/>
      <c r="D778" s="6"/>
      <c r="E778" s="6"/>
      <c r="F778" s="6"/>
    </row>
    <row r="779" spans="1:6" ht="12.75">
      <c r="A779" s="37"/>
      <c r="B779" s="4"/>
      <c r="C779" s="34"/>
      <c r="D779" s="6"/>
      <c r="E779" s="6"/>
      <c r="F779" s="6"/>
    </row>
    <row r="780" spans="1:6" ht="12.75">
      <c r="A780" s="37"/>
      <c r="B780" s="4"/>
      <c r="C780" s="34"/>
      <c r="D780" s="6"/>
      <c r="E780" s="6"/>
      <c r="F780" s="6"/>
    </row>
    <row r="781" spans="1:6" ht="12.75">
      <c r="A781" s="37"/>
      <c r="B781" s="4"/>
      <c r="C781" s="34"/>
      <c r="D781" s="6"/>
      <c r="E781" s="6"/>
      <c r="F781" s="6"/>
    </row>
    <row r="782" spans="1:6" ht="12.75">
      <c r="A782" s="37"/>
      <c r="B782" s="4"/>
      <c r="C782" s="34"/>
      <c r="D782" s="6"/>
      <c r="E782" s="6"/>
      <c r="F782" s="6"/>
    </row>
    <row r="783" spans="1:6" ht="12.75">
      <c r="A783" s="37"/>
      <c r="B783" s="4"/>
      <c r="C783" s="34"/>
      <c r="D783" s="6"/>
      <c r="E783" s="6"/>
      <c r="F783" s="6"/>
    </row>
    <row r="784" spans="1:6" ht="12.75">
      <c r="A784" s="37"/>
      <c r="B784" s="4"/>
      <c r="C784" s="34"/>
      <c r="D784" s="6"/>
      <c r="E784" s="6"/>
      <c r="F784" s="6"/>
    </row>
    <row r="785" spans="1:6" ht="12.75">
      <c r="A785" s="37"/>
      <c r="B785" s="4"/>
      <c r="C785" s="34"/>
      <c r="D785" s="6"/>
      <c r="E785" s="6"/>
      <c r="F785" s="6"/>
    </row>
    <row r="786" spans="1:6" ht="12.75">
      <c r="A786" s="37"/>
      <c r="B786" s="4"/>
      <c r="C786" s="34"/>
      <c r="D786" s="6"/>
      <c r="E786" s="6"/>
      <c r="F786" s="6"/>
    </row>
    <row r="787" spans="1:6" ht="12.75">
      <c r="A787" s="37"/>
      <c r="B787" s="4"/>
      <c r="C787" s="34"/>
      <c r="D787" s="6"/>
      <c r="E787" s="6"/>
      <c r="F787" s="6"/>
    </row>
    <row r="788" spans="1:6" ht="12.75">
      <c r="A788" s="37"/>
      <c r="B788" s="4"/>
      <c r="C788" s="34"/>
      <c r="D788" s="6"/>
      <c r="E788" s="6"/>
      <c r="F788" s="6"/>
    </row>
    <row r="789" spans="1:6" ht="12.75">
      <c r="A789" s="37"/>
      <c r="B789" s="4"/>
      <c r="C789" s="34"/>
      <c r="D789" s="6"/>
      <c r="E789" s="6"/>
      <c r="F789" s="6"/>
    </row>
    <row r="790" spans="1:6" ht="12.75">
      <c r="A790" s="37"/>
      <c r="B790" s="4"/>
      <c r="C790" s="34"/>
      <c r="D790" s="6"/>
      <c r="E790" s="6"/>
      <c r="F790" s="6"/>
    </row>
    <row r="791" spans="1:6" ht="12.75">
      <c r="A791" s="37"/>
      <c r="B791" s="4"/>
      <c r="C791" s="34"/>
      <c r="D791" s="6"/>
      <c r="E791" s="6"/>
      <c r="F791" s="6"/>
    </row>
    <row r="792" spans="1:6" ht="12.75">
      <c r="A792" s="37"/>
      <c r="B792" s="4"/>
      <c r="C792" s="34"/>
      <c r="D792" s="6"/>
      <c r="E792" s="6"/>
      <c r="F792" s="6"/>
    </row>
    <row r="793" spans="1:6" ht="12.75">
      <c r="A793" s="37"/>
      <c r="B793" s="4"/>
      <c r="C793" s="34"/>
      <c r="D793" s="6"/>
      <c r="E793" s="6"/>
      <c r="F793" s="6"/>
    </row>
    <row r="794" spans="1:6" ht="12.75">
      <c r="A794" s="37"/>
      <c r="B794" s="4"/>
      <c r="C794" s="34"/>
      <c r="D794" s="6"/>
      <c r="E794" s="6"/>
      <c r="F794" s="6"/>
    </row>
    <row r="795" spans="1:6" ht="12.75">
      <c r="A795" s="37"/>
      <c r="B795" s="4"/>
      <c r="C795" s="34"/>
      <c r="D795" s="6"/>
      <c r="E795" s="6"/>
      <c r="F795" s="6"/>
    </row>
    <row r="796" spans="1:6" ht="12.75">
      <c r="A796" s="37"/>
      <c r="B796" s="4"/>
      <c r="C796" s="34"/>
      <c r="D796" s="6"/>
      <c r="E796" s="6"/>
      <c r="F796" s="6"/>
    </row>
    <row r="797" spans="1:6" ht="12.75">
      <c r="A797" s="37"/>
      <c r="B797" s="4"/>
      <c r="C797" s="34"/>
      <c r="D797" s="6"/>
      <c r="E797" s="6"/>
      <c r="F797" s="6"/>
    </row>
    <row r="798" spans="1:6" ht="12.75">
      <c r="A798" s="37"/>
      <c r="B798" s="4"/>
      <c r="C798" s="34"/>
      <c r="D798" s="6"/>
      <c r="E798" s="6"/>
      <c r="F798" s="6"/>
    </row>
    <row r="799" spans="1:6" ht="12.75">
      <c r="A799" s="37"/>
      <c r="B799" s="4"/>
      <c r="C799" s="34"/>
      <c r="D799" s="6"/>
      <c r="E799" s="6"/>
      <c r="F799" s="6"/>
    </row>
    <row r="800" spans="1:6" ht="12.75">
      <c r="A800" s="37"/>
      <c r="B800" s="4"/>
      <c r="C800" s="34"/>
      <c r="D800" s="6"/>
      <c r="E800" s="6"/>
      <c r="F800" s="6"/>
    </row>
    <row r="801" spans="1:6" ht="12.75">
      <c r="A801" s="37"/>
      <c r="B801" s="4"/>
      <c r="C801" s="34"/>
      <c r="D801" s="6"/>
      <c r="E801" s="6"/>
      <c r="F801" s="6"/>
    </row>
    <row r="802" spans="1:6" ht="12.75">
      <c r="A802" s="37"/>
      <c r="B802" s="4"/>
      <c r="C802" s="34"/>
      <c r="D802" s="6"/>
      <c r="E802" s="6"/>
      <c r="F802" s="6"/>
    </row>
    <row r="803" spans="1:6" ht="12.75">
      <c r="A803" s="37"/>
      <c r="B803" s="4"/>
      <c r="C803" s="34"/>
      <c r="D803" s="6"/>
      <c r="E803" s="6"/>
      <c r="F803" s="6"/>
    </row>
    <row r="804" spans="1:6" ht="12.75">
      <c r="A804" s="37"/>
      <c r="B804" s="4"/>
      <c r="C804" s="34"/>
      <c r="D804" s="6"/>
      <c r="E804" s="6"/>
      <c r="F804" s="6"/>
    </row>
    <row r="805" spans="1:6" ht="12.75">
      <c r="A805" s="37"/>
      <c r="B805" s="4"/>
      <c r="C805" s="34"/>
      <c r="D805" s="6"/>
      <c r="E805" s="6"/>
      <c r="F805" s="6"/>
    </row>
    <row r="806" spans="1:6" ht="12.75">
      <c r="A806" s="37"/>
      <c r="B806" s="4"/>
      <c r="C806" s="34"/>
      <c r="D806" s="6"/>
      <c r="E806" s="6"/>
      <c r="F806" s="6"/>
    </row>
    <row r="807" spans="1:6" ht="12.75">
      <c r="A807" s="37"/>
      <c r="B807" s="4"/>
      <c r="C807" s="34"/>
      <c r="D807" s="6"/>
      <c r="E807" s="6"/>
      <c r="F807" s="6"/>
    </row>
    <row r="808" spans="1:6" ht="12.75">
      <c r="A808" s="37"/>
      <c r="B808" s="4"/>
      <c r="C808" s="34"/>
      <c r="D808" s="6"/>
      <c r="E808" s="6"/>
      <c r="F808" s="6"/>
    </row>
    <row r="809" spans="1:6" ht="12.75">
      <c r="A809" s="37"/>
      <c r="B809" s="4"/>
      <c r="C809" s="34"/>
      <c r="D809" s="6"/>
      <c r="E809" s="6"/>
      <c r="F809" s="6"/>
    </row>
    <row r="810" spans="1:6" ht="12.75">
      <c r="A810" s="37"/>
      <c r="B810" s="4"/>
      <c r="C810" s="34"/>
      <c r="D810" s="6"/>
      <c r="E810" s="6"/>
      <c r="F810" s="6"/>
    </row>
    <row r="811" spans="1:6" ht="12.75">
      <c r="A811" s="37"/>
      <c r="B811" s="4"/>
      <c r="C811" s="34"/>
      <c r="D811" s="6"/>
      <c r="E811" s="6"/>
      <c r="F811" s="6"/>
    </row>
    <row r="812" spans="1:6" ht="12.75">
      <c r="A812" s="37"/>
      <c r="B812" s="4"/>
      <c r="C812" s="34"/>
      <c r="D812" s="6"/>
      <c r="E812" s="6"/>
      <c r="F812" s="6"/>
    </row>
    <row r="813" spans="1:6" ht="12.75">
      <c r="A813" s="37"/>
      <c r="B813" s="4"/>
      <c r="C813" s="34"/>
      <c r="D813" s="6"/>
      <c r="E813" s="6"/>
      <c r="F813" s="6"/>
    </row>
    <row r="814" spans="1:6" ht="12.75">
      <c r="A814" s="37"/>
      <c r="B814" s="4"/>
      <c r="C814" s="34"/>
      <c r="D814" s="6"/>
      <c r="E814" s="6"/>
      <c r="F814" s="6"/>
    </row>
    <row r="815" spans="1:6" ht="12.75">
      <c r="A815" s="37"/>
      <c r="B815" s="4"/>
      <c r="C815" s="34"/>
      <c r="D815" s="6"/>
      <c r="E815" s="6"/>
      <c r="F815" s="6"/>
    </row>
    <row r="816" spans="1:6" ht="12.75">
      <c r="A816" s="37"/>
      <c r="B816" s="4"/>
      <c r="C816" s="34"/>
      <c r="D816" s="6"/>
      <c r="E816" s="6"/>
      <c r="F816" s="6"/>
    </row>
    <row r="817" spans="1:6" ht="12.75">
      <c r="A817" s="37"/>
      <c r="B817" s="4"/>
      <c r="C817" s="34"/>
      <c r="D817" s="6"/>
      <c r="E817" s="6"/>
      <c r="F817" s="6"/>
    </row>
    <row r="818" spans="1:6" ht="12.75">
      <c r="A818" s="37"/>
      <c r="B818" s="4"/>
      <c r="C818" s="34"/>
      <c r="D818" s="6"/>
      <c r="E818" s="6"/>
      <c r="F818" s="6"/>
    </row>
    <row r="819" spans="1:6" ht="12.75">
      <c r="A819" s="37"/>
      <c r="B819" s="4"/>
      <c r="C819" s="34"/>
      <c r="D819" s="6"/>
      <c r="E819" s="6"/>
      <c r="F819" s="6"/>
    </row>
    <row r="820" spans="1:6" ht="12.75">
      <c r="A820" s="37"/>
      <c r="B820" s="4"/>
      <c r="C820" s="34"/>
      <c r="D820" s="6"/>
      <c r="E820" s="6"/>
      <c r="F820" s="6"/>
    </row>
    <row r="821" spans="1:6" ht="12.75">
      <c r="A821" s="37"/>
      <c r="B821" s="4"/>
      <c r="C821" s="34"/>
      <c r="D821" s="6"/>
      <c r="E821" s="6"/>
      <c r="F821" s="6"/>
    </row>
    <row r="822" spans="1:6" ht="12.75">
      <c r="A822" s="37"/>
      <c r="B822" s="4"/>
      <c r="C822" s="34"/>
      <c r="D822" s="6"/>
      <c r="E822" s="6"/>
      <c r="F822" s="6"/>
    </row>
    <row r="823" spans="1:6" ht="12.75">
      <c r="A823" s="37"/>
      <c r="B823" s="4"/>
      <c r="C823" s="34"/>
      <c r="D823" s="6"/>
      <c r="E823" s="6"/>
      <c r="F823" s="6"/>
    </row>
    <row r="824" spans="1:6" ht="12.75">
      <c r="A824" s="37"/>
      <c r="B824" s="4"/>
      <c r="C824" s="34"/>
      <c r="D824" s="6"/>
      <c r="E824" s="6"/>
      <c r="F824" s="6"/>
    </row>
    <row r="825" spans="1:6" ht="12.75">
      <c r="A825" s="37"/>
      <c r="B825" s="4"/>
      <c r="C825" s="34"/>
      <c r="D825" s="6"/>
      <c r="E825" s="6"/>
      <c r="F825" s="6"/>
    </row>
    <row r="826" spans="1:6" ht="12.75">
      <c r="A826" s="37"/>
      <c r="B826" s="4"/>
      <c r="C826" s="34"/>
      <c r="D826" s="6"/>
      <c r="E826" s="6"/>
      <c r="F826" s="6"/>
    </row>
    <row r="827" spans="1:6" ht="12.75">
      <c r="A827" s="37"/>
      <c r="B827" s="4"/>
      <c r="C827" s="34"/>
      <c r="D827" s="6"/>
      <c r="E827" s="6"/>
      <c r="F827" s="6"/>
    </row>
    <row r="828" spans="1:6" ht="12.75">
      <c r="A828" s="37"/>
      <c r="B828" s="4"/>
      <c r="C828" s="34"/>
      <c r="D828" s="6"/>
      <c r="E828" s="6"/>
      <c r="F828" s="6"/>
    </row>
    <row r="829" spans="1:6" ht="12.75">
      <c r="A829" s="37"/>
      <c r="B829" s="4"/>
      <c r="C829" s="34"/>
      <c r="D829" s="6"/>
      <c r="E829" s="6"/>
      <c r="F829" s="6"/>
    </row>
    <row r="830" spans="1:6" ht="12.75">
      <c r="A830" s="37"/>
      <c r="B830" s="4"/>
      <c r="C830" s="34"/>
      <c r="D830" s="6"/>
      <c r="E830" s="6"/>
      <c r="F830" s="6"/>
    </row>
    <row r="831" spans="1:6" ht="12.75">
      <c r="A831" s="37"/>
      <c r="B831" s="4"/>
      <c r="C831" s="34"/>
      <c r="D831" s="6"/>
      <c r="E831" s="6"/>
      <c r="F831" s="6"/>
    </row>
    <row r="832" spans="1:6" ht="12.75">
      <c r="A832" s="37"/>
      <c r="B832" s="4"/>
      <c r="C832" s="34"/>
      <c r="D832" s="6"/>
      <c r="E832" s="6"/>
      <c r="F832" s="6"/>
    </row>
    <row r="833" spans="1:6" ht="12.75">
      <c r="A833" s="37"/>
      <c r="B833" s="4"/>
      <c r="C833" s="34"/>
      <c r="D833" s="6"/>
      <c r="E833" s="6"/>
      <c r="F833" s="6"/>
    </row>
    <row r="834" spans="1:6" ht="12.75">
      <c r="A834" s="37"/>
      <c r="B834" s="4"/>
      <c r="C834" s="34"/>
      <c r="D834" s="6"/>
      <c r="E834" s="6"/>
      <c r="F834" s="6"/>
    </row>
    <row r="835" spans="1:6" ht="12.75">
      <c r="A835" s="37"/>
      <c r="B835" s="4"/>
      <c r="C835" s="34"/>
      <c r="D835" s="6"/>
      <c r="E835" s="6"/>
      <c r="F835" s="6"/>
    </row>
    <row r="836" spans="1:6" ht="12.75">
      <c r="A836" s="37"/>
      <c r="B836" s="4"/>
      <c r="C836" s="34"/>
      <c r="D836" s="6"/>
      <c r="E836" s="6"/>
      <c r="F836" s="6"/>
    </row>
    <row r="837" spans="1:6" ht="12.75">
      <c r="A837" s="37"/>
      <c r="B837" s="4"/>
      <c r="C837" s="34"/>
      <c r="D837" s="6"/>
      <c r="E837" s="6"/>
      <c r="F837" s="6"/>
    </row>
    <row r="838" spans="1:6" ht="12.75">
      <c r="A838" s="37"/>
      <c r="B838" s="4"/>
      <c r="C838" s="34"/>
      <c r="D838" s="6"/>
      <c r="E838" s="6"/>
      <c r="F838" s="6"/>
    </row>
    <row r="839" spans="1:6" ht="12.75">
      <c r="A839" s="37"/>
      <c r="B839" s="4"/>
      <c r="C839" s="34"/>
      <c r="D839" s="6"/>
      <c r="E839" s="6"/>
      <c r="F839" s="6"/>
    </row>
    <row r="840" spans="1:6" ht="12.75">
      <c r="A840" s="37"/>
      <c r="B840" s="4"/>
      <c r="C840" s="34"/>
      <c r="D840" s="6"/>
      <c r="E840" s="6"/>
      <c r="F840" s="6"/>
    </row>
    <row r="841" spans="1:6" ht="12.75">
      <c r="A841" s="37"/>
      <c r="B841" s="4"/>
      <c r="C841" s="34"/>
      <c r="D841" s="6"/>
      <c r="E841" s="6"/>
      <c r="F841" s="6"/>
    </row>
    <row r="842" spans="1:6" ht="12.75">
      <c r="A842" s="37"/>
      <c r="B842" s="4"/>
      <c r="C842" s="34"/>
      <c r="D842" s="6"/>
      <c r="E842" s="6"/>
      <c r="F842" s="6"/>
    </row>
    <row r="843" spans="1:6" ht="12.75">
      <c r="A843" s="37"/>
      <c r="B843" s="4"/>
      <c r="C843" s="34"/>
      <c r="D843" s="6"/>
      <c r="E843" s="6"/>
      <c r="F843" s="6"/>
    </row>
    <row r="844" spans="1:6" ht="12.75">
      <c r="A844" s="37"/>
      <c r="B844" s="4"/>
      <c r="C844" s="34"/>
      <c r="D844" s="6"/>
      <c r="E844" s="6"/>
      <c r="F844" s="6"/>
    </row>
    <row r="845" spans="1:6" ht="12.75">
      <c r="A845" s="37"/>
      <c r="B845" s="4"/>
      <c r="C845" s="34"/>
      <c r="D845" s="6"/>
      <c r="E845" s="6"/>
      <c r="F845" s="6"/>
    </row>
    <row r="846" spans="1:6" ht="12.75">
      <c r="A846" s="37"/>
      <c r="B846" s="4"/>
      <c r="C846" s="34"/>
      <c r="D846" s="6"/>
      <c r="E846" s="6"/>
      <c r="F846" s="6"/>
    </row>
    <row r="847" spans="1:6" ht="12.75">
      <c r="A847" s="37"/>
      <c r="B847" s="4"/>
      <c r="C847" s="34"/>
      <c r="D847" s="6"/>
      <c r="E847" s="6"/>
      <c r="F847" s="6"/>
    </row>
    <row r="848" spans="1:6" ht="12.75">
      <c r="A848" s="37"/>
      <c r="B848" s="4"/>
      <c r="C848" s="34"/>
      <c r="D848" s="6"/>
      <c r="E848" s="6"/>
      <c r="F848" s="6"/>
    </row>
    <row r="849" spans="1:6" ht="12.75">
      <c r="A849" s="37"/>
      <c r="B849" s="4"/>
      <c r="C849" s="34"/>
      <c r="D849" s="6"/>
      <c r="E849" s="6"/>
      <c r="F849" s="6"/>
    </row>
    <row r="850" spans="1:6" ht="12.75">
      <c r="A850" s="37"/>
      <c r="B850" s="4"/>
      <c r="C850" s="34"/>
      <c r="D850" s="6"/>
      <c r="E850" s="6"/>
      <c r="F850" s="6"/>
    </row>
    <row r="851" spans="1:6" ht="12.75">
      <c r="A851" s="37"/>
      <c r="B851" s="4"/>
      <c r="C851" s="34"/>
      <c r="D851" s="6"/>
      <c r="E851" s="6"/>
      <c r="F851" s="6"/>
    </row>
    <row r="852" spans="1:6" ht="12.75">
      <c r="A852" s="37"/>
      <c r="B852" s="4"/>
      <c r="C852" s="34"/>
      <c r="D852" s="6"/>
      <c r="E852" s="6"/>
      <c r="F852" s="6"/>
    </row>
    <row r="853" spans="1:6" ht="12.75">
      <c r="A853" s="37"/>
      <c r="B853" s="4"/>
      <c r="C853" s="34"/>
      <c r="D853" s="6"/>
      <c r="E853" s="6"/>
      <c r="F853" s="6"/>
    </row>
    <row r="854" spans="1:6" ht="12.75">
      <c r="A854" s="37"/>
      <c r="B854" s="4"/>
      <c r="C854" s="34"/>
      <c r="D854" s="6"/>
      <c r="E854" s="6"/>
      <c r="F854" s="6"/>
    </row>
    <row r="855" spans="1:6" ht="12.75">
      <c r="A855" s="37"/>
      <c r="B855" s="4"/>
      <c r="C855" s="34"/>
      <c r="D855" s="6"/>
      <c r="E855" s="6"/>
      <c r="F855" s="6"/>
    </row>
    <row r="856" spans="1:6" ht="12.75">
      <c r="A856" s="37"/>
      <c r="B856" s="4"/>
      <c r="C856" s="34"/>
      <c r="D856" s="6"/>
      <c r="E856" s="6"/>
      <c r="F856" s="6"/>
    </row>
    <row r="857" spans="1:6" ht="12.75">
      <c r="A857" s="37"/>
      <c r="B857" s="4"/>
      <c r="C857" s="34"/>
      <c r="D857" s="6"/>
      <c r="E857" s="6"/>
      <c r="F857" s="6"/>
    </row>
    <row r="858" spans="1:6" ht="12.75">
      <c r="A858" s="37"/>
      <c r="B858" s="4"/>
      <c r="C858" s="34"/>
      <c r="D858" s="6"/>
      <c r="E858" s="6"/>
      <c r="F858" s="6"/>
    </row>
    <row r="859" spans="1:6" ht="12.75">
      <c r="A859" s="37"/>
      <c r="B859" s="4"/>
      <c r="C859" s="34"/>
      <c r="D859" s="6"/>
      <c r="E859" s="6"/>
      <c r="F859" s="6"/>
    </row>
    <row r="860" spans="1:6" ht="12.75">
      <c r="A860" s="37"/>
      <c r="B860" s="4"/>
      <c r="C860" s="34"/>
      <c r="D860" s="6"/>
      <c r="E860" s="6"/>
      <c r="F860" s="6"/>
    </row>
    <row r="861" spans="1:6" ht="12.75">
      <c r="A861" s="37"/>
      <c r="B861" s="4"/>
      <c r="C861" s="34"/>
      <c r="D861" s="6"/>
      <c r="E861" s="6"/>
      <c r="F861" s="6"/>
    </row>
    <row r="862" spans="1:6" ht="12.75">
      <c r="A862" s="37"/>
      <c r="B862" s="4"/>
      <c r="C862" s="34"/>
      <c r="D862" s="6"/>
      <c r="E862" s="6"/>
      <c r="F862" s="6"/>
    </row>
    <row r="863" spans="1:6" ht="12.75">
      <c r="A863" s="37"/>
      <c r="B863" s="4"/>
      <c r="C863" s="34"/>
      <c r="D863" s="6"/>
      <c r="E863" s="6"/>
      <c r="F863" s="6"/>
    </row>
    <row r="864" spans="1:6" ht="12.75">
      <c r="A864" s="37"/>
      <c r="B864" s="4"/>
      <c r="C864" s="34"/>
      <c r="D864" s="6"/>
      <c r="E864" s="6"/>
      <c r="F864" s="6"/>
    </row>
    <row r="865" spans="1:6" ht="12.75">
      <c r="A865" s="37"/>
      <c r="B865" s="4"/>
      <c r="C865" s="34"/>
      <c r="D865" s="6"/>
      <c r="E865" s="6"/>
      <c r="F865" s="6"/>
    </row>
    <row r="866" spans="1:6" ht="12.75">
      <c r="A866" s="37"/>
      <c r="B866" s="4"/>
      <c r="C866" s="34"/>
      <c r="D866" s="6"/>
      <c r="E866" s="6"/>
      <c r="F866" s="6"/>
    </row>
    <row r="867" spans="1:6" ht="12.75">
      <c r="A867" s="37"/>
      <c r="B867" s="4"/>
      <c r="C867" s="34"/>
      <c r="D867" s="6"/>
      <c r="E867" s="6"/>
      <c r="F867" s="6"/>
    </row>
    <row r="868" spans="1:6" ht="12.75">
      <c r="A868" s="37"/>
      <c r="B868" s="4"/>
      <c r="C868" s="34"/>
      <c r="D868" s="6"/>
      <c r="E868" s="6"/>
      <c r="F868" s="6"/>
    </row>
    <row r="869" spans="1:6" ht="12.75">
      <c r="A869" s="37"/>
      <c r="B869" s="4"/>
      <c r="C869" s="34"/>
      <c r="D869" s="6"/>
      <c r="E869" s="6"/>
      <c r="F869" s="6"/>
    </row>
    <row r="870" spans="1:6" ht="12.75">
      <c r="A870" s="37"/>
      <c r="B870" s="4"/>
      <c r="C870" s="34"/>
      <c r="D870" s="6"/>
      <c r="E870" s="6"/>
      <c r="F870" s="6"/>
    </row>
    <row r="871" spans="1:6" ht="12.75">
      <c r="A871" s="37"/>
      <c r="B871" s="4"/>
      <c r="C871" s="34"/>
      <c r="D871" s="6"/>
      <c r="E871" s="6"/>
      <c r="F871" s="6"/>
    </row>
    <row r="872" spans="1:6" ht="12.75">
      <c r="A872" s="37"/>
      <c r="B872" s="4"/>
      <c r="C872" s="34"/>
      <c r="D872" s="6"/>
      <c r="E872" s="6"/>
      <c r="F872" s="6"/>
    </row>
    <row r="873" spans="1:6" ht="12.75">
      <c r="A873" s="37"/>
      <c r="B873" s="4"/>
      <c r="C873" s="34"/>
      <c r="D873" s="6"/>
      <c r="E873" s="6"/>
      <c r="F873" s="6"/>
    </row>
    <row r="874" spans="1:6" ht="12.75">
      <c r="A874" s="37"/>
      <c r="B874" s="4"/>
      <c r="C874" s="34"/>
      <c r="D874" s="6"/>
      <c r="E874" s="6"/>
      <c r="F874" s="6"/>
    </row>
    <row r="875" spans="1:6" ht="12.75">
      <c r="A875" s="37"/>
      <c r="B875" s="4"/>
      <c r="C875" s="34"/>
      <c r="D875" s="6"/>
      <c r="E875" s="6"/>
      <c r="F875" s="6"/>
    </row>
    <row r="876" spans="1:6" ht="12.75">
      <c r="A876" s="37"/>
      <c r="B876" s="4"/>
      <c r="C876" s="34"/>
      <c r="D876" s="6"/>
      <c r="E876" s="6"/>
      <c r="F876" s="6"/>
    </row>
    <row r="877" spans="1:6" ht="12.75">
      <c r="A877" s="37"/>
      <c r="B877" s="4"/>
      <c r="C877" s="34"/>
      <c r="D877" s="6"/>
      <c r="E877" s="6"/>
      <c r="F877" s="6"/>
    </row>
    <row r="878" spans="1:6" ht="12.75">
      <c r="A878" s="37"/>
      <c r="B878" s="4"/>
      <c r="C878" s="34"/>
      <c r="D878" s="6"/>
      <c r="E878" s="6"/>
      <c r="F878" s="6"/>
    </row>
    <row r="879" spans="1:6" ht="12.75">
      <c r="A879" s="37"/>
      <c r="B879" s="4"/>
      <c r="C879" s="34"/>
      <c r="D879" s="6"/>
      <c r="E879" s="6"/>
      <c r="F879" s="6"/>
    </row>
    <row r="880" spans="1:6" ht="12.75">
      <c r="A880" s="37"/>
      <c r="B880" s="4"/>
      <c r="C880" s="34"/>
      <c r="D880" s="6"/>
      <c r="E880" s="6"/>
      <c r="F880" s="6"/>
    </row>
    <row r="881" spans="1:6" ht="12.75">
      <c r="A881" s="37"/>
      <c r="B881" s="4"/>
      <c r="C881" s="34"/>
      <c r="D881" s="6"/>
      <c r="E881" s="6"/>
      <c r="F881" s="6"/>
    </row>
    <row r="882" spans="1:6" ht="12.75">
      <c r="A882" s="37"/>
      <c r="B882" s="4"/>
      <c r="C882" s="34"/>
      <c r="D882" s="6"/>
      <c r="E882" s="6"/>
      <c r="F882" s="6"/>
    </row>
    <row r="883" spans="1:6" ht="12.75">
      <c r="A883" s="37"/>
      <c r="B883" s="4"/>
      <c r="C883" s="34"/>
      <c r="D883" s="6"/>
      <c r="E883" s="6"/>
      <c r="F883" s="6"/>
    </row>
    <row r="884" spans="1:6" ht="12.75">
      <c r="A884" s="37"/>
      <c r="B884" s="4"/>
      <c r="C884" s="34"/>
      <c r="D884" s="6"/>
      <c r="E884" s="6"/>
      <c r="F884" s="6"/>
    </row>
    <row r="885" spans="1:6" ht="12.75">
      <c r="A885" s="37"/>
      <c r="B885" s="4"/>
      <c r="C885" s="34"/>
      <c r="D885" s="6"/>
      <c r="E885" s="6"/>
      <c r="F885" s="6"/>
    </row>
    <row r="886" spans="1:6" ht="12.75">
      <c r="A886" s="37"/>
      <c r="B886" s="4"/>
      <c r="C886" s="34"/>
      <c r="D886" s="6"/>
      <c r="E886" s="6"/>
      <c r="F886" s="6"/>
    </row>
    <row r="887" spans="1:6" ht="12.75">
      <c r="A887" s="37"/>
      <c r="B887" s="4"/>
      <c r="C887" s="34"/>
      <c r="D887" s="6"/>
      <c r="E887" s="6"/>
      <c r="F887" s="6"/>
    </row>
    <row r="888" spans="1:6" ht="12.75">
      <c r="A888" s="37"/>
      <c r="B888" s="4"/>
      <c r="C888" s="34"/>
      <c r="D888" s="6"/>
      <c r="E888" s="6"/>
      <c r="F888" s="6"/>
    </row>
    <row r="889" spans="1:6" ht="12.75">
      <c r="A889" s="37"/>
      <c r="B889" s="4"/>
      <c r="C889" s="34"/>
      <c r="D889" s="6"/>
      <c r="E889" s="6"/>
      <c r="F889" s="6"/>
    </row>
    <row r="890" spans="1:6" ht="12.75">
      <c r="A890" s="37"/>
      <c r="B890" s="4"/>
      <c r="C890" s="34"/>
      <c r="D890" s="6"/>
      <c r="E890" s="6"/>
      <c r="F890" s="6"/>
    </row>
    <row r="891" spans="1:6" ht="12.75">
      <c r="A891" s="37"/>
      <c r="B891" s="4"/>
      <c r="C891" s="34"/>
      <c r="D891" s="6"/>
      <c r="E891" s="6"/>
      <c r="F891" s="6"/>
    </row>
    <row r="892" spans="1:6" ht="12.75">
      <c r="A892" s="37"/>
      <c r="B892" s="4"/>
      <c r="C892" s="34"/>
      <c r="D892" s="6"/>
      <c r="E892" s="6"/>
      <c r="F892" s="6"/>
    </row>
    <row r="893" spans="1:6" ht="12.75">
      <c r="A893" s="37"/>
      <c r="B893" s="4"/>
      <c r="C893" s="34"/>
      <c r="D893" s="6"/>
      <c r="E893" s="6"/>
      <c r="F893" s="6"/>
    </row>
    <row r="894" spans="1:6" ht="12.75">
      <c r="A894" s="37"/>
      <c r="B894" s="4"/>
      <c r="C894" s="34"/>
      <c r="D894" s="6"/>
      <c r="E894" s="6"/>
      <c r="F894" s="6"/>
    </row>
    <row r="895" spans="1:6" ht="12.75">
      <c r="A895" s="37"/>
      <c r="B895" s="4"/>
      <c r="C895" s="34"/>
      <c r="D895" s="6"/>
      <c r="E895" s="6"/>
      <c r="F895" s="6"/>
    </row>
    <row r="896" spans="1:6" ht="12.75">
      <c r="A896" s="37"/>
      <c r="B896" s="4"/>
      <c r="C896" s="34"/>
      <c r="D896" s="6"/>
      <c r="E896" s="6"/>
      <c r="F896" s="6"/>
    </row>
    <row r="897" spans="1:6" ht="12.75">
      <c r="A897" s="37"/>
      <c r="B897" s="4"/>
      <c r="C897" s="34"/>
      <c r="D897" s="6"/>
      <c r="E897" s="6"/>
      <c r="F897" s="6"/>
    </row>
    <row r="898" spans="1:6" ht="12.75">
      <c r="A898" s="37"/>
      <c r="B898" s="4"/>
      <c r="C898" s="34"/>
      <c r="D898" s="6"/>
      <c r="E898" s="6"/>
      <c r="F898" s="6"/>
    </row>
    <row r="899" spans="1:6" ht="12.75">
      <c r="A899" s="37"/>
      <c r="B899" s="4"/>
      <c r="C899" s="34"/>
      <c r="D899" s="6"/>
      <c r="E899" s="6"/>
      <c r="F899" s="6"/>
    </row>
    <row r="900" spans="1:6" ht="12.75">
      <c r="A900" s="37"/>
      <c r="B900" s="4"/>
      <c r="C900" s="34"/>
      <c r="D900" s="6"/>
      <c r="E900" s="6"/>
      <c r="F900" s="6"/>
    </row>
    <row r="901" spans="1:6" ht="12.75">
      <c r="A901" s="37"/>
      <c r="B901" s="4"/>
      <c r="C901" s="34"/>
      <c r="D901" s="6"/>
      <c r="E901" s="6"/>
      <c r="F901" s="6"/>
    </row>
    <row r="902" spans="1:6" ht="12.75">
      <c r="A902" s="37"/>
      <c r="B902" s="4"/>
      <c r="C902" s="34"/>
      <c r="D902" s="6"/>
      <c r="E902" s="6"/>
      <c r="F902" s="6"/>
    </row>
    <row r="903" spans="1:6" ht="12.75">
      <c r="A903" s="37"/>
      <c r="B903" s="4"/>
      <c r="C903" s="34"/>
      <c r="D903" s="6"/>
      <c r="E903" s="6"/>
      <c r="F903" s="6"/>
    </row>
    <row r="1111" ht="13.5" customHeight="1"/>
    <row r="1112" ht="13.5" customHeight="1"/>
    <row r="1113" ht="13.5" customHeight="1"/>
    <row r="1114" ht="13.5" customHeight="1"/>
    <row r="1115" ht="13.5" customHeight="1"/>
    <row r="1116" ht="13.5" customHeight="1"/>
    <row r="1117" ht="13.5" customHeight="1"/>
    <row r="1118" ht="13.5" customHeight="1"/>
    <row r="1119" ht="13.5" customHeight="1"/>
    <row r="1120" ht="13.5" customHeight="1"/>
    <row r="1121" ht="13.5" customHeight="1"/>
    <row r="1122" ht="13.5" customHeight="1"/>
    <row r="1123" ht="13.5" customHeight="1"/>
    <row r="1124" ht="13.5" customHeight="1"/>
    <row r="1125" ht="13.5" customHeight="1"/>
    <row r="1126" ht="13.5" customHeight="1"/>
    <row r="1127" ht="13.5" customHeight="1"/>
    <row r="1128" ht="13.5" customHeight="1"/>
    <row r="1129" ht="13.5" customHeight="1"/>
    <row r="1130" ht="13.5" customHeight="1"/>
    <row r="1131" ht="13.5" customHeight="1"/>
    <row r="1132" ht="13.5" customHeight="1"/>
    <row r="1133" ht="13.5" customHeight="1"/>
    <row r="1134" ht="13.5" customHeight="1"/>
    <row r="1135" ht="13.5" customHeight="1"/>
    <row r="1136" ht="13.5" customHeight="1"/>
    <row r="1137" ht="13.5" customHeight="1"/>
    <row r="1138" ht="13.5" customHeight="1"/>
    <row r="1139" ht="13.5" customHeight="1"/>
    <row r="1140" ht="13.5" customHeight="1"/>
    <row r="1141" ht="13.5" customHeight="1"/>
    <row r="1142" ht="13.5" customHeight="1"/>
    <row r="1143" ht="13.5" customHeight="1"/>
    <row r="1144" ht="13.5" customHeight="1"/>
    <row r="1145" ht="13.5" customHeight="1"/>
    <row r="1146" ht="13.5" customHeight="1"/>
    <row r="1147" ht="13.5" customHeight="1"/>
    <row r="1148" ht="13.5" customHeight="1"/>
    <row r="1149" ht="13.5" customHeight="1"/>
    <row r="1150" ht="13.5" customHeight="1"/>
    <row r="1151" ht="13.5" customHeight="1"/>
    <row r="1152" ht="13.5" customHeight="1"/>
    <row r="1153" ht="13.5" customHeight="1"/>
    <row r="1154" ht="13.5" customHeight="1"/>
    <row r="1155" ht="13.5" customHeight="1"/>
    <row r="1156" ht="13.5" customHeight="1"/>
    <row r="1157" ht="13.5" customHeight="1"/>
    <row r="1158" ht="13.5" customHeight="1"/>
    <row r="1159" ht="13.5" customHeight="1"/>
    <row r="1160" ht="13.5" customHeight="1"/>
    <row r="1161" ht="13.5" customHeight="1"/>
    <row r="1162" ht="13.5" customHeight="1"/>
    <row r="1163" ht="13.5" customHeight="1"/>
    <row r="1164" ht="13.5" customHeight="1"/>
    <row r="1165" ht="13.5" customHeight="1"/>
    <row r="1166" ht="13.5" customHeight="1"/>
    <row r="1167" ht="13.5" customHeight="1"/>
    <row r="1168" ht="13.5" customHeight="1"/>
    <row r="1169" ht="13.5" customHeight="1"/>
    <row r="1170" ht="13.5" customHeight="1"/>
    <row r="1171" ht="13.5" customHeight="1"/>
    <row r="1172" ht="13.5" customHeight="1"/>
    <row r="1173" ht="13.5" customHeight="1"/>
    <row r="1174" ht="13.5" customHeight="1"/>
    <row r="1175" ht="13.5" customHeight="1"/>
    <row r="1176" ht="13.5" customHeight="1"/>
    <row r="1177" ht="13.5" customHeight="1"/>
    <row r="1178" ht="13.5" customHeight="1"/>
    <row r="1179" ht="13.5" customHeight="1"/>
    <row r="1180" ht="13.5" customHeight="1"/>
    <row r="1181" ht="13.5" customHeight="1"/>
    <row r="1182" ht="13.5" customHeight="1"/>
    <row r="1183" ht="13.5" customHeight="1"/>
    <row r="1184" ht="13.5" customHeight="1"/>
    <row r="1185" ht="13.5" customHeight="1"/>
    <row r="1186" ht="13.5" customHeight="1"/>
    <row r="1187" ht="13.5" customHeight="1"/>
    <row r="1188" ht="13.5" customHeight="1"/>
    <row r="1189" ht="13.5" customHeight="1"/>
    <row r="1190" ht="13.5" customHeight="1"/>
    <row r="1191" ht="13.5" customHeight="1"/>
    <row r="1192" ht="13.5" customHeight="1"/>
    <row r="1193" ht="13.5" customHeight="1"/>
    <row r="1194" ht="13.5" customHeight="1"/>
    <row r="1195" ht="13.5" customHeight="1"/>
    <row r="1196" ht="13.5" customHeight="1"/>
    <row r="1197" ht="13.5" customHeight="1"/>
    <row r="1198" ht="13.5" customHeight="1"/>
    <row r="1199" ht="13.5" customHeight="1"/>
    <row r="1200" ht="13.5" customHeight="1"/>
    <row r="1201" ht="13.5" customHeight="1"/>
    <row r="1202" ht="13.5" customHeight="1"/>
    <row r="1203" ht="13.5" customHeight="1"/>
    <row r="1204" ht="13.5" customHeight="1"/>
    <row r="1205" ht="13.5" customHeight="1"/>
    <row r="1206" ht="13.5" customHeight="1"/>
    <row r="1207" ht="13.5" customHeight="1"/>
    <row r="1208" ht="13.5" customHeight="1"/>
    <row r="1209" ht="13.5" customHeight="1"/>
    <row r="1210" ht="13.5" customHeight="1"/>
    <row r="1211" ht="13.5" customHeight="1"/>
    <row r="1212" ht="13.5" customHeight="1"/>
    <row r="1213" ht="13.5" customHeight="1"/>
    <row r="1214" ht="13.5" customHeight="1"/>
    <row r="1215" ht="13.5" customHeight="1"/>
    <row r="1216" ht="13.5" customHeight="1"/>
    <row r="1217" ht="13.5" customHeight="1"/>
    <row r="1218" ht="13.5" customHeight="1"/>
    <row r="1219" ht="13.5" customHeight="1"/>
    <row r="1220" ht="13.5" customHeight="1"/>
    <row r="1221" ht="13.5" customHeight="1"/>
    <row r="1222" ht="13.5" customHeight="1"/>
    <row r="1223" ht="13.5" customHeight="1"/>
    <row r="1224" ht="13.5" customHeight="1"/>
    <row r="1225" ht="13.5" customHeight="1"/>
    <row r="1226" ht="13.5" customHeight="1"/>
    <row r="1227" ht="13.5" customHeight="1"/>
    <row r="1228" ht="13.5" customHeight="1"/>
    <row r="1229" ht="13.5" customHeight="1"/>
    <row r="1230" ht="13.5" customHeight="1"/>
    <row r="1231" ht="13.5" customHeight="1"/>
    <row r="1232" ht="13.5" customHeight="1"/>
    <row r="1233" ht="13.5" customHeight="1"/>
    <row r="1234" ht="13.5" customHeight="1"/>
    <row r="1235" ht="13.5" customHeight="1"/>
    <row r="1236" ht="13.5" customHeight="1"/>
    <row r="1237" ht="13.5" customHeight="1"/>
    <row r="1238" ht="13.5" customHeight="1"/>
    <row r="1239" ht="13.5" customHeight="1"/>
    <row r="1240" ht="13.5" customHeight="1"/>
    <row r="1241" ht="13.5" customHeight="1"/>
    <row r="1242" ht="13.5" customHeight="1"/>
    <row r="1243" ht="13.5" customHeight="1"/>
    <row r="1244" ht="13.5" customHeight="1"/>
    <row r="1245" ht="13.5" customHeight="1"/>
    <row r="1246" ht="13.5" customHeight="1"/>
    <row r="1247" ht="13.5" customHeight="1"/>
    <row r="1248" ht="13.5" customHeight="1"/>
    <row r="1249" ht="13.5" customHeight="1"/>
    <row r="1250" ht="13.5" customHeight="1"/>
    <row r="1251" ht="13.5" customHeight="1"/>
    <row r="1252" ht="13.5" customHeight="1"/>
    <row r="1253" ht="13.5" customHeight="1"/>
    <row r="1254" ht="13.5" customHeight="1"/>
    <row r="1255" ht="13.5" customHeight="1"/>
    <row r="1256" ht="13.5" customHeight="1"/>
    <row r="1257" ht="13.5" customHeight="1"/>
    <row r="1258" ht="13.5" customHeight="1"/>
    <row r="1259" ht="13.5" customHeight="1"/>
    <row r="1260" ht="13.5" customHeight="1"/>
    <row r="1261" ht="13.5" customHeight="1"/>
    <row r="1262" ht="13.5" customHeight="1"/>
    <row r="1263" ht="13.5" customHeight="1"/>
    <row r="1264" ht="13.5" customHeight="1"/>
    <row r="1265" ht="13.5" customHeight="1"/>
    <row r="1266" ht="13.5" customHeight="1"/>
    <row r="1267" ht="13.5" customHeight="1"/>
    <row r="1268" ht="13.5" customHeight="1"/>
    <row r="1269" ht="13.5" customHeight="1"/>
    <row r="1270" ht="13.5" customHeight="1"/>
    <row r="1271" ht="13.5" customHeight="1"/>
    <row r="1272" ht="13.5" customHeight="1"/>
    <row r="1273" ht="13.5" customHeight="1"/>
    <row r="1274" ht="13.5" customHeight="1"/>
    <row r="1275" ht="13.5" customHeight="1"/>
    <row r="1276" ht="13.5" customHeight="1"/>
    <row r="1277" ht="13.5" customHeight="1"/>
    <row r="1278" ht="13.5" customHeight="1"/>
    <row r="1279" ht="13.5" customHeight="1"/>
    <row r="1280" ht="13.5" customHeight="1"/>
    <row r="1281" ht="13.5" customHeight="1"/>
    <row r="1282" ht="13.5" customHeight="1"/>
    <row r="1283" ht="13.5" customHeight="1"/>
    <row r="1284" ht="13.5" customHeight="1"/>
    <row r="1285" ht="13.5" customHeight="1"/>
    <row r="1286" ht="13.5" customHeight="1"/>
    <row r="1287" ht="13.5" customHeight="1"/>
    <row r="1288" ht="13.5" customHeight="1"/>
    <row r="1289" ht="13.5" customHeight="1"/>
    <row r="1290" ht="13.5" customHeight="1"/>
    <row r="1291" ht="13.5" customHeight="1"/>
    <row r="1292" ht="13.5" customHeight="1"/>
    <row r="1293" ht="13.5" customHeight="1"/>
    <row r="1294" ht="13.5" customHeight="1"/>
    <row r="1295" ht="13.5" customHeight="1"/>
    <row r="1296" ht="13.5" customHeight="1"/>
    <row r="1297" ht="13.5" customHeight="1"/>
    <row r="1298" ht="13.5" customHeight="1"/>
    <row r="1299" ht="13.5" customHeight="1"/>
    <row r="1300" ht="13.5" customHeight="1"/>
    <row r="1301" ht="13.5" customHeight="1"/>
    <row r="1302" ht="13.5" customHeight="1"/>
    <row r="1303" ht="13.5" customHeight="1"/>
    <row r="1304" ht="13.5" customHeight="1"/>
    <row r="1305" ht="13.5" customHeight="1"/>
    <row r="1306" ht="13.5" customHeight="1"/>
    <row r="1307" ht="13.5" customHeight="1"/>
    <row r="1308" ht="13.5" customHeight="1"/>
    <row r="1309" ht="13.5" customHeight="1"/>
    <row r="1310" ht="13.5" customHeight="1"/>
    <row r="1311" ht="13.5" customHeight="1"/>
    <row r="1312" ht="13.5" customHeight="1"/>
    <row r="1313" ht="13.5" customHeight="1"/>
    <row r="1314" ht="13.5" customHeight="1"/>
    <row r="1315" ht="13.5" customHeight="1"/>
    <row r="1316" ht="13.5" customHeight="1"/>
    <row r="1317" ht="13.5" customHeight="1"/>
    <row r="1318" ht="13.5" customHeight="1"/>
    <row r="1319" ht="13.5" customHeight="1"/>
    <row r="1320" ht="13.5" customHeight="1"/>
    <row r="1321" ht="13.5" customHeight="1"/>
    <row r="1322" ht="13.5" customHeight="1"/>
    <row r="1323" ht="13.5" customHeight="1"/>
    <row r="1324" ht="13.5" customHeight="1"/>
    <row r="1325" ht="13.5" customHeight="1"/>
    <row r="1326" ht="13.5" customHeight="1"/>
    <row r="1327" ht="13.5" customHeight="1"/>
    <row r="1328" ht="13.5" customHeight="1"/>
    <row r="1329" ht="13.5" customHeight="1"/>
    <row r="1330" ht="13.5" customHeight="1"/>
    <row r="1331" ht="13.5" customHeight="1"/>
    <row r="1332" ht="13.5" customHeight="1"/>
    <row r="1333" ht="13.5" customHeight="1"/>
    <row r="1334" ht="13.5" customHeight="1"/>
    <row r="1335" ht="13.5" customHeight="1"/>
    <row r="1336" ht="13.5" customHeight="1"/>
    <row r="1337" ht="13.5" customHeight="1"/>
    <row r="1338" ht="13.5" customHeight="1"/>
    <row r="1339" ht="13.5" customHeight="1"/>
    <row r="1340" ht="13.5" customHeight="1"/>
    <row r="1341" ht="13.5" customHeight="1"/>
    <row r="1342" ht="13.5" customHeight="1"/>
    <row r="1343" ht="13.5" customHeight="1"/>
    <row r="1344" ht="13.5" customHeight="1"/>
    <row r="1345" ht="13.5" customHeight="1"/>
    <row r="1346" ht="13.5" customHeight="1"/>
    <row r="1347" ht="13.5" customHeight="1"/>
    <row r="1348" ht="13.5" customHeight="1"/>
    <row r="1349" ht="13.5" customHeight="1"/>
    <row r="1350" ht="13.5" customHeight="1"/>
    <row r="1351" ht="13.5" customHeight="1"/>
    <row r="1352" ht="13.5" customHeight="1"/>
    <row r="1353" ht="13.5" customHeight="1"/>
    <row r="1354" ht="13.5" customHeight="1"/>
    <row r="1355" ht="13.5" customHeight="1"/>
    <row r="1356" ht="13.5" customHeight="1"/>
    <row r="1357" ht="13.5" customHeight="1"/>
    <row r="1358" ht="13.5" customHeight="1"/>
    <row r="1359" ht="13.5" customHeight="1"/>
    <row r="1360" ht="13.5" customHeight="1"/>
    <row r="1361" ht="13.5" customHeight="1"/>
    <row r="1362" ht="13.5" customHeight="1"/>
    <row r="1363" ht="13.5" customHeight="1"/>
    <row r="1364" ht="13.5" customHeight="1"/>
    <row r="1365" ht="13.5" customHeight="1"/>
    <row r="1366" ht="13.5" customHeight="1"/>
    <row r="1367" ht="13.5" customHeight="1"/>
    <row r="1368" ht="13.5" customHeight="1"/>
    <row r="1369" ht="13.5" customHeight="1"/>
    <row r="1370" ht="13.5" customHeight="1"/>
    <row r="1371" ht="13.5" customHeight="1"/>
    <row r="1372" ht="13.5" customHeight="1"/>
    <row r="1373" ht="13.5" customHeight="1"/>
    <row r="1374" ht="13.5" customHeight="1"/>
    <row r="1375" ht="13.5" customHeight="1"/>
    <row r="1376" ht="13.5" customHeight="1"/>
    <row r="1377" ht="13.5" customHeight="1"/>
    <row r="1378" ht="13.5" customHeight="1"/>
    <row r="1379" ht="13.5" customHeight="1"/>
    <row r="1380" ht="13.5" customHeight="1"/>
    <row r="1381" ht="13.5" customHeight="1"/>
    <row r="1382" ht="13.5" customHeight="1"/>
    <row r="1383" ht="13.5" customHeight="1"/>
    <row r="1384" ht="13.5" customHeight="1"/>
    <row r="1385" ht="13.5" customHeight="1"/>
    <row r="1386" ht="13.5" customHeight="1"/>
    <row r="1387" ht="13.5" customHeight="1"/>
    <row r="1388" ht="13.5" customHeight="1"/>
    <row r="1389" ht="13.5" customHeight="1"/>
    <row r="1390" ht="13.5" customHeight="1"/>
    <row r="1391" ht="13.5" customHeight="1"/>
    <row r="1392" ht="13.5" customHeight="1"/>
    <row r="1393" ht="13.5" customHeight="1"/>
    <row r="1394" ht="13.5" customHeight="1"/>
    <row r="1395" ht="13.5" customHeight="1"/>
    <row r="1396" ht="13.5" customHeight="1"/>
    <row r="1397" ht="13.5" customHeight="1"/>
    <row r="1398" ht="13.5" customHeight="1"/>
    <row r="1399" ht="13.5" customHeight="1"/>
    <row r="1400" ht="13.5" customHeight="1"/>
    <row r="1401" ht="13.5" customHeight="1"/>
    <row r="1402" ht="13.5" customHeight="1"/>
    <row r="1403" ht="13.5" customHeight="1"/>
    <row r="1404" ht="13.5" customHeight="1"/>
    <row r="1405" ht="13.5" customHeight="1"/>
    <row r="1406" ht="13.5" customHeight="1"/>
    <row r="1407" ht="13.5" customHeight="1"/>
    <row r="1408" ht="13.5" customHeight="1"/>
    <row r="1409" ht="13.5" customHeight="1"/>
    <row r="1410" ht="13.5" customHeight="1"/>
    <row r="1411" ht="13.5" customHeight="1"/>
    <row r="1412" ht="13.5" customHeight="1"/>
    <row r="1413" ht="13.5" customHeight="1"/>
    <row r="1414" ht="13.5" customHeight="1"/>
    <row r="1415" ht="13.5" customHeight="1"/>
    <row r="1416" ht="13.5" customHeight="1"/>
    <row r="1417" ht="13.5" customHeight="1"/>
    <row r="1418" ht="13.5" customHeight="1"/>
    <row r="1419" ht="13.5" customHeight="1"/>
    <row r="1420" ht="13.5" customHeight="1"/>
    <row r="1421" ht="13.5" customHeight="1"/>
    <row r="1422" ht="13.5" customHeight="1"/>
    <row r="1423" ht="13.5" customHeight="1"/>
    <row r="1424" ht="13.5" customHeight="1"/>
    <row r="1425" ht="13.5" customHeight="1"/>
    <row r="1426" ht="13.5" customHeight="1"/>
    <row r="1427" ht="13.5" customHeight="1"/>
    <row r="1428" ht="13.5" customHeight="1"/>
    <row r="1429" ht="13.5" customHeight="1"/>
    <row r="1430" ht="13.5" customHeight="1"/>
    <row r="1431" ht="13.5" customHeight="1"/>
    <row r="1432" ht="13.5" customHeight="1"/>
    <row r="1433" ht="13.5" customHeight="1"/>
    <row r="1434" ht="13.5" customHeight="1"/>
    <row r="1435" ht="13.5" customHeight="1"/>
    <row r="1436" ht="13.5" customHeight="1"/>
    <row r="1437" ht="13.5" customHeight="1"/>
    <row r="1438" ht="13.5" customHeight="1"/>
    <row r="1439" ht="13.5" customHeight="1"/>
    <row r="1440" ht="13.5" customHeight="1"/>
    <row r="1441" ht="13.5" customHeight="1"/>
    <row r="1442" ht="13.5" customHeight="1"/>
    <row r="1443" ht="13.5" customHeight="1"/>
    <row r="1444" ht="13.5" customHeight="1"/>
    <row r="1445" ht="13.5" customHeight="1"/>
    <row r="1446" ht="13.5" customHeight="1"/>
    <row r="1447" ht="13.5" customHeight="1"/>
    <row r="1448" ht="13.5" customHeight="1"/>
    <row r="1449" ht="13.5" customHeight="1"/>
    <row r="1450" ht="13.5" customHeight="1"/>
    <row r="1451" ht="13.5" customHeight="1"/>
    <row r="1452" ht="13.5" customHeight="1"/>
    <row r="1453" ht="13.5" customHeight="1"/>
    <row r="1454" ht="13.5" customHeight="1"/>
    <row r="1455" ht="13.5" customHeight="1"/>
    <row r="1456" ht="13.5" customHeight="1"/>
    <row r="1457" ht="13.5" customHeight="1"/>
    <row r="1458" ht="13.5" customHeight="1"/>
    <row r="1459" ht="13.5" customHeight="1"/>
    <row r="1460" ht="13.5" customHeight="1"/>
    <row r="1461" ht="13.5" customHeight="1"/>
    <row r="1462" ht="13.5" customHeight="1"/>
    <row r="1463" ht="13.5" customHeight="1"/>
    <row r="1464" ht="13.5" customHeight="1"/>
    <row r="1465" ht="13.5" customHeight="1"/>
    <row r="1466" ht="13.5" customHeight="1"/>
    <row r="1467" ht="13.5" customHeight="1"/>
    <row r="1468" ht="13.5" customHeight="1"/>
    <row r="1469" ht="13.5" customHeight="1"/>
    <row r="1470" ht="13.5" customHeight="1"/>
    <row r="1471" ht="13.5" customHeight="1"/>
    <row r="1472" ht="13.5" customHeight="1"/>
    <row r="1473" ht="13.5" customHeight="1"/>
    <row r="1474" ht="13.5" customHeight="1"/>
    <row r="1475" ht="13.5" customHeight="1"/>
    <row r="1476" ht="13.5" customHeight="1"/>
    <row r="1477" ht="13.5" customHeight="1"/>
    <row r="1478" ht="13.5" customHeight="1"/>
    <row r="1479" ht="13.5" customHeight="1"/>
    <row r="1480" ht="13.5" customHeight="1"/>
    <row r="1481" ht="13.5" customHeight="1"/>
    <row r="1482" ht="13.5" customHeight="1"/>
    <row r="1483" ht="13.5" customHeight="1"/>
    <row r="1484" ht="13.5" customHeight="1"/>
    <row r="1485" ht="13.5" customHeight="1"/>
    <row r="1486" ht="13.5" customHeight="1"/>
    <row r="1487" ht="13.5" customHeight="1"/>
    <row r="1488" ht="13.5" customHeight="1"/>
    <row r="1489" ht="13.5" customHeight="1"/>
    <row r="1490" ht="13.5" customHeight="1"/>
    <row r="1491" ht="13.5" customHeight="1"/>
    <row r="1492" ht="13.5" customHeight="1"/>
    <row r="1493" ht="13.5" customHeight="1"/>
    <row r="1494" ht="13.5" customHeight="1"/>
    <row r="1495" ht="13.5" customHeight="1"/>
    <row r="1496" ht="13.5" customHeight="1"/>
    <row r="1497" ht="13.5" customHeight="1"/>
    <row r="1498" ht="13.5" customHeight="1"/>
    <row r="1499" ht="13.5" customHeight="1"/>
    <row r="1500" ht="13.5" customHeight="1"/>
    <row r="1501" ht="13.5" customHeight="1"/>
    <row r="1502" ht="13.5" customHeight="1"/>
    <row r="1503" ht="13.5" customHeight="1"/>
    <row r="1504" ht="13.5" customHeight="1"/>
    <row r="1505" ht="13.5" customHeight="1"/>
    <row r="1506" ht="13.5" customHeight="1"/>
    <row r="1507" ht="13.5" customHeight="1"/>
    <row r="1508" ht="13.5" customHeight="1"/>
    <row r="1509" ht="13.5" customHeight="1"/>
    <row r="1510" ht="13.5" customHeight="1"/>
    <row r="1511" ht="13.5" customHeight="1"/>
    <row r="1512" ht="13.5" customHeight="1"/>
    <row r="1513" ht="13.5" customHeight="1"/>
    <row r="1514" ht="13.5" customHeight="1"/>
    <row r="1515" ht="13.5" customHeight="1"/>
    <row r="1516" ht="13.5" customHeight="1"/>
    <row r="1517" ht="13.5" customHeight="1"/>
    <row r="1518" ht="13.5" customHeight="1"/>
    <row r="1519" ht="13.5" customHeight="1"/>
    <row r="1520" ht="13.5" customHeight="1"/>
    <row r="1521" ht="13.5" customHeight="1"/>
    <row r="1522" ht="13.5" customHeight="1"/>
    <row r="1523" ht="13.5" customHeight="1"/>
    <row r="1524" ht="13.5" customHeight="1"/>
    <row r="1525" ht="13.5" customHeight="1"/>
    <row r="1526" ht="13.5" customHeight="1"/>
    <row r="1527" ht="13.5" customHeight="1"/>
    <row r="1528" ht="13.5" customHeight="1"/>
    <row r="1529" ht="13.5" customHeight="1"/>
    <row r="1530" ht="13.5" customHeight="1"/>
    <row r="1531" ht="13.5" customHeight="1"/>
    <row r="1532" ht="13.5" customHeight="1"/>
    <row r="1533" ht="13.5" customHeight="1"/>
    <row r="1534" ht="13.5" customHeight="1"/>
    <row r="1535" ht="13.5" customHeight="1"/>
    <row r="1536" ht="13.5" customHeight="1"/>
    <row r="1537" ht="13.5" customHeight="1"/>
    <row r="1538" ht="13.5" customHeight="1"/>
    <row r="1539" ht="13.5" customHeight="1"/>
    <row r="1540" ht="13.5" customHeight="1"/>
    <row r="1541" ht="13.5" customHeight="1"/>
    <row r="1542" ht="13.5" customHeight="1"/>
    <row r="1543" ht="13.5" customHeight="1"/>
    <row r="1544" ht="13.5" customHeight="1"/>
    <row r="1545" ht="13.5" customHeight="1"/>
    <row r="1546" ht="13.5" customHeight="1"/>
    <row r="1547" ht="13.5" customHeight="1"/>
    <row r="1548" ht="13.5" customHeight="1"/>
    <row r="1549" ht="13.5" customHeight="1"/>
    <row r="1550" ht="13.5" customHeight="1"/>
    <row r="1551" ht="13.5" customHeight="1"/>
    <row r="1552" ht="13.5" customHeight="1"/>
    <row r="1553" ht="13.5" customHeight="1"/>
    <row r="1554" ht="13.5" customHeight="1"/>
    <row r="1555" ht="13.5" customHeight="1"/>
    <row r="1556" ht="13.5" customHeight="1"/>
    <row r="1557" ht="13.5" customHeight="1"/>
    <row r="1558" ht="13.5" customHeight="1"/>
    <row r="1559" ht="13.5" customHeight="1"/>
    <row r="1560" ht="13.5" customHeight="1"/>
    <row r="1561" ht="13.5" customHeight="1"/>
    <row r="1562" ht="13.5" customHeight="1"/>
    <row r="1563" ht="13.5" customHeight="1"/>
    <row r="1564" ht="13.5" customHeight="1"/>
    <row r="1565" ht="13.5" customHeight="1"/>
    <row r="1566" ht="13.5" customHeight="1"/>
    <row r="1567" ht="13.5" customHeight="1"/>
    <row r="1568" ht="13.5" customHeight="1"/>
    <row r="1569" ht="13.5" customHeight="1"/>
    <row r="1570" ht="13.5" customHeight="1"/>
    <row r="1571" ht="13.5" customHeight="1"/>
    <row r="1572" ht="13.5" customHeight="1"/>
    <row r="1573" ht="13.5" customHeight="1"/>
    <row r="1574" ht="13.5" customHeight="1"/>
    <row r="1575" ht="13.5" customHeight="1"/>
    <row r="1576" ht="13.5" customHeight="1"/>
    <row r="1577" ht="13.5" customHeight="1"/>
    <row r="1578" ht="13.5" customHeight="1"/>
    <row r="1579" ht="13.5" customHeight="1"/>
    <row r="1580" ht="13.5" customHeight="1"/>
    <row r="1581" ht="13.5" customHeight="1"/>
    <row r="1582" ht="13.5" customHeight="1"/>
    <row r="1583" ht="13.5" customHeight="1"/>
    <row r="1584" ht="13.5" customHeight="1"/>
    <row r="1585" ht="13.5" customHeight="1"/>
    <row r="1586" ht="13.5" customHeight="1"/>
    <row r="1587" ht="13.5" customHeight="1"/>
    <row r="1588" ht="13.5" customHeight="1"/>
    <row r="1589" ht="13.5" customHeight="1"/>
    <row r="1590" ht="13.5" customHeight="1"/>
    <row r="1591" ht="13.5" customHeight="1"/>
    <row r="1592" ht="13.5" customHeight="1"/>
    <row r="1593" ht="13.5" customHeight="1"/>
    <row r="1594" ht="13.5" customHeight="1"/>
    <row r="1595" ht="13.5" customHeight="1"/>
    <row r="1596" ht="13.5" customHeight="1"/>
    <row r="1597" ht="13.5" customHeight="1"/>
    <row r="1598" ht="13.5" customHeight="1"/>
    <row r="1599" ht="13.5" customHeight="1"/>
    <row r="1600" ht="13.5" customHeight="1"/>
    <row r="1601" ht="13.5" customHeight="1"/>
    <row r="1602" ht="13.5" customHeight="1"/>
    <row r="1603" ht="13.5" customHeight="1"/>
    <row r="1604" ht="13.5" customHeight="1"/>
    <row r="1605" ht="13.5" customHeight="1"/>
    <row r="1606" ht="13.5" customHeight="1"/>
    <row r="1607" ht="13.5" customHeight="1"/>
    <row r="1608" ht="13.5" customHeight="1"/>
    <row r="1609" ht="13.5" customHeight="1"/>
    <row r="1610" ht="13.5" customHeight="1"/>
    <row r="1611" ht="13.5" customHeight="1"/>
    <row r="1612" ht="13.5" customHeight="1"/>
    <row r="1613" ht="13.5" customHeight="1"/>
    <row r="1614" ht="13.5" customHeight="1"/>
    <row r="1615" ht="13.5" customHeight="1"/>
    <row r="1616" ht="13.5" customHeight="1"/>
    <row r="1617" ht="13.5" customHeight="1"/>
    <row r="1618" ht="13.5" customHeight="1"/>
    <row r="1619" ht="13.5" customHeight="1"/>
    <row r="1620" ht="13.5" customHeight="1"/>
    <row r="1621" ht="13.5" customHeight="1"/>
    <row r="1622" ht="13.5" customHeight="1"/>
    <row r="1623" ht="13.5" customHeight="1"/>
    <row r="1624" ht="13.5" customHeight="1"/>
    <row r="1625" ht="13.5" customHeight="1"/>
    <row r="1626" ht="13.5" customHeight="1"/>
    <row r="1627" ht="13.5" customHeight="1"/>
    <row r="1628" ht="13.5" customHeight="1"/>
    <row r="1629" ht="13.5" customHeight="1"/>
    <row r="1630" ht="13.5" customHeight="1"/>
    <row r="1631" ht="13.5" customHeight="1"/>
    <row r="1632" ht="13.5" customHeight="1"/>
    <row r="1633" ht="13.5" customHeight="1"/>
    <row r="1634" ht="13.5" customHeight="1"/>
    <row r="1635" ht="13.5" customHeight="1"/>
    <row r="1636" ht="13.5" customHeight="1"/>
    <row r="1637" ht="13.5" customHeight="1"/>
    <row r="1638" ht="13.5" customHeight="1"/>
    <row r="1639" ht="13.5" customHeight="1"/>
    <row r="1640" ht="13.5" customHeight="1"/>
    <row r="1641" ht="13.5" customHeight="1"/>
    <row r="1642" ht="13.5" customHeight="1"/>
    <row r="1643" ht="13.5" customHeight="1"/>
    <row r="1644" ht="13.5" customHeight="1"/>
    <row r="1645" ht="13.5" customHeight="1"/>
    <row r="1646" ht="13.5" customHeight="1"/>
    <row r="1647" ht="13.5" customHeight="1"/>
    <row r="1648" ht="13.5" customHeight="1"/>
    <row r="1649" ht="13.5" customHeight="1"/>
    <row r="1650" ht="13.5" customHeight="1"/>
    <row r="1651" ht="13.5" customHeight="1"/>
    <row r="1652" ht="13.5" customHeight="1"/>
    <row r="1653" ht="13.5" customHeight="1"/>
    <row r="1654" ht="13.5" customHeight="1"/>
    <row r="1655" ht="13.5" customHeight="1"/>
    <row r="1656" ht="13.5" customHeight="1"/>
    <row r="1657" ht="13.5" customHeight="1"/>
    <row r="1658" ht="13.5" customHeight="1"/>
    <row r="1659" ht="13.5" customHeight="1"/>
    <row r="1660" ht="13.5" customHeight="1"/>
    <row r="1661" ht="13.5" customHeight="1"/>
    <row r="1662" ht="13.5" customHeight="1"/>
    <row r="1663" ht="13.5" customHeight="1"/>
    <row r="1664" ht="13.5" customHeight="1"/>
    <row r="1665" ht="13.5" customHeight="1"/>
    <row r="1666" ht="13.5" customHeight="1"/>
    <row r="1667" ht="13.5" customHeight="1"/>
    <row r="1668" ht="13.5" customHeight="1"/>
    <row r="1669" ht="13.5" customHeight="1"/>
    <row r="1670" ht="13.5" customHeight="1"/>
    <row r="1671" ht="13.5" customHeight="1"/>
    <row r="1672" ht="13.5" customHeight="1"/>
    <row r="1673" ht="13.5" customHeight="1"/>
    <row r="1674" ht="13.5" customHeight="1"/>
    <row r="1675" ht="13.5" customHeight="1"/>
    <row r="1676" ht="13.5" customHeight="1"/>
    <row r="1677" ht="13.5" customHeight="1"/>
    <row r="1678" ht="13.5" customHeight="1"/>
    <row r="1679" ht="13.5" customHeight="1"/>
    <row r="1680" ht="13.5" customHeight="1"/>
    <row r="1681" ht="13.5" customHeight="1"/>
    <row r="1682" ht="13.5" customHeight="1"/>
    <row r="1683" ht="13.5" customHeight="1"/>
    <row r="1684" ht="13.5" customHeight="1"/>
    <row r="1685" ht="13.5" customHeight="1"/>
    <row r="1686" ht="13.5" customHeight="1"/>
    <row r="1687" ht="13.5" customHeight="1"/>
    <row r="1688" ht="13.5" customHeight="1"/>
    <row r="1689" ht="13.5" customHeight="1"/>
    <row r="1690" ht="13.5" customHeight="1"/>
    <row r="1691" ht="13.5" customHeight="1"/>
    <row r="1692" ht="13.5" customHeight="1"/>
    <row r="1693" ht="13.5" customHeight="1"/>
    <row r="1694" ht="13.5" customHeight="1"/>
    <row r="1695" ht="13.5" customHeight="1"/>
    <row r="1696" ht="13.5" customHeight="1"/>
    <row r="1697" ht="13.5" customHeight="1"/>
    <row r="1698" ht="13.5" customHeight="1"/>
    <row r="1699" ht="13.5" customHeight="1"/>
    <row r="1700" ht="13.5" customHeight="1"/>
    <row r="1701" ht="13.5" customHeight="1"/>
    <row r="1702" ht="13.5" customHeight="1"/>
    <row r="1703" ht="13.5" customHeight="1"/>
    <row r="1704" ht="13.5" customHeight="1"/>
    <row r="1705" ht="13.5" customHeight="1"/>
    <row r="1706" ht="13.5" customHeight="1"/>
    <row r="1707" ht="13.5" customHeight="1"/>
    <row r="1708" ht="13.5" customHeight="1"/>
    <row r="1709" ht="13.5" customHeight="1"/>
    <row r="1710" ht="13.5" customHeight="1"/>
    <row r="1711" ht="13.5" customHeight="1"/>
    <row r="1712" ht="13.5" customHeight="1"/>
    <row r="1713" ht="13.5" customHeight="1"/>
    <row r="1714" ht="13.5" customHeight="1"/>
    <row r="1715" ht="13.5" customHeight="1"/>
    <row r="1716" ht="13.5" customHeight="1"/>
    <row r="1717" ht="13.5" customHeight="1"/>
    <row r="1718" ht="13.5" customHeight="1"/>
    <row r="1719" ht="13.5" customHeight="1"/>
    <row r="1720" ht="13.5" customHeight="1"/>
    <row r="1721" ht="13.5" customHeight="1"/>
    <row r="1722" ht="13.5" customHeight="1"/>
    <row r="1723" ht="13.5" customHeight="1"/>
    <row r="1724" ht="13.5" customHeight="1"/>
    <row r="1725" ht="13.5" customHeight="1"/>
    <row r="1726" ht="13.5" customHeight="1"/>
    <row r="1727" ht="13.5" customHeight="1"/>
    <row r="1728" ht="13.5" customHeight="1"/>
    <row r="1729" ht="13.5" customHeight="1"/>
    <row r="1730" ht="13.5" customHeight="1"/>
    <row r="1731" ht="13.5" customHeight="1"/>
    <row r="1732" ht="13.5" customHeight="1"/>
    <row r="1733" ht="13.5" customHeight="1"/>
    <row r="1734" ht="13.5" customHeight="1"/>
    <row r="1735" ht="13.5" customHeight="1"/>
    <row r="1736" ht="13.5" customHeight="1"/>
    <row r="1737" ht="13.5" customHeight="1"/>
    <row r="1738" ht="13.5" customHeight="1"/>
    <row r="1739" ht="13.5" customHeight="1"/>
    <row r="1740" ht="13.5" customHeight="1"/>
    <row r="1741" ht="13.5" customHeight="1"/>
    <row r="1742" ht="13.5" customHeight="1"/>
    <row r="1743" ht="13.5" customHeight="1"/>
    <row r="1744" ht="13.5" customHeight="1"/>
    <row r="1745" ht="13.5" customHeight="1"/>
    <row r="1746" ht="13.5" customHeight="1"/>
    <row r="1747" ht="13.5" customHeight="1"/>
    <row r="1748" ht="13.5" customHeight="1"/>
    <row r="1749" ht="13.5" customHeight="1"/>
    <row r="1750" ht="13.5" customHeight="1"/>
    <row r="1751" ht="13.5" customHeight="1"/>
    <row r="1752" ht="13.5" customHeight="1"/>
    <row r="1753" ht="13.5" customHeight="1"/>
    <row r="1754" ht="13.5" customHeight="1"/>
    <row r="1755" ht="13.5" customHeight="1"/>
    <row r="1756" ht="13.5" customHeight="1"/>
    <row r="1757" ht="13.5" customHeight="1"/>
    <row r="1758" ht="13.5" customHeight="1"/>
    <row r="1759" ht="13.5" customHeight="1"/>
    <row r="1760" ht="13.5" customHeight="1"/>
    <row r="1761" ht="13.5" customHeight="1"/>
    <row r="1762" ht="13.5" customHeight="1"/>
    <row r="1763" ht="13.5" customHeight="1"/>
    <row r="1764" ht="13.5" customHeight="1"/>
    <row r="1765" ht="13.5" customHeight="1"/>
    <row r="1766" ht="13.5" customHeight="1"/>
    <row r="1767" ht="13.5" customHeight="1"/>
    <row r="1768" ht="13.5" customHeight="1"/>
    <row r="1769" ht="13.5" customHeight="1"/>
    <row r="1770" ht="13.5" customHeight="1"/>
    <row r="1771" ht="13.5" customHeight="1"/>
    <row r="1772" ht="13.5" customHeight="1"/>
    <row r="1773" ht="13.5" customHeight="1"/>
    <row r="1774" ht="13.5" customHeight="1"/>
    <row r="1775" ht="13.5" customHeight="1"/>
    <row r="1776" ht="13.5" customHeight="1"/>
    <row r="1777" ht="13.5" customHeight="1"/>
    <row r="1778" ht="13.5" customHeight="1"/>
    <row r="1779" ht="13.5" customHeight="1"/>
    <row r="1780" ht="13.5" customHeight="1"/>
    <row r="1781" ht="13.5" customHeight="1"/>
    <row r="1782" ht="13.5" customHeight="1"/>
    <row r="1783" ht="13.5" customHeight="1"/>
    <row r="1784" ht="13.5" customHeight="1"/>
    <row r="1785" ht="13.5" customHeight="1"/>
    <row r="1786" ht="13.5" customHeight="1"/>
    <row r="1787" ht="13.5" customHeight="1"/>
    <row r="1788" ht="13.5" customHeight="1"/>
    <row r="1789" ht="13.5" customHeight="1"/>
    <row r="1790" ht="13.5" customHeight="1"/>
    <row r="1791" ht="13.5" customHeight="1"/>
    <row r="1792" ht="13.5" customHeight="1"/>
    <row r="1793" ht="13.5" customHeight="1"/>
    <row r="1794" ht="13.5" customHeight="1"/>
    <row r="1795" ht="13.5" customHeight="1"/>
    <row r="1796" ht="13.5" customHeight="1"/>
    <row r="1797" ht="13.5" customHeight="1"/>
    <row r="1798" ht="13.5" customHeight="1"/>
    <row r="1799" ht="13.5" customHeight="1"/>
    <row r="1800" ht="13.5" customHeight="1"/>
    <row r="1801" ht="13.5" customHeight="1"/>
    <row r="1802" ht="13.5" customHeight="1"/>
    <row r="1803" ht="13.5" customHeight="1"/>
    <row r="1804" ht="13.5" customHeight="1"/>
    <row r="1805" ht="13.5" customHeight="1"/>
    <row r="1806" ht="13.5" customHeight="1"/>
    <row r="1807" ht="13.5" customHeight="1"/>
    <row r="1808" ht="13.5" customHeight="1"/>
    <row r="1809" ht="13.5" customHeight="1"/>
    <row r="1810" ht="13.5" customHeight="1"/>
    <row r="1811" ht="13.5" customHeight="1"/>
    <row r="1812" ht="13.5" customHeight="1"/>
    <row r="1813" ht="13.5" customHeight="1"/>
    <row r="1814" ht="13.5" customHeight="1"/>
    <row r="1815" ht="13.5" customHeight="1"/>
    <row r="1816" ht="13.5" customHeight="1"/>
    <row r="1817" ht="13.5" customHeight="1"/>
    <row r="1818" ht="13.5" customHeight="1"/>
    <row r="1819" ht="13.5" customHeight="1"/>
    <row r="1820" ht="13.5" customHeight="1"/>
    <row r="1821" ht="13.5" customHeight="1"/>
    <row r="1822" ht="13.5" customHeight="1"/>
    <row r="1823" ht="13.5" customHeight="1"/>
    <row r="1824" ht="13.5" customHeight="1"/>
    <row r="1825" ht="13.5" customHeight="1"/>
    <row r="1826" ht="13.5" customHeight="1"/>
    <row r="1827" ht="13.5" customHeight="1"/>
    <row r="1828" ht="13.5" customHeight="1"/>
    <row r="1829" ht="13.5" customHeight="1"/>
    <row r="1830" ht="13.5" customHeight="1"/>
    <row r="1831" ht="13.5" customHeight="1"/>
    <row r="1832" ht="13.5" customHeight="1"/>
    <row r="1833" ht="13.5" customHeight="1"/>
    <row r="1834" ht="13.5" customHeight="1"/>
    <row r="1835" ht="13.5" customHeight="1"/>
    <row r="1836" ht="13.5" customHeight="1"/>
    <row r="1837" ht="13.5" customHeight="1"/>
    <row r="1838" ht="13.5" customHeight="1"/>
    <row r="1839" ht="13.5" customHeight="1"/>
    <row r="1840" ht="13.5" customHeight="1"/>
    <row r="1841" ht="13.5" customHeight="1"/>
    <row r="1842" ht="13.5" customHeight="1"/>
    <row r="1843" ht="13.5" customHeight="1"/>
    <row r="1844" ht="13.5" customHeight="1"/>
    <row r="1845" ht="13.5" customHeight="1"/>
    <row r="1846" ht="13.5" customHeight="1"/>
    <row r="1847" ht="13.5" customHeight="1"/>
    <row r="1848" ht="13.5" customHeight="1"/>
    <row r="1849" ht="13.5" customHeight="1"/>
    <row r="1850" ht="13.5" customHeight="1"/>
    <row r="1851" ht="13.5" customHeight="1"/>
    <row r="1852" ht="13.5" customHeight="1"/>
    <row r="1853" ht="13.5" customHeight="1"/>
    <row r="1854" ht="13.5" customHeight="1"/>
    <row r="1855" ht="13.5" customHeight="1"/>
    <row r="1856" ht="13.5" customHeight="1"/>
    <row r="1857" ht="13.5" customHeight="1"/>
    <row r="1858" ht="13.5" customHeight="1"/>
    <row r="1859" ht="13.5" customHeight="1"/>
    <row r="1860" ht="13.5" customHeight="1"/>
    <row r="1861" ht="13.5" customHeight="1"/>
    <row r="1862" ht="13.5" customHeight="1"/>
    <row r="1863" ht="13.5" customHeight="1"/>
    <row r="1864" ht="13.5" customHeight="1"/>
    <row r="1865" ht="13.5" customHeight="1"/>
    <row r="1866" ht="13.5" customHeight="1"/>
    <row r="1867" ht="13.5" customHeight="1"/>
    <row r="1868" ht="13.5" customHeight="1"/>
    <row r="1869" ht="13.5" customHeight="1"/>
    <row r="1870" ht="13.5" customHeight="1"/>
    <row r="1871" ht="13.5" customHeight="1"/>
    <row r="1872" ht="13.5" customHeight="1"/>
    <row r="1873" ht="13.5" customHeight="1"/>
    <row r="1874" ht="13.5" customHeight="1"/>
    <row r="1875" ht="13.5" customHeight="1"/>
    <row r="1876" ht="13.5" customHeight="1"/>
    <row r="1877" ht="13.5" customHeight="1"/>
    <row r="1878" ht="13.5" customHeight="1"/>
    <row r="1879" ht="13.5" customHeight="1"/>
    <row r="1880" ht="13.5" customHeight="1"/>
    <row r="1881" ht="13.5" customHeight="1"/>
    <row r="1882" ht="13.5" customHeight="1"/>
    <row r="1883" ht="13.5" customHeight="1"/>
    <row r="1884" ht="13.5" customHeight="1"/>
    <row r="1885" ht="13.5" customHeight="1"/>
    <row r="1886" ht="13.5" customHeight="1"/>
    <row r="1887" ht="13.5" customHeight="1"/>
    <row r="1888" ht="13.5" customHeight="1"/>
    <row r="1889" ht="13.5" customHeight="1"/>
    <row r="1890" ht="13.5" customHeight="1"/>
    <row r="1891" ht="13.5" customHeight="1"/>
    <row r="1892" ht="13.5" customHeight="1"/>
    <row r="1893" ht="13.5" customHeight="1"/>
    <row r="1894" ht="13.5" customHeight="1"/>
    <row r="1895" ht="13.5" customHeight="1"/>
    <row r="1896" ht="13.5" customHeight="1"/>
    <row r="1897" ht="13.5" customHeight="1"/>
    <row r="1898" ht="13.5" customHeight="1"/>
    <row r="1899" ht="13.5" customHeight="1"/>
    <row r="1900" ht="13.5" customHeight="1"/>
    <row r="1901" ht="13.5" customHeight="1"/>
    <row r="1902" ht="13.5" customHeight="1"/>
    <row r="1903" ht="13.5" customHeight="1"/>
    <row r="1904" ht="13.5" customHeight="1"/>
    <row r="1905" ht="13.5" customHeight="1"/>
    <row r="1906" ht="13.5" customHeight="1"/>
    <row r="1907" ht="13.5" customHeight="1"/>
    <row r="1908" ht="13.5" customHeight="1"/>
    <row r="1909" ht="13.5" customHeight="1"/>
    <row r="1910" ht="13.5" customHeight="1"/>
    <row r="1911" ht="13.5" customHeight="1"/>
  </sheetData>
  <sheetProtection/>
  <mergeCells count="304">
    <mergeCell ref="E143:E144"/>
    <mergeCell ref="F143:F144"/>
    <mergeCell ref="A149:A151"/>
    <mergeCell ref="C149:C151"/>
    <mergeCell ref="D149:D151"/>
    <mergeCell ref="E149:E151"/>
    <mergeCell ref="F149:F151"/>
    <mergeCell ref="A147:A148"/>
    <mergeCell ref="C147:C148"/>
    <mergeCell ref="D147:D148"/>
    <mergeCell ref="A155:A156"/>
    <mergeCell ref="C155:C156"/>
    <mergeCell ref="D155:D156"/>
    <mergeCell ref="E155:E156"/>
    <mergeCell ref="F155:F156"/>
    <mergeCell ref="A145:A146"/>
    <mergeCell ref="C145:C146"/>
    <mergeCell ref="D145:D146"/>
    <mergeCell ref="E145:E146"/>
    <mergeCell ref="F145:F146"/>
    <mergeCell ref="E147:E148"/>
    <mergeCell ref="F147:F148"/>
    <mergeCell ref="C120:C121"/>
    <mergeCell ref="D120:D121"/>
    <mergeCell ref="E120:E121"/>
    <mergeCell ref="F122:F123"/>
    <mergeCell ref="E130:E131"/>
    <mergeCell ref="F126:F127"/>
    <mergeCell ref="F135:F138"/>
    <mergeCell ref="C128:C129"/>
    <mergeCell ref="A122:A123"/>
    <mergeCell ref="C122:C123"/>
    <mergeCell ref="D122:D123"/>
    <mergeCell ref="E122:E123"/>
    <mergeCell ref="D114:D115"/>
    <mergeCell ref="E114:E115"/>
    <mergeCell ref="F114:F115"/>
    <mergeCell ref="F116:F117"/>
    <mergeCell ref="F120:F121"/>
    <mergeCell ref="A116:A117"/>
    <mergeCell ref="C116:C117"/>
    <mergeCell ref="D116:D117"/>
    <mergeCell ref="E116:E117"/>
    <mergeCell ref="A120:A121"/>
    <mergeCell ref="C108:C109"/>
    <mergeCell ref="D108:D109"/>
    <mergeCell ref="E108:E109"/>
    <mergeCell ref="F108:F109"/>
    <mergeCell ref="C106:C107"/>
    <mergeCell ref="D106:D107"/>
    <mergeCell ref="E106:E107"/>
    <mergeCell ref="F106:F107"/>
    <mergeCell ref="E185:E186"/>
    <mergeCell ref="F187:F188"/>
    <mergeCell ref="A187:A188"/>
    <mergeCell ref="C187:C188"/>
    <mergeCell ref="D187:D188"/>
    <mergeCell ref="E187:E188"/>
    <mergeCell ref="F183:F184"/>
    <mergeCell ref="F181:F182"/>
    <mergeCell ref="F185:F186"/>
    <mergeCell ref="A183:A184"/>
    <mergeCell ref="C183:C184"/>
    <mergeCell ref="D183:D184"/>
    <mergeCell ref="E183:E184"/>
    <mergeCell ref="A185:A186"/>
    <mergeCell ref="C185:C186"/>
    <mergeCell ref="D185:D186"/>
    <mergeCell ref="A177:A178"/>
    <mergeCell ref="C177:C178"/>
    <mergeCell ref="D177:D178"/>
    <mergeCell ref="E177:E178"/>
    <mergeCell ref="C181:C182"/>
    <mergeCell ref="D181:D182"/>
    <mergeCell ref="E181:E182"/>
    <mergeCell ref="C174:C176"/>
    <mergeCell ref="D174:D176"/>
    <mergeCell ref="E174:E176"/>
    <mergeCell ref="F174:F176"/>
    <mergeCell ref="F177:F178"/>
    <mergeCell ref="A179:A180"/>
    <mergeCell ref="C179:C180"/>
    <mergeCell ref="D179:D180"/>
    <mergeCell ref="E179:E180"/>
    <mergeCell ref="F179:F180"/>
    <mergeCell ref="F170:F171"/>
    <mergeCell ref="C168:C169"/>
    <mergeCell ref="C172:C173"/>
    <mergeCell ref="D172:D173"/>
    <mergeCell ref="E172:E173"/>
    <mergeCell ref="F172:F173"/>
    <mergeCell ref="C191:C193"/>
    <mergeCell ref="D191:D193"/>
    <mergeCell ref="E191:E193"/>
    <mergeCell ref="F191:F193"/>
    <mergeCell ref="D168:D169"/>
    <mergeCell ref="E168:E169"/>
    <mergeCell ref="F168:F169"/>
    <mergeCell ref="C170:C171"/>
    <mergeCell ref="D170:D171"/>
    <mergeCell ref="E170:E171"/>
    <mergeCell ref="C166:C167"/>
    <mergeCell ref="D166:D167"/>
    <mergeCell ref="E166:E167"/>
    <mergeCell ref="F166:F167"/>
    <mergeCell ref="F130:F131"/>
    <mergeCell ref="E139:E142"/>
    <mergeCell ref="C143:C144"/>
    <mergeCell ref="D143:D144"/>
    <mergeCell ref="E135:E138"/>
    <mergeCell ref="F139:F142"/>
    <mergeCell ref="D128:D129"/>
    <mergeCell ref="E128:E129"/>
    <mergeCell ref="F128:F129"/>
    <mergeCell ref="C130:C131"/>
    <mergeCell ref="D130:D131"/>
    <mergeCell ref="A124:A125"/>
    <mergeCell ref="C124:C125"/>
    <mergeCell ref="D124:D125"/>
    <mergeCell ref="E124:E125"/>
    <mergeCell ref="C126:C127"/>
    <mergeCell ref="D126:D127"/>
    <mergeCell ref="E126:E127"/>
    <mergeCell ref="F124:F125"/>
    <mergeCell ref="C110:C111"/>
    <mergeCell ref="D110:D111"/>
    <mergeCell ref="E110:E111"/>
    <mergeCell ref="F110:F111"/>
    <mergeCell ref="C112:C113"/>
    <mergeCell ref="D112:D113"/>
    <mergeCell ref="E112:E113"/>
    <mergeCell ref="F112:F113"/>
    <mergeCell ref="C114:C115"/>
    <mergeCell ref="C97:C102"/>
    <mergeCell ref="D97:D102"/>
    <mergeCell ref="E97:E102"/>
    <mergeCell ref="F97:F102"/>
    <mergeCell ref="C104:C105"/>
    <mergeCell ref="D104:D105"/>
    <mergeCell ref="E104:E105"/>
    <mergeCell ref="F104:F105"/>
    <mergeCell ref="C91:C93"/>
    <mergeCell ref="D91:D93"/>
    <mergeCell ref="E91:E93"/>
    <mergeCell ref="F91:F93"/>
    <mergeCell ref="C94:C96"/>
    <mergeCell ref="D94:D96"/>
    <mergeCell ref="E94:E96"/>
    <mergeCell ref="F94:F96"/>
    <mergeCell ref="F81:F85"/>
    <mergeCell ref="A86:A89"/>
    <mergeCell ref="C86:C89"/>
    <mergeCell ref="D86:D89"/>
    <mergeCell ref="E86:E89"/>
    <mergeCell ref="F86:F89"/>
    <mergeCell ref="A81:A85"/>
    <mergeCell ref="C81:C85"/>
    <mergeCell ref="D81:D85"/>
    <mergeCell ref="E81:E85"/>
    <mergeCell ref="C68:C69"/>
    <mergeCell ref="D68:D69"/>
    <mergeCell ref="E68:E69"/>
    <mergeCell ref="F68:F69"/>
    <mergeCell ref="C76:C80"/>
    <mergeCell ref="D76:D80"/>
    <mergeCell ref="E76:E80"/>
    <mergeCell ref="F76:F80"/>
    <mergeCell ref="C61:C63"/>
    <mergeCell ref="D61:D63"/>
    <mergeCell ref="E61:E63"/>
    <mergeCell ref="F61:F63"/>
    <mergeCell ref="C64:C66"/>
    <mergeCell ref="D64:D66"/>
    <mergeCell ref="E64:E66"/>
    <mergeCell ref="F64:F66"/>
    <mergeCell ref="C54:C56"/>
    <mergeCell ref="D54:D56"/>
    <mergeCell ref="E54:E56"/>
    <mergeCell ref="F54:F56"/>
    <mergeCell ref="C57:C59"/>
    <mergeCell ref="D57:D59"/>
    <mergeCell ref="E57:E59"/>
    <mergeCell ref="F57:F59"/>
    <mergeCell ref="F45:F47"/>
    <mergeCell ref="C48:C50"/>
    <mergeCell ref="D48:D50"/>
    <mergeCell ref="E48:E50"/>
    <mergeCell ref="F48:F50"/>
    <mergeCell ref="C51:C53"/>
    <mergeCell ref="D51:D53"/>
    <mergeCell ref="E51:E53"/>
    <mergeCell ref="F51:F53"/>
    <mergeCell ref="C39:C40"/>
    <mergeCell ref="D39:D40"/>
    <mergeCell ref="E39:E40"/>
    <mergeCell ref="C45:C47"/>
    <mergeCell ref="D45:D47"/>
    <mergeCell ref="E45:E47"/>
    <mergeCell ref="A35:A36"/>
    <mergeCell ref="C35:C36"/>
    <mergeCell ref="D35:D36"/>
    <mergeCell ref="E35:E36"/>
    <mergeCell ref="F39:F40"/>
    <mergeCell ref="F35:F36"/>
    <mergeCell ref="C37:C38"/>
    <mergeCell ref="D37:D38"/>
    <mergeCell ref="E37:E38"/>
    <mergeCell ref="F37:F38"/>
    <mergeCell ref="F31:F32"/>
    <mergeCell ref="A33:A34"/>
    <mergeCell ref="C33:C34"/>
    <mergeCell ref="D33:D34"/>
    <mergeCell ref="E33:E34"/>
    <mergeCell ref="F33:F34"/>
    <mergeCell ref="A31:A32"/>
    <mergeCell ref="C31:C32"/>
    <mergeCell ref="D31:D32"/>
    <mergeCell ref="E31:E32"/>
    <mergeCell ref="F27:F28"/>
    <mergeCell ref="A29:A30"/>
    <mergeCell ref="C29:C30"/>
    <mergeCell ref="D29:D30"/>
    <mergeCell ref="E29:E30"/>
    <mergeCell ref="F29:F30"/>
    <mergeCell ref="A27:A28"/>
    <mergeCell ref="C27:C28"/>
    <mergeCell ref="D27:D28"/>
    <mergeCell ref="E27:E28"/>
    <mergeCell ref="A25:A26"/>
    <mergeCell ref="C25:C26"/>
    <mergeCell ref="D25:D26"/>
    <mergeCell ref="E25:E26"/>
    <mergeCell ref="F25:F26"/>
    <mergeCell ref="A23:A24"/>
    <mergeCell ref="C23:C24"/>
    <mergeCell ref="D23:D24"/>
    <mergeCell ref="E23:E24"/>
    <mergeCell ref="F21:F22"/>
    <mergeCell ref="A19:A20"/>
    <mergeCell ref="C19:C20"/>
    <mergeCell ref="D19:D20"/>
    <mergeCell ref="E19:E20"/>
    <mergeCell ref="F23:F24"/>
    <mergeCell ref="F13:F16"/>
    <mergeCell ref="A17:A18"/>
    <mergeCell ref="C17:C18"/>
    <mergeCell ref="D17:D18"/>
    <mergeCell ref="E17:E18"/>
    <mergeCell ref="F19:F20"/>
    <mergeCell ref="A48:A50"/>
    <mergeCell ref="A51:A53"/>
    <mergeCell ref="A54:A56"/>
    <mergeCell ref="A39:A40"/>
    <mergeCell ref="A45:A47"/>
    <mergeCell ref="F17:F18"/>
    <mergeCell ref="A21:A22"/>
    <mergeCell ref="C21:C22"/>
    <mergeCell ref="D21:D22"/>
    <mergeCell ref="E21:E22"/>
    <mergeCell ref="F9:F12"/>
    <mergeCell ref="A6:A8"/>
    <mergeCell ref="C6:C8"/>
    <mergeCell ref="D6:D8"/>
    <mergeCell ref="E6:E8"/>
    <mergeCell ref="A37:A38"/>
    <mergeCell ref="A13:A16"/>
    <mergeCell ref="C13:C16"/>
    <mergeCell ref="D13:D16"/>
    <mergeCell ref="E13:E16"/>
    <mergeCell ref="A76:A80"/>
    <mergeCell ref="A57:A59"/>
    <mergeCell ref="A61:A63"/>
    <mergeCell ref="A64:A66"/>
    <mergeCell ref="A68:A69"/>
    <mergeCell ref="F6:F8"/>
    <mergeCell ref="A9:A12"/>
    <mergeCell ref="C9:C12"/>
    <mergeCell ref="D9:D12"/>
    <mergeCell ref="E9:E12"/>
    <mergeCell ref="A110:A111"/>
    <mergeCell ref="A114:A115"/>
    <mergeCell ref="A112:A113"/>
    <mergeCell ref="A91:A93"/>
    <mergeCell ref="A94:A96"/>
    <mergeCell ref="A97:A102"/>
    <mergeCell ref="A104:A105"/>
    <mergeCell ref="A106:A107"/>
    <mergeCell ref="A108:A109"/>
    <mergeCell ref="A191:A193"/>
    <mergeCell ref="A126:A127"/>
    <mergeCell ref="A128:A129"/>
    <mergeCell ref="A166:A167"/>
    <mergeCell ref="A168:A169"/>
    <mergeCell ref="A170:A171"/>
    <mergeCell ref="A172:A173"/>
    <mergeCell ref="A174:A176"/>
    <mergeCell ref="A181:A182"/>
    <mergeCell ref="A130:A131"/>
    <mergeCell ref="A139:A142"/>
    <mergeCell ref="C139:C142"/>
    <mergeCell ref="D139:D142"/>
    <mergeCell ref="A135:A138"/>
    <mergeCell ref="C135:C138"/>
    <mergeCell ref="D135:D138"/>
  </mergeCells>
  <printOptions horizontalCentered="1"/>
  <pageMargins left="0.3937007874015748" right="0.3937007874015748" top="0.7874015748031497" bottom="0.5905511811023623" header="0.5118110236220472" footer="0.31496062992125984"/>
  <pageSetup horizontalDpi="600" verticalDpi="600" orientation="landscape" paperSize="9" scale="95" r:id="rId1"/>
  <headerFooter alignWithMargins="0">
    <oddHeader>&amp;L&amp;"Arial,Obyčejné"&amp;9Modernizace ČOV Dačice&amp;R&amp;"Arial,Obyčejné"&amp;9EKOEKO s.r.o.</oddHeader>
    <oddFooter>&amp;L&amp;"Arial,Obyčejné"&amp;9Zakázkové číslo: 1432-51&amp;R&amp;"Arial,Obyčejné"&amp;9Str. &amp;P/68</oddFooter>
  </headerFooter>
  <rowBreaks count="4" manualBreakCount="4">
    <brk id="63" max="5" man="1"/>
    <brk id="90" max="5" man="1"/>
    <brk id="123" max="5" man="1"/>
    <brk id="171" max="5" man="1"/>
  </rowBreaks>
</worksheet>
</file>

<file path=xl/worksheets/sheet3.xml><?xml version="1.0" encoding="utf-8"?>
<worksheet xmlns="http://schemas.openxmlformats.org/spreadsheetml/2006/main" xmlns:r="http://schemas.openxmlformats.org/officeDocument/2006/relationships">
  <dimension ref="A1:J302"/>
  <sheetViews>
    <sheetView view="pageBreakPreview" zoomScaleNormal="75" zoomScaleSheetLayoutView="100" zoomScalePageLayoutView="0" workbookViewId="0" topLeftCell="A1">
      <pane ySplit="4" topLeftCell="A264" activePane="bottomLeft" state="frozen"/>
      <selection pane="topLeft" activeCell="B22" sqref="B22"/>
      <selection pane="bottomLeft" activeCell="B22" sqref="B22"/>
    </sheetView>
  </sheetViews>
  <sheetFormatPr defaultColWidth="9.00390625" defaultRowHeight="12.75"/>
  <cols>
    <col min="1" max="1" width="8.75390625" style="38" customWidth="1"/>
    <col min="2" max="2" width="49.125" style="2" customWidth="1"/>
    <col min="3" max="4" width="9.625" style="35" customWidth="1"/>
    <col min="5" max="5" width="7.625" style="35" customWidth="1"/>
    <col min="6" max="6" width="7.625" style="5" customWidth="1"/>
    <col min="7" max="8" width="10.625" style="5" customWidth="1"/>
    <col min="9" max="9" width="2.625" style="2" customWidth="1"/>
    <col min="10" max="16384" width="9.125" style="2" customWidth="1"/>
  </cols>
  <sheetData>
    <row r="1" spans="1:8" ht="24" thickBot="1">
      <c r="A1" s="86" t="s">
        <v>301</v>
      </c>
      <c r="B1" s="87" t="s">
        <v>390</v>
      </c>
      <c r="C1" s="176"/>
      <c r="D1" s="176"/>
      <c r="E1" s="176"/>
      <c r="F1" s="176"/>
      <c r="G1" s="176"/>
      <c r="H1" s="177"/>
    </row>
    <row r="2" spans="1:8" ht="9.75" customHeight="1" thickBot="1">
      <c r="A2" s="310"/>
      <c r="B2" s="311"/>
      <c r="C2" s="312"/>
      <c r="D2" s="312"/>
      <c r="E2" s="312"/>
      <c r="F2" s="88"/>
      <c r="G2" s="88"/>
      <c r="H2" s="88"/>
    </row>
    <row r="3" spans="1:9" ht="13.5" thickBot="1">
      <c r="A3" s="96"/>
      <c r="B3" s="180" t="s">
        <v>389</v>
      </c>
      <c r="C3" s="33"/>
      <c r="D3" s="33"/>
      <c r="E3" s="33"/>
      <c r="F3" s="30"/>
      <c r="G3" s="30"/>
      <c r="H3" s="29"/>
      <c r="I3" s="4"/>
    </row>
    <row r="4" spans="1:9" s="22" customFormat="1" ht="54.75" customHeight="1" thickBot="1">
      <c r="A4" s="189" t="s">
        <v>401</v>
      </c>
      <c r="B4" s="190" t="s">
        <v>402</v>
      </c>
      <c r="C4" s="191" t="s">
        <v>369</v>
      </c>
      <c r="D4" s="191" t="s">
        <v>370</v>
      </c>
      <c r="E4" s="191" t="s">
        <v>403</v>
      </c>
      <c r="F4" s="192" t="s">
        <v>312</v>
      </c>
      <c r="G4" s="193" t="s">
        <v>404</v>
      </c>
      <c r="H4" s="194" t="s">
        <v>405</v>
      </c>
      <c r="I4" s="195"/>
    </row>
    <row r="5" spans="1:9" s="22" customFormat="1" ht="24.75" customHeight="1">
      <c r="A5" s="447" t="s">
        <v>94</v>
      </c>
      <c r="B5" s="448" t="s">
        <v>25</v>
      </c>
      <c r="C5" s="449"/>
      <c r="D5" s="449"/>
      <c r="E5" s="449"/>
      <c r="F5" s="450"/>
      <c r="G5" s="451"/>
      <c r="H5" s="451"/>
      <c r="I5" s="251"/>
    </row>
    <row r="6" spans="1:9" ht="15" customHeight="1">
      <c r="A6" s="452"/>
      <c r="B6" s="453"/>
      <c r="C6" s="454"/>
      <c r="D6" s="454"/>
      <c r="E6" s="454"/>
      <c r="F6" s="455"/>
      <c r="G6" s="456"/>
      <c r="H6" s="456"/>
      <c r="I6" s="251"/>
    </row>
    <row r="7" spans="1:9" ht="23.25" customHeight="1">
      <c r="A7" s="457" t="s">
        <v>406</v>
      </c>
      <c r="B7" s="196" t="s">
        <v>407</v>
      </c>
      <c r="C7" s="197"/>
      <c r="D7" s="197"/>
      <c r="E7" s="198"/>
      <c r="F7" s="198"/>
      <c r="G7" s="197"/>
      <c r="H7" s="458"/>
      <c r="I7" s="459"/>
    </row>
    <row r="8" spans="1:9" ht="391.5" customHeight="1">
      <c r="A8" s="553" t="s">
        <v>26</v>
      </c>
      <c r="B8" s="555" t="s">
        <v>27</v>
      </c>
      <c r="C8" s="200"/>
      <c r="D8" s="201"/>
      <c r="E8" s="200" t="s">
        <v>384</v>
      </c>
      <c r="F8" s="200">
        <v>1</v>
      </c>
      <c r="G8" s="188"/>
      <c r="H8" s="461">
        <f>F8*G8</f>
        <v>0</v>
      </c>
      <c r="I8" s="459"/>
    </row>
    <row r="9" spans="1:9" ht="408.75" customHeight="1">
      <c r="A9" s="553" t="s">
        <v>291</v>
      </c>
      <c r="B9" s="556" t="s">
        <v>28</v>
      </c>
      <c r="C9" s="200"/>
      <c r="D9" s="201"/>
      <c r="E9" s="200" t="s">
        <v>384</v>
      </c>
      <c r="F9" s="200">
        <v>1</v>
      </c>
      <c r="G9" s="188"/>
      <c r="H9" s="461">
        <f>F9*G9</f>
        <v>0</v>
      </c>
      <c r="I9" s="459"/>
    </row>
    <row r="10" spans="1:9" ht="306.75" customHeight="1">
      <c r="A10" s="460" t="s">
        <v>292</v>
      </c>
      <c r="B10" s="203" t="s">
        <v>219</v>
      </c>
      <c r="C10" s="204"/>
      <c r="D10" s="205"/>
      <c r="E10" s="200" t="s">
        <v>384</v>
      </c>
      <c r="F10" s="200">
        <v>1</v>
      </c>
      <c r="G10" s="205"/>
      <c r="H10" s="462">
        <f>F10*G10</f>
        <v>0</v>
      </c>
      <c r="I10" s="459"/>
    </row>
    <row r="11" spans="1:9" ht="312" customHeight="1">
      <c r="A11" s="553" t="s">
        <v>220</v>
      </c>
      <c r="B11" s="554" t="s">
        <v>221</v>
      </c>
      <c r="C11" s="201"/>
      <c r="D11" s="201"/>
      <c r="E11" s="206" t="s">
        <v>384</v>
      </c>
      <c r="F11" s="544">
        <v>1</v>
      </c>
      <c r="G11" s="188"/>
      <c r="H11" s="461">
        <f aca="true" t="shared" si="0" ref="H11:H21">F11*G11</f>
        <v>0</v>
      </c>
      <c r="I11" s="459"/>
    </row>
    <row r="12" spans="1:9" ht="343.5" customHeight="1">
      <c r="A12" s="553" t="s">
        <v>222</v>
      </c>
      <c r="B12" s="557" t="s">
        <v>29</v>
      </c>
      <c r="C12" s="206"/>
      <c r="D12" s="201"/>
      <c r="E12" s="200" t="s">
        <v>384</v>
      </c>
      <c r="F12" s="200">
        <v>1</v>
      </c>
      <c r="G12" s="188"/>
      <c r="H12" s="461">
        <f t="shared" si="0"/>
        <v>0</v>
      </c>
      <c r="I12" s="459"/>
    </row>
    <row r="13" spans="1:9" ht="170.25" customHeight="1">
      <c r="A13" s="460" t="s">
        <v>410</v>
      </c>
      <c r="B13" s="208" t="s">
        <v>211</v>
      </c>
      <c r="C13" s="209"/>
      <c r="D13" s="209"/>
      <c r="E13" s="200" t="s">
        <v>375</v>
      </c>
      <c r="F13" s="200">
        <v>1</v>
      </c>
      <c r="G13" s="188"/>
      <c r="H13" s="461">
        <f t="shared" si="0"/>
        <v>0</v>
      </c>
      <c r="I13" s="459"/>
    </row>
    <row r="14" spans="1:9" ht="166.5" customHeight="1">
      <c r="A14" s="460" t="s">
        <v>212</v>
      </c>
      <c r="B14" s="208" t="s">
        <v>213</v>
      </c>
      <c r="C14" s="209"/>
      <c r="D14" s="209"/>
      <c r="E14" s="200" t="s">
        <v>375</v>
      </c>
      <c r="F14" s="200">
        <v>1</v>
      </c>
      <c r="G14" s="188"/>
      <c r="H14" s="461">
        <f t="shared" si="0"/>
        <v>0</v>
      </c>
      <c r="I14" s="459"/>
    </row>
    <row r="15" spans="1:9" ht="189.75" customHeight="1">
      <c r="A15" s="553" t="s">
        <v>214</v>
      </c>
      <c r="B15" s="558" t="s">
        <v>215</v>
      </c>
      <c r="C15" s="201"/>
      <c r="D15" s="209"/>
      <c r="E15" s="200" t="s">
        <v>375</v>
      </c>
      <c r="F15" s="200">
        <v>1</v>
      </c>
      <c r="G15" s="188"/>
      <c r="H15" s="461">
        <f t="shared" si="0"/>
        <v>0</v>
      </c>
      <c r="I15" s="459"/>
    </row>
    <row r="16" spans="1:10" ht="164.25" customHeight="1">
      <c r="A16" s="553" t="s">
        <v>216</v>
      </c>
      <c r="B16" s="559" t="s">
        <v>217</v>
      </c>
      <c r="C16" s="206"/>
      <c r="D16" s="202"/>
      <c r="E16" s="202" t="s">
        <v>375</v>
      </c>
      <c r="F16" s="202">
        <v>1</v>
      </c>
      <c r="G16" s="188"/>
      <c r="H16" s="461">
        <f t="shared" si="0"/>
        <v>0</v>
      </c>
      <c r="I16" s="459"/>
      <c r="J16" s="4"/>
    </row>
    <row r="17" spans="1:9" ht="93" customHeight="1">
      <c r="A17" s="460" t="s">
        <v>218</v>
      </c>
      <c r="B17" s="199" t="s">
        <v>468</v>
      </c>
      <c r="C17" s="201"/>
      <c r="D17" s="201"/>
      <c r="E17" s="200" t="s">
        <v>375</v>
      </c>
      <c r="F17" s="200">
        <v>2</v>
      </c>
      <c r="G17" s="188"/>
      <c r="H17" s="461">
        <f t="shared" si="0"/>
        <v>0</v>
      </c>
      <c r="I17" s="459"/>
    </row>
    <row r="18" spans="1:9" ht="180.75" customHeight="1">
      <c r="A18" s="553" t="s">
        <v>469</v>
      </c>
      <c r="B18" s="559" t="s">
        <v>470</v>
      </c>
      <c r="C18" s="188"/>
      <c r="D18" s="201"/>
      <c r="E18" s="202" t="s">
        <v>373</v>
      </c>
      <c r="F18" s="200">
        <v>2</v>
      </c>
      <c r="G18" s="188"/>
      <c r="H18" s="461">
        <f t="shared" si="0"/>
        <v>0</v>
      </c>
      <c r="I18" s="459"/>
    </row>
    <row r="19" spans="1:9" ht="209.25" customHeight="1">
      <c r="A19" s="553" t="s">
        <v>471</v>
      </c>
      <c r="B19" s="558" t="s">
        <v>472</v>
      </c>
      <c r="C19" s="206"/>
      <c r="D19" s="188"/>
      <c r="E19" s="202" t="s">
        <v>384</v>
      </c>
      <c r="F19" s="202">
        <v>1</v>
      </c>
      <c r="G19" s="188"/>
      <c r="H19" s="461">
        <f t="shared" si="0"/>
        <v>0</v>
      </c>
      <c r="I19" s="459"/>
    </row>
    <row r="20" spans="1:9" ht="115.5" customHeight="1">
      <c r="A20" s="460" t="s">
        <v>473</v>
      </c>
      <c r="B20" s="212" t="s">
        <v>318</v>
      </c>
      <c r="C20" s="206"/>
      <c r="D20" s="201"/>
      <c r="E20" s="206" t="s">
        <v>375</v>
      </c>
      <c r="F20" s="206" t="s">
        <v>307</v>
      </c>
      <c r="G20" s="188"/>
      <c r="H20" s="461">
        <f t="shared" si="0"/>
        <v>0</v>
      </c>
      <c r="I20" s="459"/>
    </row>
    <row r="21" spans="1:9" ht="363.75" customHeight="1">
      <c r="A21" s="678" t="s">
        <v>319</v>
      </c>
      <c r="B21" s="561" t="s">
        <v>39</v>
      </c>
      <c r="C21" s="686"/>
      <c r="D21" s="688"/>
      <c r="E21" s="684" t="s">
        <v>384</v>
      </c>
      <c r="F21" s="684">
        <v>1</v>
      </c>
      <c r="G21" s="676"/>
      <c r="H21" s="666">
        <f t="shared" si="0"/>
        <v>0</v>
      </c>
      <c r="I21" s="459"/>
    </row>
    <row r="22" spans="1:9" ht="101.25" customHeight="1">
      <c r="A22" s="679"/>
      <c r="B22" s="563" t="s">
        <v>38</v>
      </c>
      <c r="C22" s="687"/>
      <c r="D22" s="689"/>
      <c r="E22" s="685"/>
      <c r="F22" s="685"/>
      <c r="G22" s="677"/>
      <c r="H22" s="667"/>
      <c r="I22" s="459"/>
    </row>
    <row r="23" spans="1:9" ht="240.75" customHeight="1">
      <c r="A23" s="460" t="s">
        <v>320</v>
      </c>
      <c r="B23" s="531" t="s">
        <v>30</v>
      </c>
      <c r="C23" s="206"/>
      <c r="D23" s="532"/>
      <c r="E23" s="202" t="s">
        <v>384</v>
      </c>
      <c r="F23" s="202">
        <v>1</v>
      </c>
      <c r="G23" s="188"/>
      <c r="H23" s="461">
        <f>F23*G23</f>
        <v>0</v>
      </c>
      <c r="I23" s="459"/>
    </row>
    <row r="24" spans="1:9" ht="386.25" customHeight="1">
      <c r="A24" s="560" t="s">
        <v>31</v>
      </c>
      <c r="B24" s="564" t="s">
        <v>40</v>
      </c>
      <c r="C24" s="445"/>
      <c r="D24" s="533"/>
      <c r="E24" s="245" t="s">
        <v>384</v>
      </c>
      <c r="F24" s="245">
        <v>1</v>
      </c>
      <c r="G24" s="266"/>
      <c r="H24" s="504">
        <f>F24*G24</f>
        <v>0</v>
      </c>
      <c r="I24" s="459"/>
    </row>
    <row r="25" spans="1:9" ht="203.25" customHeight="1">
      <c r="A25" s="565"/>
      <c r="B25" s="566" t="s">
        <v>41</v>
      </c>
      <c r="C25" s="545"/>
      <c r="D25" s="546"/>
      <c r="E25" s="547"/>
      <c r="F25" s="547"/>
      <c r="G25" s="443"/>
      <c r="H25" s="548"/>
      <c r="I25" s="459"/>
    </row>
    <row r="26" spans="1:9" ht="249.75" customHeight="1">
      <c r="A26" s="562"/>
      <c r="B26" s="567" t="s">
        <v>32</v>
      </c>
      <c r="C26" s="446"/>
      <c r="D26" s="534"/>
      <c r="E26" s="444"/>
      <c r="F26" s="444"/>
      <c r="G26" s="265"/>
      <c r="H26" s="535"/>
      <c r="I26" s="459"/>
    </row>
    <row r="27" spans="1:9" ht="20.25" customHeight="1">
      <c r="A27" s="493" t="s">
        <v>33</v>
      </c>
      <c r="B27" s="262" t="s">
        <v>321</v>
      </c>
      <c r="C27" s="446"/>
      <c r="D27" s="536"/>
      <c r="E27" s="444"/>
      <c r="F27" s="444"/>
      <c r="G27" s="265"/>
      <c r="H27" s="535"/>
      <c r="I27" s="459"/>
    </row>
    <row r="28" spans="1:9" ht="30" customHeight="1">
      <c r="A28" s="460" t="s">
        <v>34</v>
      </c>
      <c r="B28" s="203" t="s">
        <v>321</v>
      </c>
      <c r="C28" s="206"/>
      <c r="D28" s="213"/>
      <c r="E28" s="202"/>
      <c r="F28" s="202"/>
      <c r="G28" s="188"/>
      <c r="H28" s="461"/>
      <c r="I28" s="459"/>
    </row>
    <row r="29" spans="1:9" ht="18" customHeight="1" thickBot="1">
      <c r="A29" s="463"/>
      <c r="B29" s="214"/>
      <c r="C29" s="215"/>
      <c r="D29" s="216"/>
      <c r="E29" s="198"/>
      <c r="F29" s="198"/>
      <c r="G29" s="197"/>
      <c r="H29" s="505"/>
      <c r="I29" s="459"/>
    </row>
    <row r="30" spans="1:9" ht="21" customHeight="1" thickBot="1">
      <c r="A30" s="477"/>
      <c r="B30" s="478" t="s">
        <v>322</v>
      </c>
      <c r="C30" s="499"/>
      <c r="D30" s="537"/>
      <c r="E30" s="498"/>
      <c r="F30" s="498"/>
      <c r="G30" s="480"/>
      <c r="H30" s="507">
        <f>SUM(H8:H28)</f>
        <v>0</v>
      </c>
      <c r="I30" s="217"/>
    </row>
    <row r="31" spans="1:9" ht="18" customHeight="1">
      <c r="A31" s="470"/>
      <c r="B31" s="218"/>
      <c r="C31" s="219"/>
      <c r="D31" s="219"/>
      <c r="E31" s="219"/>
      <c r="F31" s="219"/>
      <c r="G31" s="220"/>
      <c r="H31" s="471"/>
      <c r="I31" s="217"/>
    </row>
    <row r="32" spans="1:9" ht="48" customHeight="1">
      <c r="A32" s="472" t="s">
        <v>323</v>
      </c>
      <c r="B32" s="196" t="s">
        <v>324</v>
      </c>
      <c r="C32" s="198"/>
      <c r="D32" s="198"/>
      <c r="E32" s="215"/>
      <c r="F32" s="198"/>
      <c r="G32" s="197"/>
      <c r="H32" s="485"/>
      <c r="I32" s="459"/>
    </row>
    <row r="33" spans="1:9" ht="186.75" customHeight="1">
      <c r="A33" s="553" t="s">
        <v>325</v>
      </c>
      <c r="B33" s="568" t="s">
        <v>326</v>
      </c>
      <c r="C33" s="221"/>
      <c r="D33" s="222"/>
      <c r="E33" s="206" t="s">
        <v>375</v>
      </c>
      <c r="F33" s="206" t="s">
        <v>307</v>
      </c>
      <c r="G33" s="188"/>
      <c r="H33" s="461">
        <f>F33*G33</f>
        <v>0</v>
      </c>
      <c r="I33" s="459"/>
    </row>
    <row r="34" spans="1:9" ht="107.25" customHeight="1">
      <c r="A34" s="553" t="s">
        <v>327</v>
      </c>
      <c r="B34" s="554" t="s">
        <v>0</v>
      </c>
      <c r="C34" s="221"/>
      <c r="D34" s="222"/>
      <c r="E34" s="200" t="s">
        <v>1</v>
      </c>
      <c r="F34" s="200">
        <v>1</v>
      </c>
      <c r="G34" s="188"/>
      <c r="H34" s="462">
        <f>F34*G34</f>
        <v>0</v>
      </c>
      <c r="I34" s="459"/>
    </row>
    <row r="35" spans="1:9" ht="24.75" customHeight="1">
      <c r="A35" s="460" t="s">
        <v>2</v>
      </c>
      <c r="B35" s="211" t="s">
        <v>321</v>
      </c>
      <c r="C35" s="223"/>
      <c r="D35" s="224"/>
      <c r="E35" s="200"/>
      <c r="F35" s="200"/>
      <c r="G35" s="188"/>
      <c r="H35" s="462"/>
      <c r="I35" s="459"/>
    </row>
    <row r="36" spans="1:9" ht="99.75" customHeight="1">
      <c r="A36" s="553" t="s">
        <v>3</v>
      </c>
      <c r="B36" s="569" t="s">
        <v>4</v>
      </c>
      <c r="C36" s="221"/>
      <c r="D36" s="225"/>
      <c r="E36" s="206" t="s">
        <v>375</v>
      </c>
      <c r="F36" s="206" t="s">
        <v>308</v>
      </c>
      <c r="G36" s="188"/>
      <c r="H36" s="461">
        <f aca="true" t="shared" si="1" ref="H36:H42">F36*G36</f>
        <v>0</v>
      </c>
      <c r="I36" s="459"/>
    </row>
    <row r="37" spans="1:9" ht="128.25" customHeight="1">
      <c r="A37" s="460" t="s">
        <v>5</v>
      </c>
      <c r="B37" s="226" t="s">
        <v>6</v>
      </c>
      <c r="C37" s="221"/>
      <c r="D37" s="222"/>
      <c r="E37" s="206" t="s">
        <v>375</v>
      </c>
      <c r="F37" s="206" t="s">
        <v>308</v>
      </c>
      <c r="G37" s="188"/>
      <c r="H37" s="461">
        <f t="shared" si="1"/>
        <v>0</v>
      </c>
      <c r="I37" s="459"/>
    </row>
    <row r="38" spans="1:9" ht="93.75" customHeight="1">
      <c r="A38" s="460" t="s">
        <v>7</v>
      </c>
      <c r="B38" s="226" t="s">
        <v>167</v>
      </c>
      <c r="C38" s="221"/>
      <c r="D38" s="222"/>
      <c r="E38" s="206" t="s">
        <v>375</v>
      </c>
      <c r="F38" s="206" t="s">
        <v>308</v>
      </c>
      <c r="G38" s="188"/>
      <c r="H38" s="461">
        <f t="shared" si="1"/>
        <v>0</v>
      </c>
      <c r="I38" s="459"/>
    </row>
    <row r="39" spans="1:9" ht="90">
      <c r="A39" s="460" t="s">
        <v>168</v>
      </c>
      <c r="B39" s="226" t="s">
        <v>8</v>
      </c>
      <c r="C39" s="221"/>
      <c r="D39" s="222"/>
      <c r="E39" s="206" t="s">
        <v>375</v>
      </c>
      <c r="F39" s="206" t="s">
        <v>307</v>
      </c>
      <c r="G39" s="188"/>
      <c r="H39" s="461">
        <f t="shared" si="1"/>
        <v>0</v>
      </c>
      <c r="I39" s="459"/>
    </row>
    <row r="40" spans="1:9" ht="90.75" customHeight="1">
      <c r="A40" s="460" t="s">
        <v>9</v>
      </c>
      <c r="B40" s="226" t="s">
        <v>10</v>
      </c>
      <c r="C40" s="221"/>
      <c r="D40" s="222"/>
      <c r="E40" s="206" t="s">
        <v>375</v>
      </c>
      <c r="F40" s="206" t="s">
        <v>309</v>
      </c>
      <c r="G40" s="188"/>
      <c r="H40" s="461">
        <f t="shared" si="1"/>
        <v>0</v>
      </c>
      <c r="I40" s="459"/>
    </row>
    <row r="41" spans="1:9" ht="118.5" customHeight="1">
      <c r="A41" s="460" t="s">
        <v>11</v>
      </c>
      <c r="B41" s="199" t="s">
        <v>12</v>
      </c>
      <c r="C41" s="221"/>
      <c r="D41" s="222"/>
      <c r="E41" s="206" t="s">
        <v>375</v>
      </c>
      <c r="F41" s="206" t="s">
        <v>308</v>
      </c>
      <c r="G41" s="188"/>
      <c r="H41" s="461">
        <f t="shared" si="1"/>
        <v>0</v>
      </c>
      <c r="I41" s="459"/>
    </row>
    <row r="42" spans="1:9" ht="22.5" customHeight="1">
      <c r="A42" s="460" t="s">
        <v>13</v>
      </c>
      <c r="B42" s="211" t="s">
        <v>14</v>
      </c>
      <c r="C42" s="202"/>
      <c r="D42" s="202"/>
      <c r="E42" s="206" t="s">
        <v>15</v>
      </c>
      <c r="F42" s="206" t="s">
        <v>307</v>
      </c>
      <c r="G42" s="188"/>
      <c r="H42" s="461">
        <f t="shared" si="1"/>
        <v>0</v>
      </c>
      <c r="I42" s="459"/>
    </row>
    <row r="43" spans="1:9" ht="21" customHeight="1">
      <c r="A43" s="460" t="s">
        <v>16</v>
      </c>
      <c r="B43" s="211" t="s">
        <v>321</v>
      </c>
      <c r="C43" s="202"/>
      <c r="D43" s="202"/>
      <c r="E43" s="206"/>
      <c r="F43" s="206"/>
      <c r="G43" s="188"/>
      <c r="H43" s="461"/>
      <c r="I43" s="459"/>
    </row>
    <row r="44" spans="1:9" ht="22.5" customHeight="1">
      <c r="A44" s="460" t="s">
        <v>17</v>
      </c>
      <c r="B44" s="211" t="s">
        <v>321</v>
      </c>
      <c r="C44" s="202"/>
      <c r="D44" s="202"/>
      <c r="E44" s="206"/>
      <c r="F44" s="206"/>
      <c r="G44" s="188"/>
      <c r="H44" s="461"/>
      <c r="I44" s="459"/>
    </row>
    <row r="45" spans="1:9" ht="20.25" customHeight="1" thickBot="1">
      <c r="A45" s="463"/>
      <c r="B45" s="227"/>
      <c r="C45" s="198"/>
      <c r="D45" s="198"/>
      <c r="E45" s="215"/>
      <c r="F45" s="198"/>
      <c r="G45" s="197"/>
      <c r="H45" s="464"/>
      <c r="I45" s="459"/>
    </row>
    <row r="46" spans="1:9" ht="18.75" customHeight="1" thickBot="1">
      <c r="A46" s="477"/>
      <c r="B46" s="478" t="s">
        <v>18</v>
      </c>
      <c r="C46" s="498"/>
      <c r="D46" s="498"/>
      <c r="E46" s="499"/>
      <c r="F46" s="498"/>
      <c r="G46" s="480"/>
      <c r="H46" s="469">
        <f>SUM(H33:H44)</f>
        <v>0</v>
      </c>
      <c r="I46" s="217"/>
    </row>
    <row r="47" spans="1:9" ht="21.75" customHeight="1">
      <c r="A47" s="481"/>
      <c r="B47" s="227"/>
      <c r="C47" s="198"/>
      <c r="D47" s="198"/>
      <c r="E47" s="215"/>
      <c r="F47" s="198"/>
      <c r="G47" s="197"/>
      <c r="H47" s="482"/>
      <c r="I47" s="217"/>
    </row>
    <row r="48" spans="1:9" ht="78.75" customHeight="1">
      <c r="A48" s="472" t="s">
        <v>19</v>
      </c>
      <c r="B48" s="196" t="s">
        <v>20</v>
      </c>
      <c r="C48" s="198"/>
      <c r="D48" s="198"/>
      <c r="E48" s="215"/>
      <c r="F48" s="198"/>
      <c r="G48" s="197"/>
      <c r="H48" s="485"/>
      <c r="I48" s="459"/>
    </row>
    <row r="49" spans="1:9" ht="56.25">
      <c r="A49" s="460" t="s">
        <v>21</v>
      </c>
      <c r="B49" s="208" t="s">
        <v>49</v>
      </c>
      <c r="C49" s="202"/>
      <c r="D49" s="202"/>
      <c r="E49" s="200" t="s">
        <v>374</v>
      </c>
      <c r="F49" s="200">
        <v>3.5</v>
      </c>
      <c r="G49" s="188"/>
      <c r="H49" s="462">
        <f>F49*G49</f>
        <v>0</v>
      </c>
      <c r="I49" s="459"/>
    </row>
    <row r="50" spans="1:9" ht="56.25">
      <c r="A50" s="460" t="s">
        <v>50</v>
      </c>
      <c r="B50" s="208" t="s">
        <v>51</v>
      </c>
      <c r="C50" s="202"/>
      <c r="D50" s="202"/>
      <c r="E50" s="200" t="s">
        <v>374</v>
      </c>
      <c r="F50" s="200">
        <v>5</v>
      </c>
      <c r="G50" s="188"/>
      <c r="H50" s="462">
        <f>F50*G50</f>
        <v>0</v>
      </c>
      <c r="I50" s="459"/>
    </row>
    <row r="51" spans="1:9" ht="56.25">
      <c r="A51" s="460" t="s">
        <v>52</v>
      </c>
      <c r="B51" s="208" t="s">
        <v>53</v>
      </c>
      <c r="C51" s="202"/>
      <c r="D51" s="202"/>
      <c r="E51" s="200" t="s">
        <v>374</v>
      </c>
      <c r="F51" s="200">
        <v>17</v>
      </c>
      <c r="G51" s="188"/>
      <c r="H51" s="462">
        <f>F51*G51</f>
        <v>0</v>
      </c>
      <c r="I51" s="459"/>
    </row>
    <row r="52" spans="1:9" ht="56.25">
      <c r="A52" s="460" t="s">
        <v>54</v>
      </c>
      <c r="B52" s="208" t="s">
        <v>55</v>
      </c>
      <c r="C52" s="202"/>
      <c r="D52" s="202"/>
      <c r="E52" s="200" t="s">
        <v>374</v>
      </c>
      <c r="F52" s="200">
        <v>2</v>
      </c>
      <c r="G52" s="188"/>
      <c r="H52" s="462">
        <f>F52*G52</f>
        <v>0</v>
      </c>
      <c r="I52" s="459"/>
    </row>
    <row r="53" spans="1:9" ht="22.5" customHeight="1">
      <c r="A53" s="460" t="s">
        <v>56</v>
      </c>
      <c r="B53" s="211" t="s">
        <v>321</v>
      </c>
      <c r="C53" s="202"/>
      <c r="D53" s="202"/>
      <c r="E53" s="206"/>
      <c r="F53" s="206"/>
      <c r="G53" s="188"/>
      <c r="H53" s="461"/>
      <c r="I53" s="459"/>
    </row>
    <row r="54" spans="1:9" ht="56.25">
      <c r="A54" s="460" t="s">
        <v>57</v>
      </c>
      <c r="B54" s="208" t="s">
        <v>58</v>
      </c>
      <c r="C54" s="202"/>
      <c r="D54" s="202"/>
      <c r="E54" s="200" t="s">
        <v>374</v>
      </c>
      <c r="F54" s="200">
        <v>32</v>
      </c>
      <c r="G54" s="188"/>
      <c r="H54" s="462">
        <f>F54*G54</f>
        <v>0</v>
      </c>
      <c r="I54" s="459"/>
    </row>
    <row r="55" spans="1:9" ht="56.25">
      <c r="A55" s="460" t="s">
        <v>59</v>
      </c>
      <c r="B55" s="208" t="s">
        <v>575</v>
      </c>
      <c r="C55" s="202"/>
      <c r="D55" s="202"/>
      <c r="E55" s="200" t="s">
        <v>374</v>
      </c>
      <c r="F55" s="200">
        <v>25</v>
      </c>
      <c r="G55" s="188"/>
      <c r="H55" s="462">
        <f>F55*G55</f>
        <v>0</v>
      </c>
      <c r="I55" s="459"/>
    </row>
    <row r="56" spans="1:9" ht="56.25">
      <c r="A56" s="460" t="s">
        <v>576</v>
      </c>
      <c r="B56" s="208" t="s">
        <v>577</v>
      </c>
      <c r="C56" s="202"/>
      <c r="D56" s="202"/>
      <c r="E56" s="200" t="s">
        <v>374</v>
      </c>
      <c r="F56" s="200">
        <v>6</v>
      </c>
      <c r="G56" s="188"/>
      <c r="H56" s="462">
        <f>F56*G56</f>
        <v>0</v>
      </c>
      <c r="I56" s="459"/>
    </row>
    <row r="57" spans="1:9" ht="21" customHeight="1">
      <c r="A57" s="460" t="s">
        <v>578</v>
      </c>
      <c r="B57" s="211" t="s">
        <v>321</v>
      </c>
      <c r="C57" s="202"/>
      <c r="D57" s="202"/>
      <c r="E57" s="206"/>
      <c r="F57" s="206"/>
      <c r="G57" s="188"/>
      <c r="H57" s="461"/>
      <c r="I57" s="459"/>
    </row>
    <row r="58" spans="1:9" ht="45">
      <c r="A58" s="460" t="s">
        <v>579</v>
      </c>
      <c r="B58" s="208" t="s">
        <v>580</v>
      </c>
      <c r="C58" s="202"/>
      <c r="D58" s="202"/>
      <c r="E58" s="200" t="s">
        <v>374</v>
      </c>
      <c r="F58" s="200">
        <v>2</v>
      </c>
      <c r="G58" s="188"/>
      <c r="H58" s="462">
        <f>F58*G58</f>
        <v>0</v>
      </c>
      <c r="I58" s="459"/>
    </row>
    <row r="59" spans="1:9" ht="50.25" customHeight="1">
      <c r="A59" s="460" t="s">
        <v>581</v>
      </c>
      <c r="B59" s="208" t="s">
        <v>582</v>
      </c>
      <c r="C59" s="202"/>
      <c r="D59" s="202"/>
      <c r="E59" s="200" t="s">
        <v>374</v>
      </c>
      <c r="F59" s="200">
        <v>10</v>
      </c>
      <c r="G59" s="188"/>
      <c r="H59" s="462">
        <f>F59*G59</f>
        <v>0</v>
      </c>
      <c r="I59" s="459"/>
    </row>
    <row r="60" spans="1:9" ht="19.5" customHeight="1">
      <c r="A60" s="460" t="s">
        <v>583</v>
      </c>
      <c r="B60" s="211" t="s">
        <v>321</v>
      </c>
      <c r="C60" s="202"/>
      <c r="D60" s="202"/>
      <c r="E60" s="206"/>
      <c r="F60" s="206"/>
      <c r="G60" s="188"/>
      <c r="H60" s="461"/>
      <c r="I60" s="459"/>
    </row>
    <row r="61" spans="1:9" ht="33.75">
      <c r="A61" s="460" t="s">
        <v>584</v>
      </c>
      <c r="B61" s="228" t="s">
        <v>585</v>
      </c>
      <c r="C61" s="202"/>
      <c r="D61" s="202"/>
      <c r="E61" s="200" t="s">
        <v>375</v>
      </c>
      <c r="F61" s="200">
        <v>1</v>
      </c>
      <c r="G61" s="188"/>
      <c r="H61" s="462">
        <f aca="true" t="shared" si="2" ref="H61:H67">F61*G61</f>
        <v>0</v>
      </c>
      <c r="I61" s="459"/>
    </row>
    <row r="62" spans="1:9" ht="33.75">
      <c r="A62" s="460" t="s">
        <v>586</v>
      </c>
      <c r="B62" s="229" t="s">
        <v>587</v>
      </c>
      <c r="C62" s="202"/>
      <c r="D62" s="202"/>
      <c r="E62" s="200" t="s">
        <v>375</v>
      </c>
      <c r="F62" s="200">
        <v>2</v>
      </c>
      <c r="G62" s="188"/>
      <c r="H62" s="462">
        <f t="shared" si="2"/>
        <v>0</v>
      </c>
      <c r="I62" s="459"/>
    </row>
    <row r="63" spans="1:9" ht="33.75">
      <c r="A63" s="460" t="s">
        <v>588</v>
      </c>
      <c r="B63" s="229" t="s">
        <v>589</v>
      </c>
      <c r="C63" s="202"/>
      <c r="D63" s="202"/>
      <c r="E63" s="200" t="s">
        <v>375</v>
      </c>
      <c r="F63" s="200">
        <v>2</v>
      </c>
      <c r="G63" s="188"/>
      <c r="H63" s="462">
        <f t="shared" si="2"/>
        <v>0</v>
      </c>
      <c r="I63" s="459"/>
    </row>
    <row r="64" spans="1:9" ht="36.75" customHeight="1">
      <c r="A64" s="460" t="s">
        <v>590</v>
      </c>
      <c r="B64" s="229" t="s">
        <v>591</v>
      </c>
      <c r="C64" s="202"/>
      <c r="D64" s="202"/>
      <c r="E64" s="200" t="s">
        <v>375</v>
      </c>
      <c r="F64" s="200">
        <v>13</v>
      </c>
      <c r="G64" s="188"/>
      <c r="H64" s="462">
        <f t="shared" si="2"/>
        <v>0</v>
      </c>
      <c r="I64" s="459"/>
    </row>
    <row r="65" spans="1:9" ht="33.75">
      <c r="A65" s="460" t="s">
        <v>592</v>
      </c>
      <c r="B65" s="229" t="s">
        <v>593</v>
      </c>
      <c r="C65" s="202"/>
      <c r="D65" s="202"/>
      <c r="E65" s="200" t="s">
        <v>375</v>
      </c>
      <c r="F65" s="200">
        <v>13</v>
      </c>
      <c r="G65" s="188"/>
      <c r="H65" s="462">
        <f t="shared" si="2"/>
        <v>0</v>
      </c>
      <c r="I65" s="459"/>
    </row>
    <row r="66" spans="1:9" ht="33.75">
      <c r="A66" s="460" t="s">
        <v>594</v>
      </c>
      <c r="B66" s="229" t="s">
        <v>595</v>
      </c>
      <c r="C66" s="202"/>
      <c r="D66" s="202"/>
      <c r="E66" s="200" t="s">
        <v>375</v>
      </c>
      <c r="F66" s="200">
        <v>12</v>
      </c>
      <c r="G66" s="188"/>
      <c r="H66" s="462">
        <f t="shared" si="2"/>
        <v>0</v>
      </c>
      <c r="I66" s="459"/>
    </row>
    <row r="67" spans="1:9" ht="33.75">
      <c r="A67" s="460" t="s">
        <v>596</v>
      </c>
      <c r="B67" s="229" t="s">
        <v>597</v>
      </c>
      <c r="C67" s="202"/>
      <c r="D67" s="202"/>
      <c r="E67" s="200" t="s">
        <v>375</v>
      </c>
      <c r="F67" s="200">
        <v>4</v>
      </c>
      <c r="G67" s="188"/>
      <c r="H67" s="462">
        <f t="shared" si="2"/>
        <v>0</v>
      </c>
      <c r="I67" s="459"/>
    </row>
    <row r="68" spans="1:9" ht="25.5" customHeight="1">
      <c r="A68" s="460" t="s">
        <v>598</v>
      </c>
      <c r="B68" s="211" t="s">
        <v>321</v>
      </c>
      <c r="C68" s="202"/>
      <c r="D68" s="202"/>
      <c r="E68" s="206"/>
      <c r="F68" s="206"/>
      <c r="G68" s="188"/>
      <c r="H68" s="461"/>
      <c r="I68" s="459"/>
    </row>
    <row r="69" spans="1:9" ht="33.75">
      <c r="A69" s="460" t="s">
        <v>599</v>
      </c>
      <c r="B69" s="229" t="s">
        <v>600</v>
      </c>
      <c r="C69" s="202"/>
      <c r="D69" s="202"/>
      <c r="E69" s="200" t="s">
        <v>375</v>
      </c>
      <c r="F69" s="200">
        <v>2</v>
      </c>
      <c r="G69" s="188"/>
      <c r="H69" s="462">
        <f>F69*G69</f>
        <v>0</v>
      </c>
      <c r="I69" s="459"/>
    </row>
    <row r="70" spans="1:9" ht="36.75" customHeight="1">
      <c r="A70" s="460" t="s">
        <v>601</v>
      </c>
      <c r="B70" s="229" t="s">
        <v>602</v>
      </c>
      <c r="C70" s="202"/>
      <c r="D70" s="202"/>
      <c r="E70" s="200" t="s">
        <v>375</v>
      </c>
      <c r="F70" s="200">
        <v>2</v>
      </c>
      <c r="G70" s="188"/>
      <c r="H70" s="462">
        <f>F70*G70</f>
        <v>0</v>
      </c>
      <c r="I70" s="459"/>
    </row>
    <row r="71" spans="1:9" ht="33.75">
      <c r="A71" s="460" t="s">
        <v>603</v>
      </c>
      <c r="B71" s="229" t="s">
        <v>604</v>
      </c>
      <c r="C71" s="202"/>
      <c r="D71" s="202"/>
      <c r="E71" s="200" t="s">
        <v>375</v>
      </c>
      <c r="F71" s="200">
        <v>2</v>
      </c>
      <c r="G71" s="188"/>
      <c r="H71" s="462">
        <f>F71*G71</f>
        <v>0</v>
      </c>
      <c r="I71" s="459"/>
    </row>
    <row r="72" spans="1:9" ht="25.5" customHeight="1">
      <c r="A72" s="460" t="s">
        <v>605</v>
      </c>
      <c r="B72" s="211" t="s">
        <v>321</v>
      </c>
      <c r="C72" s="202"/>
      <c r="D72" s="202"/>
      <c r="E72" s="206"/>
      <c r="F72" s="206"/>
      <c r="G72" s="188"/>
      <c r="H72" s="461"/>
      <c r="I72" s="459"/>
    </row>
    <row r="73" spans="1:9" ht="33.75">
      <c r="A73" s="460" t="s">
        <v>606</v>
      </c>
      <c r="B73" s="229" t="s">
        <v>607</v>
      </c>
      <c r="C73" s="202"/>
      <c r="D73" s="202"/>
      <c r="E73" s="200" t="s">
        <v>375</v>
      </c>
      <c r="F73" s="200">
        <v>1</v>
      </c>
      <c r="G73" s="188"/>
      <c r="H73" s="462">
        <f>F73*G73</f>
        <v>0</v>
      </c>
      <c r="I73" s="459"/>
    </row>
    <row r="74" spans="1:9" ht="33.75">
      <c r="A74" s="460" t="s">
        <v>608</v>
      </c>
      <c r="B74" s="229" t="s">
        <v>609</v>
      </c>
      <c r="C74" s="202"/>
      <c r="D74" s="202"/>
      <c r="E74" s="200" t="s">
        <v>375</v>
      </c>
      <c r="F74" s="200">
        <v>2</v>
      </c>
      <c r="G74" s="188"/>
      <c r="H74" s="462">
        <f>F74*G74</f>
        <v>0</v>
      </c>
      <c r="I74" s="459"/>
    </row>
    <row r="75" spans="1:9" ht="33.75">
      <c r="A75" s="460" t="s">
        <v>610</v>
      </c>
      <c r="B75" s="229" t="s">
        <v>611</v>
      </c>
      <c r="C75" s="202"/>
      <c r="D75" s="202"/>
      <c r="E75" s="200" t="s">
        <v>375</v>
      </c>
      <c r="F75" s="200">
        <v>3</v>
      </c>
      <c r="G75" s="188"/>
      <c r="H75" s="462">
        <f>F75*G75</f>
        <v>0</v>
      </c>
      <c r="I75" s="459"/>
    </row>
    <row r="76" spans="1:9" ht="24.75" customHeight="1">
      <c r="A76" s="460" t="s">
        <v>612</v>
      </c>
      <c r="B76" s="211" t="s">
        <v>321</v>
      </c>
      <c r="C76" s="202"/>
      <c r="D76" s="202"/>
      <c r="E76" s="206"/>
      <c r="F76" s="206"/>
      <c r="G76" s="188"/>
      <c r="H76" s="461"/>
      <c r="I76" s="459"/>
    </row>
    <row r="77" spans="1:9" ht="45">
      <c r="A77" s="460" t="s">
        <v>613</v>
      </c>
      <c r="B77" s="230" t="s">
        <v>614</v>
      </c>
      <c r="C77" s="202"/>
      <c r="D77" s="202"/>
      <c r="E77" s="200" t="s">
        <v>373</v>
      </c>
      <c r="F77" s="200">
        <v>1</v>
      </c>
      <c r="G77" s="188"/>
      <c r="H77" s="462">
        <f>F77*G77</f>
        <v>0</v>
      </c>
      <c r="I77" s="459"/>
    </row>
    <row r="78" spans="1:9" ht="46.5" customHeight="1">
      <c r="A78" s="460" t="s">
        <v>615</v>
      </c>
      <c r="B78" s="230" t="s">
        <v>616</v>
      </c>
      <c r="C78" s="202"/>
      <c r="D78" s="202"/>
      <c r="E78" s="200" t="s">
        <v>373</v>
      </c>
      <c r="F78" s="200">
        <v>3</v>
      </c>
      <c r="G78" s="188"/>
      <c r="H78" s="462">
        <f>F78*G78</f>
        <v>0</v>
      </c>
      <c r="I78" s="459"/>
    </row>
    <row r="79" spans="1:9" ht="57.75" customHeight="1">
      <c r="A79" s="460" t="s">
        <v>617</v>
      </c>
      <c r="B79" s="230" t="s">
        <v>618</v>
      </c>
      <c r="C79" s="202"/>
      <c r="D79" s="202"/>
      <c r="E79" s="200" t="s">
        <v>373</v>
      </c>
      <c r="F79" s="200">
        <v>1</v>
      </c>
      <c r="G79" s="188"/>
      <c r="H79" s="462">
        <f>F79*G79</f>
        <v>0</v>
      </c>
      <c r="I79" s="459"/>
    </row>
    <row r="80" spans="1:9" ht="44.25" customHeight="1">
      <c r="A80" s="460" t="s">
        <v>619</v>
      </c>
      <c r="B80" s="230" t="s">
        <v>620</v>
      </c>
      <c r="C80" s="202"/>
      <c r="D80" s="202"/>
      <c r="E80" s="200" t="s">
        <v>373</v>
      </c>
      <c r="F80" s="200">
        <v>2</v>
      </c>
      <c r="G80" s="188"/>
      <c r="H80" s="462">
        <f>F80*G80</f>
        <v>0</v>
      </c>
      <c r="I80" s="459"/>
    </row>
    <row r="81" spans="1:9" ht="23.25" customHeight="1">
      <c r="A81" s="460" t="s">
        <v>621</v>
      </c>
      <c r="B81" s="211" t="s">
        <v>321</v>
      </c>
      <c r="C81" s="202"/>
      <c r="D81" s="202"/>
      <c r="E81" s="206"/>
      <c r="F81" s="206"/>
      <c r="G81" s="188"/>
      <c r="H81" s="461"/>
      <c r="I81" s="459"/>
    </row>
    <row r="82" spans="1:9" ht="30.75" customHeight="1">
      <c r="A82" s="460" t="s">
        <v>542</v>
      </c>
      <c r="B82" s="229" t="s">
        <v>543</v>
      </c>
      <c r="C82" s="202"/>
      <c r="D82" s="202"/>
      <c r="E82" s="200" t="s">
        <v>15</v>
      </c>
      <c r="F82" s="200">
        <v>1</v>
      </c>
      <c r="G82" s="188"/>
      <c r="H82" s="462">
        <f>F82*G82</f>
        <v>0</v>
      </c>
      <c r="I82" s="459"/>
    </row>
    <row r="83" spans="1:9" ht="25.5" customHeight="1">
      <c r="A83" s="460" t="s">
        <v>544</v>
      </c>
      <c r="B83" s="211" t="s">
        <v>321</v>
      </c>
      <c r="C83" s="202"/>
      <c r="D83" s="202"/>
      <c r="E83" s="206"/>
      <c r="F83" s="206"/>
      <c r="G83" s="188"/>
      <c r="H83" s="461"/>
      <c r="I83" s="459"/>
    </row>
    <row r="84" spans="1:9" ht="28.5" customHeight="1">
      <c r="A84" s="460" t="s">
        <v>545</v>
      </c>
      <c r="B84" s="211" t="s">
        <v>321</v>
      </c>
      <c r="C84" s="202"/>
      <c r="D84" s="202"/>
      <c r="E84" s="206"/>
      <c r="F84" s="206"/>
      <c r="G84" s="188"/>
      <c r="H84" s="461"/>
      <c r="I84" s="459"/>
    </row>
    <row r="85" spans="1:9" ht="13.5" thickBot="1">
      <c r="A85" s="463"/>
      <c r="B85" s="227"/>
      <c r="C85" s="198"/>
      <c r="D85" s="198"/>
      <c r="E85" s="215"/>
      <c r="F85" s="198"/>
      <c r="G85" s="197"/>
      <c r="H85" s="464"/>
      <c r="I85" s="459"/>
    </row>
    <row r="86" spans="1:9" ht="21" customHeight="1" thickBot="1">
      <c r="A86" s="477"/>
      <c r="B86" s="478" t="s">
        <v>546</v>
      </c>
      <c r="C86" s="498"/>
      <c r="D86" s="498"/>
      <c r="E86" s="499"/>
      <c r="F86" s="498"/>
      <c r="G86" s="480"/>
      <c r="H86" s="469">
        <f>SUM(H49:H84)</f>
        <v>0</v>
      </c>
      <c r="I86" s="217"/>
    </row>
    <row r="87" spans="1:9" ht="23.25" customHeight="1">
      <c r="A87" s="481"/>
      <c r="B87" s="227"/>
      <c r="C87" s="198"/>
      <c r="D87" s="198"/>
      <c r="E87" s="215"/>
      <c r="F87" s="198"/>
      <c r="G87" s="197"/>
      <c r="H87" s="482"/>
      <c r="I87" s="217"/>
    </row>
    <row r="88" spans="1:9" ht="36" customHeight="1">
      <c r="A88" s="472" t="s">
        <v>547</v>
      </c>
      <c r="B88" s="196" t="s">
        <v>548</v>
      </c>
      <c r="C88" s="198"/>
      <c r="D88" s="198"/>
      <c r="E88" s="215"/>
      <c r="F88" s="198"/>
      <c r="G88" s="197"/>
      <c r="H88" s="485"/>
      <c r="I88" s="459"/>
    </row>
    <row r="89" spans="1:9" ht="92.25" customHeight="1">
      <c r="A89" s="460" t="s">
        <v>549</v>
      </c>
      <c r="B89" s="231" t="s">
        <v>550</v>
      </c>
      <c r="C89" s="202"/>
      <c r="D89" s="202"/>
      <c r="E89" s="206" t="s">
        <v>385</v>
      </c>
      <c r="F89" s="206" t="s">
        <v>551</v>
      </c>
      <c r="G89" s="188"/>
      <c r="H89" s="461">
        <f>F89*G89</f>
        <v>0</v>
      </c>
      <c r="I89" s="459"/>
    </row>
    <row r="90" spans="1:9" ht="23.25" customHeight="1">
      <c r="A90" s="460" t="s">
        <v>552</v>
      </c>
      <c r="B90" s="211" t="s">
        <v>321</v>
      </c>
      <c r="C90" s="202"/>
      <c r="D90" s="202"/>
      <c r="E90" s="206"/>
      <c r="F90" s="206"/>
      <c r="G90" s="188"/>
      <c r="H90" s="461"/>
      <c r="I90" s="459"/>
    </row>
    <row r="91" spans="1:9" ht="24.75" customHeight="1">
      <c r="A91" s="460" t="s">
        <v>553</v>
      </c>
      <c r="B91" s="211" t="s">
        <v>321</v>
      </c>
      <c r="C91" s="202"/>
      <c r="D91" s="202"/>
      <c r="E91" s="206"/>
      <c r="F91" s="206"/>
      <c r="G91" s="188"/>
      <c r="H91" s="461"/>
      <c r="I91" s="459"/>
    </row>
    <row r="92" spans="1:9" ht="20.25" customHeight="1" thickBot="1">
      <c r="A92" s="515"/>
      <c r="B92" s="227"/>
      <c r="C92" s="198"/>
      <c r="D92" s="198"/>
      <c r="E92" s="215"/>
      <c r="F92" s="198"/>
      <c r="G92" s="197"/>
      <c r="H92" s="505"/>
      <c r="I92" s="459"/>
    </row>
    <row r="93" spans="1:9" ht="21.75" customHeight="1" thickBot="1">
      <c r="A93" s="516"/>
      <c r="B93" s="478" t="s">
        <v>554</v>
      </c>
      <c r="C93" s="498"/>
      <c r="D93" s="498"/>
      <c r="E93" s="499"/>
      <c r="F93" s="498"/>
      <c r="G93" s="480"/>
      <c r="H93" s="507">
        <f>SUM(H89:H91)</f>
        <v>0</v>
      </c>
      <c r="I93" s="217"/>
    </row>
    <row r="94" spans="1:9" ht="19.5" customHeight="1">
      <c r="A94" s="470"/>
      <c r="B94" s="232"/>
      <c r="C94" s="233"/>
      <c r="D94" s="233"/>
      <c r="E94" s="234"/>
      <c r="F94" s="233"/>
      <c r="G94" s="220"/>
      <c r="H94" s="471"/>
      <c r="I94" s="217"/>
    </row>
    <row r="95" spans="1:9" ht="57" customHeight="1">
      <c r="A95" s="472" t="s">
        <v>555</v>
      </c>
      <c r="B95" s="196" t="s">
        <v>556</v>
      </c>
      <c r="C95" s="198"/>
      <c r="D95" s="198"/>
      <c r="E95" s="215"/>
      <c r="F95" s="198"/>
      <c r="G95" s="197"/>
      <c r="H95" s="485"/>
      <c r="I95" s="459"/>
    </row>
    <row r="96" spans="1:9" ht="257.25" customHeight="1">
      <c r="A96" s="460" t="s">
        <v>645</v>
      </c>
      <c r="B96" s="235" t="s">
        <v>61</v>
      </c>
      <c r="C96" s="202"/>
      <c r="D96" s="202"/>
      <c r="E96" s="200" t="s">
        <v>384</v>
      </c>
      <c r="F96" s="200">
        <v>1</v>
      </c>
      <c r="G96" s="188"/>
      <c r="H96" s="462">
        <f aca="true" t="shared" si="3" ref="H96:H103">F96*G96</f>
        <v>0</v>
      </c>
      <c r="I96" s="459"/>
    </row>
    <row r="97" spans="1:9" ht="40.5" customHeight="1">
      <c r="A97" s="460" t="s">
        <v>62</v>
      </c>
      <c r="B97" s="207" t="s">
        <v>63</v>
      </c>
      <c r="C97" s="178"/>
      <c r="D97" s="178"/>
      <c r="E97" s="236" t="s">
        <v>64</v>
      </c>
      <c r="F97" s="200">
        <v>8</v>
      </c>
      <c r="G97" s="188"/>
      <c r="H97" s="461">
        <f t="shared" si="3"/>
        <v>0</v>
      </c>
      <c r="I97" s="459"/>
    </row>
    <row r="98" spans="1:9" ht="189" customHeight="1">
      <c r="A98" s="460" t="s">
        <v>65</v>
      </c>
      <c r="B98" s="237" t="s">
        <v>66</v>
      </c>
      <c r="C98" s="178"/>
      <c r="D98" s="178"/>
      <c r="E98" s="200" t="s">
        <v>372</v>
      </c>
      <c r="F98" s="200">
        <v>12</v>
      </c>
      <c r="G98" s="188"/>
      <c r="H98" s="462">
        <f t="shared" si="3"/>
        <v>0</v>
      </c>
      <c r="I98" s="459"/>
    </row>
    <row r="99" spans="1:9" ht="56.25" customHeight="1">
      <c r="A99" s="460" t="s">
        <v>67</v>
      </c>
      <c r="B99" s="207" t="s">
        <v>68</v>
      </c>
      <c r="C99" s="178"/>
      <c r="D99" s="238"/>
      <c r="E99" s="236" t="s">
        <v>372</v>
      </c>
      <c r="F99" s="200">
        <v>5</v>
      </c>
      <c r="G99" s="188"/>
      <c r="H99" s="461">
        <f t="shared" si="3"/>
        <v>0</v>
      </c>
      <c r="I99" s="459"/>
    </row>
    <row r="100" spans="1:9" ht="42" customHeight="1">
      <c r="A100" s="460" t="s">
        <v>69</v>
      </c>
      <c r="B100" s="239" t="s">
        <v>70</v>
      </c>
      <c r="C100" s="240"/>
      <c r="D100" s="238"/>
      <c r="E100" s="236" t="s">
        <v>372</v>
      </c>
      <c r="F100" s="200">
        <v>2</v>
      </c>
      <c r="G100" s="188"/>
      <c r="H100" s="461">
        <f t="shared" si="3"/>
        <v>0</v>
      </c>
      <c r="I100" s="459"/>
    </row>
    <row r="101" spans="1:9" ht="30" customHeight="1">
      <c r="A101" s="460" t="s">
        <v>71</v>
      </c>
      <c r="B101" s="239" t="s">
        <v>72</v>
      </c>
      <c r="C101" s="240"/>
      <c r="D101" s="238"/>
      <c r="E101" s="236" t="s">
        <v>15</v>
      </c>
      <c r="F101" s="200">
        <v>1</v>
      </c>
      <c r="G101" s="188"/>
      <c r="H101" s="461">
        <f t="shared" si="3"/>
        <v>0</v>
      </c>
      <c r="I101" s="459"/>
    </row>
    <row r="102" spans="1:9" ht="48.75" customHeight="1">
      <c r="A102" s="460" t="s">
        <v>73</v>
      </c>
      <c r="B102" s="239" t="s">
        <v>75</v>
      </c>
      <c r="C102" s="240"/>
      <c r="D102" s="238"/>
      <c r="E102" s="236" t="s">
        <v>64</v>
      </c>
      <c r="F102" s="200">
        <v>16</v>
      </c>
      <c r="G102" s="188"/>
      <c r="H102" s="461">
        <f t="shared" si="3"/>
        <v>0</v>
      </c>
      <c r="I102" s="459"/>
    </row>
    <row r="103" spans="1:9" ht="32.25" customHeight="1">
      <c r="A103" s="460" t="s">
        <v>76</v>
      </c>
      <c r="B103" s="241" t="s">
        <v>77</v>
      </c>
      <c r="C103" s="242"/>
      <c r="D103" s="238"/>
      <c r="E103" s="236" t="s">
        <v>373</v>
      </c>
      <c r="F103" s="243">
        <v>1</v>
      </c>
      <c r="G103" s="244"/>
      <c r="H103" s="487">
        <f t="shared" si="3"/>
        <v>0</v>
      </c>
      <c r="I103" s="459"/>
    </row>
    <row r="104" spans="1:9" ht="26.25" customHeight="1">
      <c r="A104" s="460" t="s">
        <v>78</v>
      </c>
      <c r="B104" s="211" t="s">
        <v>321</v>
      </c>
      <c r="C104" s="202"/>
      <c r="D104" s="202"/>
      <c r="E104" s="206"/>
      <c r="F104" s="206"/>
      <c r="G104" s="188"/>
      <c r="H104" s="461"/>
      <c r="I104" s="459"/>
    </row>
    <row r="105" spans="1:9" ht="24" customHeight="1">
      <c r="A105" s="460" t="s">
        <v>79</v>
      </c>
      <c r="B105" s="211" t="s">
        <v>321</v>
      </c>
      <c r="C105" s="202"/>
      <c r="D105" s="202"/>
      <c r="E105" s="206"/>
      <c r="F105" s="206"/>
      <c r="G105" s="188"/>
      <c r="H105" s="461"/>
      <c r="I105" s="459"/>
    </row>
    <row r="106" spans="1:9" ht="13.5" thickBot="1">
      <c r="A106" s="515"/>
      <c r="B106" s="227"/>
      <c r="C106" s="198"/>
      <c r="D106" s="198"/>
      <c r="E106" s="215"/>
      <c r="F106" s="198"/>
      <c r="G106" s="197"/>
      <c r="H106" s="505"/>
      <c r="I106" s="459"/>
    </row>
    <row r="107" spans="1:9" ht="18.75" customHeight="1" thickBot="1">
      <c r="A107" s="516"/>
      <c r="B107" s="478" t="s">
        <v>80</v>
      </c>
      <c r="C107" s="498"/>
      <c r="D107" s="498"/>
      <c r="E107" s="499"/>
      <c r="F107" s="498"/>
      <c r="G107" s="480"/>
      <c r="H107" s="507">
        <f>SUM(H96:H105)</f>
        <v>0</v>
      </c>
      <c r="I107" s="217"/>
    </row>
    <row r="108" spans="1:9" ht="21" customHeight="1">
      <c r="A108" s="481"/>
      <c r="B108" s="227"/>
      <c r="C108" s="198"/>
      <c r="D108" s="198"/>
      <c r="E108" s="215"/>
      <c r="F108" s="198"/>
      <c r="G108" s="197"/>
      <c r="H108" s="482"/>
      <c r="I108" s="217"/>
    </row>
    <row r="109" spans="1:9" ht="12.75">
      <c r="A109" s="472" t="s">
        <v>81</v>
      </c>
      <c r="B109" s="196" t="s">
        <v>82</v>
      </c>
      <c r="C109" s="198"/>
      <c r="D109" s="198"/>
      <c r="E109" s="215"/>
      <c r="F109" s="198"/>
      <c r="G109" s="197"/>
      <c r="H109" s="485"/>
      <c r="I109" s="459"/>
    </row>
    <row r="110" spans="1:9" ht="22.5" customHeight="1">
      <c r="A110" s="460" t="s">
        <v>83</v>
      </c>
      <c r="B110" s="203" t="s">
        <v>84</v>
      </c>
      <c r="C110" s="245"/>
      <c r="D110" s="238"/>
      <c r="E110" s="206" t="s">
        <v>64</v>
      </c>
      <c r="F110" s="200">
        <v>24</v>
      </c>
      <c r="G110" s="188"/>
      <c r="H110" s="461">
        <f>F110*G110</f>
        <v>0</v>
      </c>
      <c r="I110" s="459"/>
    </row>
    <row r="111" spans="1:9" ht="18" customHeight="1">
      <c r="A111" s="460" t="s">
        <v>85</v>
      </c>
      <c r="B111" s="211" t="s">
        <v>321</v>
      </c>
      <c r="C111" s="202"/>
      <c r="D111" s="202"/>
      <c r="E111" s="206"/>
      <c r="F111" s="206"/>
      <c r="G111" s="188"/>
      <c r="H111" s="461"/>
      <c r="I111" s="459"/>
    </row>
    <row r="112" spans="1:9" ht="34.5" customHeight="1">
      <c r="A112" s="460" t="s">
        <v>86</v>
      </c>
      <c r="B112" s="211" t="s">
        <v>321</v>
      </c>
      <c r="C112" s="202"/>
      <c r="D112" s="202"/>
      <c r="E112" s="206"/>
      <c r="F112" s="206"/>
      <c r="G112" s="188"/>
      <c r="H112" s="461"/>
      <c r="I112" s="459"/>
    </row>
    <row r="113" spans="1:9" ht="23.25" customHeight="1" thickBot="1">
      <c r="A113" s="463"/>
      <c r="B113" s="227"/>
      <c r="C113" s="198"/>
      <c r="D113" s="198"/>
      <c r="E113" s="215"/>
      <c r="F113" s="198"/>
      <c r="G113" s="197"/>
      <c r="H113" s="505"/>
      <c r="I113" s="459"/>
    </row>
    <row r="114" spans="1:9" ht="27" customHeight="1" thickBot="1">
      <c r="A114" s="477"/>
      <c r="B114" s="478" t="s">
        <v>87</v>
      </c>
      <c r="C114" s="498"/>
      <c r="D114" s="498"/>
      <c r="E114" s="499"/>
      <c r="F114" s="498"/>
      <c r="G114" s="480"/>
      <c r="H114" s="507">
        <f>SUM(H110:H112)</f>
        <v>0</v>
      </c>
      <c r="I114" s="217"/>
    </row>
    <row r="115" spans="1:9" ht="19.5" customHeight="1">
      <c r="A115" s="481"/>
      <c r="B115" s="246"/>
      <c r="C115" s="247"/>
      <c r="D115" s="248"/>
      <c r="E115" s="248"/>
      <c r="F115" s="248"/>
      <c r="G115" s="197"/>
      <c r="H115" s="482"/>
      <c r="I115" s="217"/>
    </row>
    <row r="116" spans="1:9" ht="40.5" customHeight="1">
      <c r="A116" s="472" t="s">
        <v>88</v>
      </c>
      <c r="B116" s="196" t="s">
        <v>89</v>
      </c>
      <c r="C116" s="249"/>
      <c r="D116" s="248"/>
      <c r="E116" s="215"/>
      <c r="F116" s="198"/>
      <c r="G116" s="197"/>
      <c r="H116" s="485"/>
      <c r="I116" s="459"/>
    </row>
    <row r="117" spans="1:9" ht="144" customHeight="1">
      <c r="A117" s="460" t="s">
        <v>90</v>
      </c>
      <c r="B117" s="203" t="s">
        <v>35</v>
      </c>
      <c r="C117" s="240"/>
      <c r="D117" s="221"/>
      <c r="E117" s="206" t="s">
        <v>385</v>
      </c>
      <c r="F117" s="206" t="s">
        <v>36</v>
      </c>
      <c r="G117" s="188"/>
      <c r="H117" s="461">
        <f>F117*G117</f>
        <v>0</v>
      </c>
      <c r="I117" s="459"/>
    </row>
    <row r="118" spans="1:9" ht="21.75" customHeight="1">
      <c r="A118" s="460" t="s">
        <v>91</v>
      </c>
      <c r="B118" s="211" t="s">
        <v>321</v>
      </c>
      <c r="C118" s="250"/>
      <c r="D118" s="200"/>
      <c r="E118" s="206"/>
      <c r="F118" s="206"/>
      <c r="G118" s="188"/>
      <c r="H118" s="461"/>
      <c r="I118" s="459"/>
    </row>
    <row r="119" spans="1:9" ht="27" customHeight="1">
      <c r="A119" s="460" t="s">
        <v>92</v>
      </c>
      <c r="B119" s="211" t="s">
        <v>321</v>
      </c>
      <c r="C119" s="250"/>
      <c r="D119" s="200"/>
      <c r="E119" s="206"/>
      <c r="F119" s="206"/>
      <c r="G119" s="188"/>
      <c r="H119" s="461"/>
      <c r="I119" s="459"/>
    </row>
    <row r="120" spans="1:9" ht="19.5" customHeight="1" thickBot="1">
      <c r="A120" s="463"/>
      <c r="B120" s="227"/>
      <c r="C120" s="249"/>
      <c r="D120" s="248"/>
      <c r="E120" s="215"/>
      <c r="F120" s="198"/>
      <c r="G120" s="197"/>
      <c r="H120" s="505"/>
      <c r="I120" s="459"/>
    </row>
    <row r="121" spans="1:9" ht="24" customHeight="1" thickBot="1">
      <c r="A121" s="516"/>
      <c r="B121" s="478" t="s">
        <v>93</v>
      </c>
      <c r="C121" s="526"/>
      <c r="D121" s="479"/>
      <c r="E121" s="499"/>
      <c r="F121" s="498"/>
      <c r="G121" s="480"/>
      <c r="H121" s="507">
        <f>SUM(H117:H119)</f>
        <v>0</v>
      </c>
      <c r="I121" s="217"/>
    </row>
    <row r="122" spans="1:9" ht="18.75" customHeight="1" thickBot="1">
      <c r="A122" s="481"/>
      <c r="B122" s="246"/>
      <c r="C122" s="247"/>
      <c r="D122" s="248"/>
      <c r="E122" s="248"/>
      <c r="F122" s="248"/>
      <c r="G122" s="197"/>
      <c r="H122" s="471"/>
      <c r="I122" s="217"/>
    </row>
    <row r="123" spans="1:9" ht="23.25" customHeight="1" thickBot="1" thickTop="1">
      <c r="A123" s="693" t="s">
        <v>37</v>
      </c>
      <c r="B123" s="694"/>
      <c r="C123" s="694"/>
      <c r="D123" s="694"/>
      <c r="E123" s="694"/>
      <c r="F123" s="694"/>
      <c r="G123" s="511"/>
      <c r="H123" s="512">
        <f>H30+H46+H86+H93+H107+H114+H121</f>
        <v>0</v>
      </c>
      <c r="I123" s="276"/>
    </row>
    <row r="124" spans="1:9" ht="20.25" customHeight="1">
      <c r="A124" s="308"/>
      <c r="B124" s="299"/>
      <c r="C124" s="299"/>
      <c r="D124" s="299"/>
      <c r="E124" s="299"/>
      <c r="F124" s="299"/>
      <c r="G124" s="300"/>
      <c r="H124" s="316"/>
      <c r="I124" s="276"/>
    </row>
    <row r="125" spans="1:9" ht="27" customHeight="1">
      <c r="A125" s="528" t="s">
        <v>94</v>
      </c>
      <c r="B125" s="529" t="s">
        <v>95</v>
      </c>
      <c r="C125" s="454"/>
      <c r="D125" s="454"/>
      <c r="E125" s="454"/>
      <c r="F125" s="455"/>
      <c r="G125" s="456"/>
      <c r="H125" s="530"/>
      <c r="I125" s="251"/>
    </row>
    <row r="126" spans="1:9" ht="12.75">
      <c r="A126" s="452"/>
      <c r="B126" s="453"/>
      <c r="C126" s="454"/>
      <c r="D126" s="454"/>
      <c r="E126" s="454"/>
      <c r="F126" s="455"/>
      <c r="G126" s="456"/>
      <c r="H126" s="456"/>
      <c r="I126" s="251"/>
    </row>
    <row r="127" spans="1:9" ht="21.75" customHeight="1">
      <c r="A127" s="457" t="s">
        <v>96</v>
      </c>
      <c r="B127" s="196" t="s">
        <v>407</v>
      </c>
      <c r="C127" s="197"/>
      <c r="D127" s="197"/>
      <c r="E127" s="198"/>
      <c r="F127" s="198"/>
      <c r="G127" s="197"/>
      <c r="H127" s="458"/>
      <c r="I127" s="459"/>
    </row>
    <row r="128" spans="1:9" ht="408.75" customHeight="1">
      <c r="A128" s="553" t="s">
        <v>97</v>
      </c>
      <c r="B128" s="559" t="s">
        <v>259</v>
      </c>
      <c r="C128" s="206"/>
      <c r="D128" s="188"/>
      <c r="E128" s="202" t="s">
        <v>384</v>
      </c>
      <c r="F128" s="200">
        <v>1</v>
      </c>
      <c r="G128" s="188"/>
      <c r="H128" s="461">
        <f aca="true" t="shared" si="4" ref="H128:H133">F128*G128</f>
        <v>0</v>
      </c>
      <c r="I128" s="459"/>
    </row>
    <row r="129" spans="1:9" ht="283.5" customHeight="1">
      <c r="A129" s="553" t="s">
        <v>260</v>
      </c>
      <c r="B129" s="554" t="s">
        <v>287</v>
      </c>
      <c r="C129" s="188"/>
      <c r="D129" s="188"/>
      <c r="E129" s="202" t="s">
        <v>384</v>
      </c>
      <c r="F129" s="200">
        <v>2</v>
      </c>
      <c r="G129" s="188"/>
      <c r="H129" s="461">
        <f t="shared" si="4"/>
        <v>0</v>
      </c>
      <c r="I129" s="459"/>
    </row>
    <row r="130" spans="1:9" ht="321" customHeight="1">
      <c r="A130" s="553" t="s">
        <v>288</v>
      </c>
      <c r="B130" s="554" t="s">
        <v>559</v>
      </c>
      <c r="C130" s="188"/>
      <c r="D130" s="188"/>
      <c r="E130" s="202" t="s">
        <v>384</v>
      </c>
      <c r="F130" s="200">
        <v>2</v>
      </c>
      <c r="G130" s="188"/>
      <c r="H130" s="461">
        <f t="shared" si="4"/>
        <v>0</v>
      </c>
      <c r="I130" s="459"/>
    </row>
    <row r="131" spans="1:9" ht="217.5" customHeight="1">
      <c r="A131" s="553" t="s">
        <v>560</v>
      </c>
      <c r="B131" s="557" t="s">
        <v>561</v>
      </c>
      <c r="C131" s="188"/>
      <c r="D131" s="188"/>
      <c r="E131" s="202" t="s">
        <v>384</v>
      </c>
      <c r="F131" s="200">
        <v>1</v>
      </c>
      <c r="G131" s="188"/>
      <c r="H131" s="461">
        <f t="shared" si="4"/>
        <v>0</v>
      </c>
      <c r="I131" s="459"/>
    </row>
    <row r="132" spans="1:9" ht="318.75" customHeight="1">
      <c r="A132" s="553" t="s">
        <v>562</v>
      </c>
      <c r="B132" s="554" t="s">
        <v>563</v>
      </c>
      <c r="C132" s="188"/>
      <c r="D132" s="188"/>
      <c r="E132" s="202" t="s">
        <v>384</v>
      </c>
      <c r="F132" s="200">
        <v>1</v>
      </c>
      <c r="G132" s="188"/>
      <c r="H132" s="461">
        <f t="shared" si="4"/>
        <v>0</v>
      </c>
      <c r="I132" s="459"/>
    </row>
    <row r="133" spans="1:9" ht="77.25" customHeight="1">
      <c r="A133" s="460" t="s">
        <v>564</v>
      </c>
      <c r="B133" s="513" t="s">
        <v>565</v>
      </c>
      <c r="C133" s="188"/>
      <c r="D133" s="206"/>
      <c r="E133" s="202" t="s">
        <v>384</v>
      </c>
      <c r="F133" s="200">
        <v>2</v>
      </c>
      <c r="G133" s="188"/>
      <c r="H133" s="461">
        <f t="shared" si="4"/>
        <v>0</v>
      </c>
      <c r="I133" s="459"/>
    </row>
    <row r="134" spans="1:9" ht="123.75">
      <c r="A134" s="460" t="s">
        <v>566</v>
      </c>
      <c r="B134" s="252" t="s">
        <v>268</v>
      </c>
      <c r="C134" s="188"/>
      <c r="D134" s="206"/>
      <c r="E134" s="202" t="s">
        <v>384</v>
      </c>
      <c r="F134" s="200">
        <v>2</v>
      </c>
      <c r="G134" s="188"/>
      <c r="H134" s="461"/>
      <c r="I134" s="459"/>
    </row>
    <row r="135" spans="1:9" ht="231.75" customHeight="1">
      <c r="A135" s="553" t="s">
        <v>269</v>
      </c>
      <c r="B135" s="570" t="s">
        <v>270</v>
      </c>
      <c r="C135" s="188"/>
      <c r="D135" s="206"/>
      <c r="E135" s="202" t="s">
        <v>384</v>
      </c>
      <c r="F135" s="200">
        <v>2</v>
      </c>
      <c r="G135" s="188"/>
      <c r="H135" s="461"/>
      <c r="I135" s="459"/>
    </row>
    <row r="136" spans="1:9" ht="194.25" customHeight="1">
      <c r="A136" s="553" t="s">
        <v>271</v>
      </c>
      <c r="B136" s="571" t="s">
        <v>272</v>
      </c>
      <c r="C136" s="188"/>
      <c r="D136" s="206"/>
      <c r="E136" s="202" t="s">
        <v>384</v>
      </c>
      <c r="F136" s="200">
        <v>2</v>
      </c>
      <c r="G136" s="188"/>
      <c r="H136" s="461"/>
      <c r="I136" s="459"/>
    </row>
    <row r="137" spans="1:9" ht="268.5" customHeight="1">
      <c r="A137" s="553" t="s">
        <v>273</v>
      </c>
      <c r="B137" s="572" t="s">
        <v>274</v>
      </c>
      <c r="C137" s="188"/>
      <c r="D137" s="206"/>
      <c r="E137" s="202" t="s">
        <v>384</v>
      </c>
      <c r="F137" s="200">
        <v>2</v>
      </c>
      <c r="G137" s="188"/>
      <c r="H137" s="461"/>
      <c r="I137" s="459"/>
    </row>
    <row r="138" spans="1:9" ht="341.25" customHeight="1">
      <c r="A138" s="678" t="s">
        <v>275</v>
      </c>
      <c r="B138" s="573" t="s">
        <v>43</v>
      </c>
      <c r="C138" s="680"/>
      <c r="D138" s="682"/>
      <c r="E138" s="684" t="s">
        <v>384</v>
      </c>
      <c r="F138" s="674">
        <v>2</v>
      </c>
      <c r="G138" s="680"/>
      <c r="H138" s="666"/>
      <c r="I138" s="459"/>
    </row>
    <row r="139" spans="1:9" ht="267" customHeight="1">
      <c r="A139" s="679"/>
      <c r="B139" s="574" t="s">
        <v>42</v>
      </c>
      <c r="C139" s="681"/>
      <c r="D139" s="683"/>
      <c r="E139" s="685"/>
      <c r="F139" s="675"/>
      <c r="G139" s="681"/>
      <c r="H139" s="667"/>
      <c r="I139" s="459"/>
    </row>
    <row r="140" spans="1:9" ht="236.25" customHeight="1">
      <c r="A140" s="553" t="s">
        <v>467</v>
      </c>
      <c r="B140" s="570" t="s">
        <v>416</v>
      </c>
      <c r="C140" s="188"/>
      <c r="D140" s="206"/>
      <c r="E140" s="202" t="s">
        <v>384</v>
      </c>
      <c r="F140" s="200">
        <v>2</v>
      </c>
      <c r="G140" s="188"/>
      <c r="H140" s="461"/>
      <c r="I140" s="459"/>
    </row>
    <row r="141" spans="1:9" ht="361.5" customHeight="1">
      <c r="A141" s="678" t="s">
        <v>417</v>
      </c>
      <c r="B141" s="576" t="s">
        <v>47</v>
      </c>
      <c r="C141" s="676"/>
      <c r="D141" s="682"/>
      <c r="E141" s="684" t="s">
        <v>384</v>
      </c>
      <c r="F141" s="674">
        <v>2</v>
      </c>
      <c r="G141" s="676"/>
      <c r="H141" s="676"/>
      <c r="I141" s="459"/>
    </row>
    <row r="142" spans="1:9" ht="99" customHeight="1">
      <c r="A142" s="679"/>
      <c r="B142" s="577" t="s">
        <v>46</v>
      </c>
      <c r="C142" s="677"/>
      <c r="D142" s="683"/>
      <c r="E142" s="685"/>
      <c r="F142" s="675"/>
      <c r="G142" s="677"/>
      <c r="H142" s="677"/>
      <c r="I142" s="459"/>
    </row>
    <row r="143" spans="1:9" ht="267.75" customHeight="1">
      <c r="A143" s="553" t="s">
        <v>418</v>
      </c>
      <c r="B143" s="575" t="s">
        <v>48</v>
      </c>
      <c r="C143" s="188"/>
      <c r="D143" s="206"/>
      <c r="E143" s="202" t="s">
        <v>384</v>
      </c>
      <c r="F143" s="200">
        <v>2</v>
      </c>
      <c r="G143" s="188"/>
      <c r="H143" s="461"/>
      <c r="I143" s="459"/>
    </row>
    <row r="144" spans="1:9" ht="18.75" customHeight="1">
      <c r="A144" s="460" t="s">
        <v>419</v>
      </c>
      <c r="B144" s="253" t="s">
        <v>321</v>
      </c>
      <c r="C144" s="188"/>
      <c r="D144" s="188"/>
      <c r="E144" s="202"/>
      <c r="F144" s="200"/>
      <c r="G144" s="188"/>
      <c r="H144" s="461"/>
      <c r="I144" s="459"/>
    </row>
    <row r="145" spans="1:9" ht="22.5" customHeight="1">
      <c r="A145" s="460" t="s">
        <v>420</v>
      </c>
      <c r="B145" s="203" t="s">
        <v>321</v>
      </c>
      <c r="C145" s="206"/>
      <c r="D145" s="200"/>
      <c r="E145" s="200"/>
      <c r="F145" s="200"/>
      <c r="G145" s="188"/>
      <c r="H145" s="461"/>
      <c r="I145" s="459"/>
    </row>
    <row r="146" spans="1:9" ht="19.5" customHeight="1">
      <c r="A146" s="460" t="s">
        <v>421</v>
      </c>
      <c r="B146" s="203" t="s">
        <v>321</v>
      </c>
      <c r="C146" s="206"/>
      <c r="D146" s="200"/>
      <c r="E146" s="200"/>
      <c r="F146" s="200"/>
      <c r="G146" s="188"/>
      <c r="H146" s="461"/>
      <c r="I146" s="459"/>
    </row>
    <row r="147" spans="1:9" ht="22.5" customHeight="1">
      <c r="A147" s="460" t="s">
        <v>422</v>
      </c>
      <c r="B147" s="203" t="s">
        <v>321</v>
      </c>
      <c r="C147" s="206"/>
      <c r="D147" s="200"/>
      <c r="E147" s="200"/>
      <c r="F147" s="200"/>
      <c r="G147" s="188"/>
      <c r="H147" s="461"/>
      <c r="I147" s="459"/>
    </row>
    <row r="148" spans="1:9" ht="218.25" customHeight="1">
      <c r="A148" s="460" t="s">
        <v>423</v>
      </c>
      <c r="B148" s="207" t="s">
        <v>424</v>
      </c>
      <c r="C148" s="206"/>
      <c r="D148" s="200"/>
      <c r="E148" s="200" t="s">
        <v>384</v>
      </c>
      <c r="F148" s="200">
        <v>1</v>
      </c>
      <c r="G148" s="188"/>
      <c r="H148" s="462">
        <f>F148*G148</f>
        <v>0</v>
      </c>
      <c r="I148" s="459"/>
    </row>
    <row r="149" spans="1:9" ht="230.25" customHeight="1">
      <c r="A149" s="460" t="s">
        <v>425</v>
      </c>
      <c r="B149" s="210" t="s">
        <v>426</v>
      </c>
      <c r="C149" s="206"/>
      <c r="D149" s="200"/>
      <c r="E149" s="200" t="s">
        <v>384</v>
      </c>
      <c r="F149" s="200">
        <v>2</v>
      </c>
      <c r="G149" s="188"/>
      <c r="H149" s="462">
        <f>F149*G149</f>
        <v>0</v>
      </c>
      <c r="I149" s="459"/>
    </row>
    <row r="150" spans="1:9" ht="25.5" customHeight="1">
      <c r="A150" s="460" t="s">
        <v>427</v>
      </c>
      <c r="B150" s="203" t="s">
        <v>321</v>
      </c>
      <c r="C150" s="206"/>
      <c r="D150" s="200"/>
      <c r="E150" s="200"/>
      <c r="F150" s="200"/>
      <c r="G150" s="188"/>
      <c r="H150" s="461"/>
      <c r="I150" s="459"/>
    </row>
    <row r="151" spans="1:9" ht="27" customHeight="1">
      <c r="A151" s="460" t="s">
        <v>428</v>
      </c>
      <c r="B151" s="203" t="s">
        <v>321</v>
      </c>
      <c r="C151" s="206"/>
      <c r="D151" s="200"/>
      <c r="E151" s="200"/>
      <c r="F151" s="200"/>
      <c r="G151" s="188"/>
      <c r="H151" s="461"/>
      <c r="I151" s="459"/>
    </row>
    <row r="152" spans="1:9" ht="248.25" customHeight="1">
      <c r="A152" s="553" t="s">
        <v>429</v>
      </c>
      <c r="B152" s="558" t="s">
        <v>430</v>
      </c>
      <c r="C152" s="254"/>
      <c r="D152" s="254"/>
      <c r="E152" s="200" t="s">
        <v>384</v>
      </c>
      <c r="F152" s="200">
        <v>2</v>
      </c>
      <c r="G152" s="188"/>
      <c r="H152" s="461">
        <f>F152*G152</f>
        <v>0</v>
      </c>
      <c r="I152" s="459"/>
    </row>
    <row r="153" spans="1:9" ht="237.75" customHeight="1">
      <c r="A153" s="553" t="s">
        <v>431</v>
      </c>
      <c r="B153" s="554" t="s">
        <v>504</v>
      </c>
      <c r="C153" s="201"/>
      <c r="D153" s="201"/>
      <c r="E153" s="200" t="s">
        <v>384</v>
      </c>
      <c r="F153" s="200">
        <v>1</v>
      </c>
      <c r="G153" s="188"/>
      <c r="H153" s="461">
        <f>F153*G153</f>
        <v>0</v>
      </c>
      <c r="I153" s="459"/>
    </row>
    <row r="154" spans="1:9" ht="233.25" customHeight="1">
      <c r="A154" s="553" t="s">
        <v>505</v>
      </c>
      <c r="B154" s="554" t="s">
        <v>506</v>
      </c>
      <c r="C154" s="201"/>
      <c r="D154" s="201"/>
      <c r="E154" s="200" t="s">
        <v>384</v>
      </c>
      <c r="F154" s="200">
        <v>2</v>
      </c>
      <c r="G154" s="188"/>
      <c r="H154" s="461">
        <f>F154*G154</f>
        <v>0</v>
      </c>
      <c r="I154" s="459"/>
    </row>
    <row r="155" spans="1:9" ht="221.25" customHeight="1">
      <c r="A155" s="460" t="s">
        <v>507</v>
      </c>
      <c r="B155" s="255" t="s">
        <v>432</v>
      </c>
      <c r="C155" s="206"/>
      <c r="D155" s="200"/>
      <c r="E155" s="200" t="s">
        <v>384</v>
      </c>
      <c r="F155" s="200">
        <v>1</v>
      </c>
      <c r="G155" s="188"/>
      <c r="H155" s="462">
        <f>F155*G155</f>
        <v>0</v>
      </c>
      <c r="I155" s="459"/>
    </row>
    <row r="156" spans="1:9" ht="23.25" customHeight="1">
      <c r="A156" s="460" t="s">
        <v>433</v>
      </c>
      <c r="B156" s="203" t="s">
        <v>321</v>
      </c>
      <c r="C156" s="206"/>
      <c r="D156" s="200"/>
      <c r="E156" s="200"/>
      <c r="F156" s="200"/>
      <c r="G156" s="188"/>
      <c r="H156" s="461"/>
      <c r="I156" s="459"/>
    </row>
    <row r="157" spans="1:9" ht="17.25" customHeight="1">
      <c r="A157" s="460" t="s">
        <v>434</v>
      </c>
      <c r="B157" s="203" t="s">
        <v>321</v>
      </c>
      <c r="C157" s="206"/>
      <c r="D157" s="200"/>
      <c r="E157" s="200"/>
      <c r="F157" s="200"/>
      <c r="G157" s="188"/>
      <c r="H157" s="461"/>
      <c r="I157" s="459"/>
    </row>
    <row r="158" spans="1:9" ht="20.25" customHeight="1" thickBot="1">
      <c r="A158" s="463"/>
      <c r="B158" s="246"/>
      <c r="C158" s="215"/>
      <c r="D158" s="248"/>
      <c r="E158" s="248"/>
      <c r="F158" s="248"/>
      <c r="G158" s="197"/>
      <c r="H158" s="505"/>
      <c r="I158" s="459"/>
    </row>
    <row r="159" spans="1:9" ht="20.25" customHeight="1" thickBot="1">
      <c r="A159" s="477"/>
      <c r="B159" s="478" t="s">
        <v>322</v>
      </c>
      <c r="C159" s="499"/>
      <c r="D159" s="479"/>
      <c r="E159" s="479"/>
      <c r="F159" s="479"/>
      <c r="G159" s="480"/>
      <c r="H159" s="514">
        <f>SUM(H128:H157)</f>
        <v>0</v>
      </c>
      <c r="I159" s="217"/>
    </row>
    <row r="160" spans="1:9" ht="19.5" customHeight="1">
      <c r="A160" s="470"/>
      <c r="B160" s="218"/>
      <c r="C160" s="219"/>
      <c r="D160" s="219"/>
      <c r="E160" s="219"/>
      <c r="F160" s="219"/>
      <c r="G160" s="220"/>
      <c r="H160" s="471"/>
      <c r="I160" s="217"/>
    </row>
    <row r="161" spans="1:9" ht="48" customHeight="1">
      <c r="A161" s="472" t="s">
        <v>435</v>
      </c>
      <c r="B161" s="196" t="s">
        <v>324</v>
      </c>
      <c r="C161" s="198"/>
      <c r="D161" s="198"/>
      <c r="E161" s="215"/>
      <c r="F161" s="198"/>
      <c r="G161" s="197"/>
      <c r="H161" s="485"/>
      <c r="I161" s="459"/>
    </row>
    <row r="162" spans="1:9" ht="172.5" customHeight="1">
      <c r="A162" s="553" t="s">
        <v>436</v>
      </c>
      <c r="B162" s="554" t="s">
        <v>437</v>
      </c>
      <c r="C162" s="221"/>
      <c r="D162" s="222"/>
      <c r="E162" s="200" t="s">
        <v>1</v>
      </c>
      <c r="F162" s="200">
        <v>1</v>
      </c>
      <c r="G162" s="188"/>
      <c r="H162" s="462">
        <f>F162*G162</f>
        <v>0</v>
      </c>
      <c r="I162" s="459"/>
    </row>
    <row r="163" spans="1:9" ht="192.75" customHeight="1">
      <c r="A163" s="553" t="s">
        <v>438</v>
      </c>
      <c r="B163" s="554" t="s">
        <v>439</v>
      </c>
      <c r="C163" s="221"/>
      <c r="D163" s="222"/>
      <c r="E163" s="200" t="s">
        <v>1</v>
      </c>
      <c r="F163" s="200">
        <v>2</v>
      </c>
      <c r="G163" s="188"/>
      <c r="H163" s="462">
        <f>F163*G163</f>
        <v>0</v>
      </c>
      <c r="I163" s="459"/>
    </row>
    <row r="164" spans="1:9" ht="109.5" customHeight="1">
      <c r="A164" s="553" t="s">
        <v>440</v>
      </c>
      <c r="B164" s="554" t="s">
        <v>441</v>
      </c>
      <c r="C164" s="221"/>
      <c r="D164" s="222"/>
      <c r="E164" s="200" t="s">
        <v>1</v>
      </c>
      <c r="F164" s="200">
        <v>1</v>
      </c>
      <c r="G164" s="188"/>
      <c r="H164" s="462">
        <f>F164*G164</f>
        <v>0</v>
      </c>
      <c r="I164" s="459"/>
    </row>
    <row r="165" spans="1:9" ht="25.5" customHeight="1">
      <c r="A165" s="460" t="s">
        <v>442</v>
      </c>
      <c r="B165" s="203" t="s">
        <v>321</v>
      </c>
      <c r="C165" s="223"/>
      <c r="D165" s="224"/>
      <c r="E165" s="200"/>
      <c r="F165" s="200"/>
      <c r="G165" s="188"/>
      <c r="H165" s="462"/>
      <c r="I165" s="459"/>
    </row>
    <row r="166" spans="1:9" ht="105.75" customHeight="1">
      <c r="A166" s="460" t="s">
        <v>443</v>
      </c>
      <c r="B166" s="199" t="s">
        <v>444</v>
      </c>
      <c r="C166" s="221"/>
      <c r="D166" s="222"/>
      <c r="E166" s="200" t="s">
        <v>1</v>
      </c>
      <c r="F166" s="200">
        <v>1</v>
      </c>
      <c r="G166" s="188"/>
      <c r="H166" s="462">
        <f>F166*G166</f>
        <v>0</v>
      </c>
      <c r="I166" s="459"/>
    </row>
    <row r="167" spans="1:9" ht="24" customHeight="1">
      <c r="A167" s="460" t="s">
        <v>445</v>
      </c>
      <c r="B167" s="203" t="s">
        <v>321</v>
      </c>
      <c r="C167" s="202"/>
      <c r="D167" s="202"/>
      <c r="E167" s="200"/>
      <c r="F167" s="200"/>
      <c r="G167" s="188"/>
      <c r="H167" s="462"/>
      <c r="I167" s="459"/>
    </row>
    <row r="168" spans="1:9" ht="111.75" customHeight="1">
      <c r="A168" s="460" t="s">
        <v>446</v>
      </c>
      <c r="B168" s="226" t="s">
        <v>447</v>
      </c>
      <c r="C168" s="221"/>
      <c r="D168" s="222"/>
      <c r="E168" s="200" t="s">
        <v>1</v>
      </c>
      <c r="F168" s="200">
        <v>1</v>
      </c>
      <c r="G168" s="188"/>
      <c r="H168" s="462">
        <f>F168*G168</f>
        <v>0</v>
      </c>
      <c r="I168" s="459"/>
    </row>
    <row r="169" spans="1:9" ht="21.75" customHeight="1">
      <c r="A169" s="460" t="s">
        <v>448</v>
      </c>
      <c r="B169" s="203" t="s">
        <v>321</v>
      </c>
      <c r="C169" s="202"/>
      <c r="D169" s="202"/>
      <c r="E169" s="200"/>
      <c r="F169" s="200"/>
      <c r="G169" s="188"/>
      <c r="H169" s="462"/>
      <c r="I169" s="459"/>
    </row>
    <row r="170" spans="1:9" ht="21" customHeight="1">
      <c r="A170" s="460" t="s">
        <v>449</v>
      </c>
      <c r="B170" s="203" t="s">
        <v>321</v>
      </c>
      <c r="C170" s="202"/>
      <c r="D170" s="202"/>
      <c r="E170" s="200"/>
      <c r="F170" s="200"/>
      <c r="G170" s="188"/>
      <c r="H170" s="462"/>
      <c r="I170" s="459"/>
    </row>
    <row r="171" spans="1:9" ht="18.75" customHeight="1" thickBot="1">
      <c r="A171" s="515"/>
      <c r="B171" s="227"/>
      <c r="C171" s="198"/>
      <c r="D171" s="198"/>
      <c r="E171" s="215"/>
      <c r="F171" s="198"/>
      <c r="G171" s="197"/>
      <c r="H171" s="505"/>
      <c r="I171" s="459"/>
    </row>
    <row r="172" spans="1:9" ht="18" customHeight="1" thickBot="1">
      <c r="A172" s="516"/>
      <c r="B172" s="478" t="s">
        <v>18</v>
      </c>
      <c r="C172" s="498"/>
      <c r="D172" s="498"/>
      <c r="E172" s="499"/>
      <c r="F172" s="498"/>
      <c r="G172" s="480"/>
      <c r="H172" s="507">
        <f>SUM(H162:H170)</f>
        <v>0</v>
      </c>
      <c r="I172" s="217"/>
    </row>
    <row r="173" spans="1:9" ht="12.75">
      <c r="A173" s="481"/>
      <c r="B173" s="227"/>
      <c r="C173" s="198"/>
      <c r="D173" s="198"/>
      <c r="E173" s="215"/>
      <c r="F173" s="198"/>
      <c r="G173" s="197"/>
      <c r="H173" s="482"/>
      <c r="I173" s="217"/>
    </row>
    <row r="174" spans="1:9" ht="70.5" customHeight="1">
      <c r="A174" s="472" t="s">
        <v>450</v>
      </c>
      <c r="B174" s="256" t="s">
        <v>451</v>
      </c>
      <c r="C174" s="198"/>
      <c r="D174" s="198"/>
      <c r="E174" s="215"/>
      <c r="F174" s="198"/>
      <c r="G174" s="197"/>
      <c r="H174" s="485"/>
      <c r="I174" s="459"/>
    </row>
    <row r="175" spans="1:9" ht="56.25">
      <c r="A175" s="460" t="s">
        <v>452</v>
      </c>
      <c r="B175" s="208" t="s">
        <v>453</v>
      </c>
      <c r="C175" s="202"/>
      <c r="D175" s="202"/>
      <c r="E175" s="200" t="s">
        <v>374</v>
      </c>
      <c r="F175" s="200">
        <v>6.5</v>
      </c>
      <c r="G175" s="188"/>
      <c r="H175" s="462">
        <f>F175*G175</f>
        <v>0</v>
      </c>
      <c r="I175" s="459"/>
    </row>
    <row r="176" spans="1:9" ht="71.25" customHeight="1">
      <c r="A176" s="460" t="s">
        <v>454</v>
      </c>
      <c r="B176" s="208" t="s">
        <v>455</v>
      </c>
      <c r="C176" s="202"/>
      <c r="D176" s="202"/>
      <c r="E176" s="200" t="s">
        <v>374</v>
      </c>
      <c r="F176" s="200">
        <v>7</v>
      </c>
      <c r="G176" s="188"/>
      <c r="H176" s="462">
        <f>F176*G176</f>
        <v>0</v>
      </c>
      <c r="I176" s="459"/>
    </row>
    <row r="177" spans="1:9" ht="56.25">
      <c r="A177" s="460" t="s">
        <v>456</v>
      </c>
      <c r="B177" s="208" t="s">
        <v>114</v>
      </c>
      <c r="C177" s="202"/>
      <c r="D177" s="202"/>
      <c r="E177" s="200" t="s">
        <v>374</v>
      </c>
      <c r="F177" s="200">
        <v>11</v>
      </c>
      <c r="G177" s="188"/>
      <c r="H177" s="462">
        <f>F177*G177</f>
        <v>0</v>
      </c>
      <c r="I177" s="459"/>
    </row>
    <row r="178" spans="1:9" ht="56.25">
      <c r="A178" s="460" t="s">
        <v>115</v>
      </c>
      <c r="B178" s="208" t="s">
        <v>116</v>
      </c>
      <c r="C178" s="202"/>
      <c r="D178" s="202"/>
      <c r="E178" s="200" t="s">
        <v>374</v>
      </c>
      <c r="F178" s="200">
        <v>21</v>
      </c>
      <c r="G178" s="188"/>
      <c r="H178" s="462">
        <f>F178*G178</f>
        <v>0</v>
      </c>
      <c r="I178" s="459"/>
    </row>
    <row r="179" spans="1:9" ht="56.25">
      <c r="A179" s="460" t="s">
        <v>117</v>
      </c>
      <c r="B179" s="208" t="s">
        <v>118</v>
      </c>
      <c r="C179" s="202"/>
      <c r="D179" s="202"/>
      <c r="E179" s="200" t="s">
        <v>374</v>
      </c>
      <c r="F179" s="200">
        <v>3</v>
      </c>
      <c r="G179" s="188"/>
      <c r="H179" s="462">
        <f>F179*G179</f>
        <v>0</v>
      </c>
      <c r="I179" s="459"/>
    </row>
    <row r="180" spans="1:9" ht="21" customHeight="1">
      <c r="A180" s="460" t="s">
        <v>119</v>
      </c>
      <c r="B180" s="211" t="s">
        <v>321</v>
      </c>
      <c r="C180" s="202"/>
      <c r="D180" s="202"/>
      <c r="E180" s="200"/>
      <c r="F180" s="200"/>
      <c r="G180" s="188"/>
      <c r="H180" s="462"/>
      <c r="I180" s="459"/>
    </row>
    <row r="181" spans="1:9" ht="60.75" customHeight="1">
      <c r="A181" s="460" t="s">
        <v>120</v>
      </c>
      <c r="B181" s="208" t="s">
        <v>121</v>
      </c>
      <c r="C181" s="202"/>
      <c r="D181" s="202"/>
      <c r="E181" s="200" t="s">
        <v>374</v>
      </c>
      <c r="F181" s="200">
        <v>2</v>
      </c>
      <c r="G181" s="188"/>
      <c r="H181" s="462">
        <f>F181*G181</f>
        <v>0</v>
      </c>
      <c r="I181" s="459"/>
    </row>
    <row r="182" spans="1:9" ht="16.5" customHeight="1">
      <c r="A182" s="460" t="s">
        <v>122</v>
      </c>
      <c r="B182" s="211" t="s">
        <v>321</v>
      </c>
      <c r="C182" s="202"/>
      <c r="D182" s="202"/>
      <c r="E182" s="200"/>
      <c r="F182" s="200"/>
      <c r="G182" s="188"/>
      <c r="H182" s="462"/>
      <c r="I182" s="459"/>
    </row>
    <row r="183" spans="1:9" ht="84.75" customHeight="1">
      <c r="A183" s="460" t="s">
        <v>123</v>
      </c>
      <c r="B183" s="208" t="s">
        <v>124</v>
      </c>
      <c r="C183" s="202"/>
      <c r="D183" s="202"/>
      <c r="E183" s="200" t="s">
        <v>374</v>
      </c>
      <c r="F183" s="200">
        <v>4</v>
      </c>
      <c r="G183" s="188"/>
      <c r="H183" s="462">
        <f>F183*G183</f>
        <v>0</v>
      </c>
      <c r="I183" s="459"/>
    </row>
    <row r="184" spans="1:9" ht="50.25" customHeight="1">
      <c r="A184" s="460" t="s">
        <v>125</v>
      </c>
      <c r="B184" s="208" t="s">
        <v>126</v>
      </c>
      <c r="C184" s="202"/>
      <c r="D184" s="202"/>
      <c r="E184" s="200" t="s">
        <v>374</v>
      </c>
      <c r="F184" s="200">
        <v>2</v>
      </c>
      <c r="G184" s="188"/>
      <c r="H184" s="462">
        <f>F184*G184</f>
        <v>0</v>
      </c>
      <c r="I184" s="459"/>
    </row>
    <row r="185" spans="1:9" ht="44.25" customHeight="1">
      <c r="A185" s="460" t="s">
        <v>127</v>
      </c>
      <c r="B185" s="211" t="s">
        <v>128</v>
      </c>
      <c r="C185" s="202"/>
      <c r="D185" s="202"/>
      <c r="E185" s="200" t="s">
        <v>374</v>
      </c>
      <c r="F185" s="200">
        <v>5</v>
      </c>
      <c r="G185" s="188"/>
      <c r="H185" s="462">
        <f>F185*G185</f>
        <v>0</v>
      </c>
      <c r="I185" s="459"/>
    </row>
    <row r="186" spans="1:9" ht="24" customHeight="1">
      <c r="A186" s="460" t="s">
        <v>129</v>
      </c>
      <c r="B186" s="211" t="s">
        <v>321</v>
      </c>
      <c r="C186" s="202"/>
      <c r="D186" s="202"/>
      <c r="E186" s="200"/>
      <c r="F186" s="200"/>
      <c r="G186" s="188"/>
      <c r="H186" s="462"/>
      <c r="I186" s="459"/>
    </row>
    <row r="187" spans="1:9" ht="42" customHeight="1">
      <c r="A187" s="460" t="s">
        <v>130</v>
      </c>
      <c r="B187" s="228" t="s">
        <v>131</v>
      </c>
      <c r="C187" s="202"/>
      <c r="D187" s="202"/>
      <c r="E187" s="200" t="s">
        <v>375</v>
      </c>
      <c r="F187" s="200">
        <v>2</v>
      </c>
      <c r="G187" s="188"/>
      <c r="H187" s="462">
        <f>F187*G187</f>
        <v>0</v>
      </c>
      <c r="I187" s="459"/>
    </row>
    <row r="188" spans="1:9" ht="33.75" customHeight="1">
      <c r="A188" s="460" t="s">
        <v>132</v>
      </c>
      <c r="B188" s="229" t="s">
        <v>133</v>
      </c>
      <c r="C188" s="202"/>
      <c r="D188" s="202"/>
      <c r="E188" s="200" t="s">
        <v>375</v>
      </c>
      <c r="F188" s="200">
        <v>1</v>
      </c>
      <c r="G188" s="188"/>
      <c r="H188" s="462">
        <f>F188*G188</f>
        <v>0</v>
      </c>
      <c r="I188" s="459"/>
    </row>
    <row r="189" spans="1:9" ht="33.75">
      <c r="A189" s="460" t="s">
        <v>134</v>
      </c>
      <c r="B189" s="229" t="s">
        <v>587</v>
      </c>
      <c r="C189" s="202"/>
      <c r="D189" s="202"/>
      <c r="E189" s="200" t="s">
        <v>375</v>
      </c>
      <c r="F189" s="200">
        <v>4</v>
      </c>
      <c r="G189" s="188"/>
      <c r="H189" s="462">
        <f>F189*G189</f>
        <v>0</v>
      </c>
      <c r="I189" s="459"/>
    </row>
    <row r="190" spans="1:9" ht="33.75">
      <c r="A190" s="460" t="s">
        <v>135</v>
      </c>
      <c r="B190" s="229" t="s">
        <v>136</v>
      </c>
      <c r="C190" s="202"/>
      <c r="D190" s="202"/>
      <c r="E190" s="200" t="s">
        <v>375</v>
      </c>
      <c r="F190" s="200">
        <v>23</v>
      </c>
      <c r="G190" s="188"/>
      <c r="H190" s="462">
        <f>F190*G190</f>
        <v>0</v>
      </c>
      <c r="I190" s="459"/>
    </row>
    <row r="191" spans="1:9" ht="37.5" customHeight="1">
      <c r="A191" s="460" t="s">
        <v>137</v>
      </c>
      <c r="B191" s="229" t="s">
        <v>138</v>
      </c>
      <c r="C191" s="202"/>
      <c r="D191" s="202"/>
      <c r="E191" s="200" t="s">
        <v>375</v>
      </c>
      <c r="F191" s="200">
        <v>6</v>
      </c>
      <c r="G191" s="188"/>
      <c r="H191" s="462">
        <f>F191*G191</f>
        <v>0</v>
      </c>
      <c r="I191" s="459"/>
    </row>
    <row r="192" spans="1:9" ht="18" customHeight="1">
      <c r="A192" s="460" t="s">
        <v>139</v>
      </c>
      <c r="B192" s="211" t="s">
        <v>321</v>
      </c>
      <c r="C192" s="202"/>
      <c r="D192" s="202"/>
      <c r="E192" s="200"/>
      <c r="F192" s="200"/>
      <c r="G192" s="188"/>
      <c r="H192" s="462"/>
      <c r="I192" s="459"/>
    </row>
    <row r="193" spans="1:9" ht="33.75">
      <c r="A193" s="460" t="s">
        <v>140</v>
      </c>
      <c r="B193" s="229" t="s">
        <v>141</v>
      </c>
      <c r="C193" s="202"/>
      <c r="D193" s="202"/>
      <c r="E193" s="200" t="s">
        <v>375</v>
      </c>
      <c r="F193" s="200">
        <v>2</v>
      </c>
      <c r="G193" s="188"/>
      <c r="H193" s="462">
        <f>F193*G193</f>
        <v>0</v>
      </c>
      <c r="I193" s="459"/>
    </row>
    <row r="194" spans="1:9" ht="22.5" customHeight="1">
      <c r="A194" s="460" t="s">
        <v>142</v>
      </c>
      <c r="B194" s="211" t="s">
        <v>321</v>
      </c>
      <c r="C194" s="202"/>
      <c r="D194" s="202"/>
      <c r="E194" s="200"/>
      <c r="F194" s="200"/>
      <c r="G194" s="188"/>
      <c r="H194" s="462"/>
      <c r="I194" s="459"/>
    </row>
    <row r="195" spans="1:9" ht="45.75" customHeight="1">
      <c r="A195" s="460" t="s">
        <v>143</v>
      </c>
      <c r="B195" s="230" t="s">
        <v>144</v>
      </c>
      <c r="C195" s="202"/>
      <c r="D195" s="202"/>
      <c r="E195" s="200" t="s">
        <v>373</v>
      </c>
      <c r="F195" s="200">
        <v>3</v>
      </c>
      <c r="G195" s="188"/>
      <c r="H195" s="462">
        <f aca="true" t="shared" si="5" ref="H195:H200">F195*G195</f>
        <v>0</v>
      </c>
      <c r="I195" s="459"/>
    </row>
    <row r="196" spans="1:9" ht="42.75" customHeight="1">
      <c r="A196" s="460" t="s">
        <v>145</v>
      </c>
      <c r="B196" s="230" t="s">
        <v>146</v>
      </c>
      <c r="C196" s="202"/>
      <c r="D196" s="202"/>
      <c r="E196" s="200" t="s">
        <v>373</v>
      </c>
      <c r="F196" s="200">
        <v>3</v>
      </c>
      <c r="G196" s="188"/>
      <c r="H196" s="462">
        <f t="shared" si="5"/>
        <v>0</v>
      </c>
      <c r="I196" s="459"/>
    </row>
    <row r="197" spans="1:9" ht="45">
      <c r="A197" s="460" t="s">
        <v>147</v>
      </c>
      <c r="B197" s="230" t="s">
        <v>148</v>
      </c>
      <c r="C197" s="202"/>
      <c r="D197" s="202"/>
      <c r="E197" s="200" t="s">
        <v>373</v>
      </c>
      <c r="F197" s="200">
        <v>2</v>
      </c>
      <c r="G197" s="188"/>
      <c r="H197" s="462">
        <f t="shared" si="5"/>
        <v>0</v>
      </c>
      <c r="I197" s="459"/>
    </row>
    <row r="198" spans="1:9" ht="45">
      <c r="A198" s="460" t="s">
        <v>149</v>
      </c>
      <c r="B198" s="230" t="s">
        <v>150</v>
      </c>
      <c r="C198" s="202"/>
      <c r="D198" s="202"/>
      <c r="E198" s="200" t="s">
        <v>373</v>
      </c>
      <c r="F198" s="200">
        <v>2</v>
      </c>
      <c r="G198" s="188"/>
      <c r="H198" s="462">
        <f t="shared" si="5"/>
        <v>0</v>
      </c>
      <c r="I198" s="459"/>
    </row>
    <row r="199" spans="1:9" ht="45">
      <c r="A199" s="460" t="s">
        <v>151</v>
      </c>
      <c r="B199" s="230" t="s">
        <v>152</v>
      </c>
      <c r="C199" s="202"/>
      <c r="D199" s="202"/>
      <c r="E199" s="200" t="s">
        <v>373</v>
      </c>
      <c r="F199" s="200">
        <v>1</v>
      </c>
      <c r="G199" s="188"/>
      <c r="H199" s="462">
        <f t="shared" si="5"/>
        <v>0</v>
      </c>
      <c r="I199" s="459"/>
    </row>
    <row r="200" spans="1:9" ht="45">
      <c r="A200" s="460" t="s">
        <v>153</v>
      </c>
      <c r="B200" s="230" t="s">
        <v>154</v>
      </c>
      <c r="C200" s="202"/>
      <c r="D200" s="202"/>
      <c r="E200" s="200" t="s">
        <v>373</v>
      </c>
      <c r="F200" s="200">
        <v>2</v>
      </c>
      <c r="G200" s="188"/>
      <c r="H200" s="462">
        <f t="shared" si="5"/>
        <v>0</v>
      </c>
      <c r="I200" s="459"/>
    </row>
    <row r="201" spans="1:9" ht="21" customHeight="1">
      <c r="A201" s="460" t="s">
        <v>155</v>
      </c>
      <c r="B201" s="211" t="s">
        <v>321</v>
      </c>
      <c r="C201" s="202"/>
      <c r="D201" s="202"/>
      <c r="E201" s="200"/>
      <c r="F201" s="200"/>
      <c r="G201" s="188"/>
      <c r="H201" s="462"/>
      <c r="I201" s="459"/>
    </row>
    <row r="202" spans="1:9" ht="12.75">
      <c r="A202" s="460" t="s">
        <v>156</v>
      </c>
      <c r="B202" s="229" t="s">
        <v>543</v>
      </c>
      <c r="C202" s="202"/>
      <c r="D202" s="202"/>
      <c r="E202" s="200" t="s">
        <v>15</v>
      </c>
      <c r="F202" s="200">
        <v>1</v>
      </c>
      <c r="G202" s="188"/>
      <c r="H202" s="462">
        <f>F202*G202</f>
        <v>0</v>
      </c>
      <c r="I202" s="459"/>
    </row>
    <row r="203" spans="1:9" ht="24.75" customHeight="1">
      <c r="A203" s="460" t="s">
        <v>157</v>
      </c>
      <c r="B203" s="203" t="s">
        <v>321</v>
      </c>
      <c r="C203" s="202"/>
      <c r="D203" s="202"/>
      <c r="E203" s="200"/>
      <c r="F203" s="200"/>
      <c r="G203" s="188"/>
      <c r="H203" s="462"/>
      <c r="I203" s="459"/>
    </row>
    <row r="204" spans="1:9" ht="19.5" customHeight="1">
      <c r="A204" s="460" t="s">
        <v>158</v>
      </c>
      <c r="B204" s="203" t="s">
        <v>321</v>
      </c>
      <c r="C204" s="202"/>
      <c r="D204" s="202"/>
      <c r="E204" s="200"/>
      <c r="F204" s="200"/>
      <c r="G204" s="188"/>
      <c r="H204" s="462"/>
      <c r="I204" s="459"/>
    </row>
    <row r="205" spans="1:9" ht="17.25" customHeight="1" thickBot="1">
      <c r="A205" s="463"/>
      <c r="B205" s="227"/>
      <c r="C205" s="198"/>
      <c r="D205" s="198"/>
      <c r="E205" s="215"/>
      <c r="F205" s="198"/>
      <c r="G205" s="197"/>
      <c r="H205" s="464"/>
      <c r="I205" s="459"/>
    </row>
    <row r="206" spans="1:9" ht="17.25" customHeight="1" thickBot="1">
      <c r="A206" s="477"/>
      <c r="B206" s="478" t="s">
        <v>546</v>
      </c>
      <c r="C206" s="498"/>
      <c r="D206" s="498"/>
      <c r="E206" s="499"/>
      <c r="F206" s="498"/>
      <c r="G206" s="480"/>
      <c r="H206" s="469">
        <f>SUM(H175:H204)</f>
        <v>0</v>
      </c>
      <c r="I206" s="217"/>
    </row>
    <row r="207" spans="1:9" ht="12.75">
      <c r="A207" s="481"/>
      <c r="B207" s="227"/>
      <c r="C207" s="198"/>
      <c r="D207" s="198"/>
      <c r="E207" s="215"/>
      <c r="F207" s="198"/>
      <c r="G207" s="197"/>
      <c r="H207" s="482"/>
      <c r="I207" s="217"/>
    </row>
    <row r="208" spans="1:9" ht="42" customHeight="1">
      <c r="A208" s="472" t="s">
        <v>159</v>
      </c>
      <c r="B208" s="196" t="s">
        <v>548</v>
      </c>
      <c r="C208" s="198"/>
      <c r="D208" s="198"/>
      <c r="E208" s="215"/>
      <c r="F208" s="198"/>
      <c r="G208" s="197"/>
      <c r="H208" s="485"/>
      <c r="I208" s="459"/>
    </row>
    <row r="209" spans="1:9" ht="94.5" customHeight="1">
      <c r="A209" s="460" t="s">
        <v>160</v>
      </c>
      <c r="B209" s="231" t="s">
        <v>550</v>
      </c>
      <c r="C209" s="202"/>
      <c r="D209" s="202"/>
      <c r="E209" s="200" t="s">
        <v>385</v>
      </c>
      <c r="F209" s="200">
        <v>190</v>
      </c>
      <c r="G209" s="188"/>
      <c r="H209" s="462">
        <f>F209*G209</f>
        <v>0</v>
      </c>
      <c r="I209" s="459"/>
    </row>
    <row r="210" spans="1:9" ht="20.25" customHeight="1">
      <c r="A210" s="460" t="s">
        <v>161</v>
      </c>
      <c r="B210" s="203" t="s">
        <v>321</v>
      </c>
      <c r="C210" s="202"/>
      <c r="D210" s="202"/>
      <c r="E210" s="200"/>
      <c r="F210" s="200"/>
      <c r="G210" s="188"/>
      <c r="H210" s="462"/>
      <c r="I210" s="459"/>
    </row>
    <row r="211" spans="1:9" ht="25.5" customHeight="1">
      <c r="A211" s="460" t="s">
        <v>162</v>
      </c>
      <c r="B211" s="203" t="s">
        <v>321</v>
      </c>
      <c r="C211" s="202"/>
      <c r="D211" s="202"/>
      <c r="E211" s="200"/>
      <c r="F211" s="200"/>
      <c r="G211" s="188"/>
      <c r="H211" s="462"/>
      <c r="I211" s="459"/>
    </row>
    <row r="212" spans="1:9" ht="16.5" customHeight="1" thickBot="1">
      <c r="A212" s="463"/>
      <c r="B212" s="227"/>
      <c r="C212" s="198"/>
      <c r="D212" s="198"/>
      <c r="E212" s="215"/>
      <c r="F212" s="198"/>
      <c r="G212" s="197"/>
      <c r="H212" s="505"/>
      <c r="I212" s="459"/>
    </row>
    <row r="213" spans="1:9" ht="16.5" customHeight="1" thickBot="1">
      <c r="A213" s="477"/>
      <c r="B213" s="478" t="s">
        <v>163</v>
      </c>
      <c r="C213" s="498"/>
      <c r="D213" s="498"/>
      <c r="E213" s="499"/>
      <c r="F213" s="498"/>
      <c r="G213" s="480"/>
      <c r="H213" s="507">
        <f>SUM(H209:H211)</f>
        <v>0</v>
      </c>
      <c r="I213" s="217"/>
    </row>
    <row r="214" spans="1:9" ht="12.75">
      <c r="A214" s="470"/>
      <c r="B214" s="232"/>
      <c r="C214" s="233"/>
      <c r="D214" s="233"/>
      <c r="E214" s="234"/>
      <c r="F214" s="233"/>
      <c r="G214" s="220"/>
      <c r="H214" s="471"/>
      <c r="I214" s="217"/>
    </row>
    <row r="215" spans="1:9" ht="59.25" customHeight="1">
      <c r="A215" s="472" t="s">
        <v>164</v>
      </c>
      <c r="B215" s="196" t="s">
        <v>556</v>
      </c>
      <c r="C215" s="198"/>
      <c r="D215" s="198"/>
      <c r="E215" s="215"/>
      <c r="F215" s="198"/>
      <c r="G215" s="197"/>
      <c r="H215" s="485"/>
      <c r="I215" s="459"/>
    </row>
    <row r="216" spans="1:9" ht="409.5" customHeight="1">
      <c r="A216" s="460" t="s">
        <v>165</v>
      </c>
      <c r="B216" s="235" t="s">
        <v>166</v>
      </c>
      <c r="C216" s="202"/>
      <c r="D216" s="202"/>
      <c r="E216" s="200" t="s">
        <v>384</v>
      </c>
      <c r="F216" s="200">
        <v>1</v>
      </c>
      <c r="G216" s="188"/>
      <c r="H216" s="462">
        <f aca="true" t="shared" si="6" ref="H216:H223">F216*G216</f>
        <v>0</v>
      </c>
      <c r="I216" s="459"/>
    </row>
    <row r="217" spans="1:9" ht="45.75" customHeight="1">
      <c r="A217" s="460" t="s">
        <v>622</v>
      </c>
      <c r="B217" s="207" t="s">
        <v>63</v>
      </c>
      <c r="C217" s="178"/>
      <c r="D217" s="178"/>
      <c r="E217" s="236" t="s">
        <v>64</v>
      </c>
      <c r="F217" s="200">
        <v>16</v>
      </c>
      <c r="G217" s="188"/>
      <c r="H217" s="461">
        <f t="shared" si="6"/>
        <v>0</v>
      </c>
      <c r="I217" s="459"/>
    </row>
    <row r="218" spans="1:9" ht="185.25" customHeight="1">
      <c r="A218" s="460" t="s">
        <v>623</v>
      </c>
      <c r="B218" s="237" t="s">
        <v>66</v>
      </c>
      <c r="C218" s="178"/>
      <c r="D218" s="178"/>
      <c r="E218" s="200" t="s">
        <v>372</v>
      </c>
      <c r="F218" s="200">
        <v>54</v>
      </c>
      <c r="G218" s="188"/>
      <c r="H218" s="462">
        <f t="shared" si="6"/>
        <v>0</v>
      </c>
      <c r="I218" s="459"/>
    </row>
    <row r="219" spans="1:9" ht="54" customHeight="1">
      <c r="A219" s="460" t="s">
        <v>624</v>
      </c>
      <c r="B219" s="207" t="s">
        <v>68</v>
      </c>
      <c r="C219" s="178"/>
      <c r="D219" s="238"/>
      <c r="E219" s="236" t="s">
        <v>372</v>
      </c>
      <c r="F219" s="200">
        <v>10</v>
      </c>
      <c r="G219" s="188"/>
      <c r="H219" s="461">
        <f t="shared" si="6"/>
        <v>0</v>
      </c>
      <c r="I219" s="459"/>
    </row>
    <row r="220" spans="1:9" ht="47.25" customHeight="1">
      <c r="A220" s="460" t="s">
        <v>625</v>
      </c>
      <c r="B220" s="239" t="s">
        <v>70</v>
      </c>
      <c r="C220" s="240"/>
      <c r="D220" s="238"/>
      <c r="E220" s="236" t="s">
        <v>372</v>
      </c>
      <c r="F220" s="200">
        <v>3</v>
      </c>
      <c r="G220" s="188"/>
      <c r="H220" s="461">
        <f t="shared" si="6"/>
        <v>0</v>
      </c>
      <c r="I220" s="459"/>
    </row>
    <row r="221" spans="1:9" ht="35.25" customHeight="1">
      <c r="A221" s="460" t="s">
        <v>626</v>
      </c>
      <c r="B221" s="239" t="s">
        <v>72</v>
      </c>
      <c r="C221" s="240"/>
      <c r="D221" s="238"/>
      <c r="E221" s="236" t="s">
        <v>15</v>
      </c>
      <c r="F221" s="200">
        <v>1</v>
      </c>
      <c r="G221" s="188"/>
      <c r="H221" s="461">
        <f t="shared" si="6"/>
        <v>0</v>
      </c>
      <c r="I221" s="459"/>
    </row>
    <row r="222" spans="1:9" ht="42.75" customHeight="1">
      <c r="A222" s="460" t="s">
        <v>627</v>
      </c>
      <c r="B222" s="239" t="s">
        <v>75</v>
      </c>
      <c r="C222" s="240"/>
      <c r="D222" s="238"/>
      <c r="E222" s="236" t="s">
        <v>64</v>
      </c>
      <c r="F222" s="200">
        <v>32</v>
      </c>
      <c r="G222" s="188"/>
      <c r="H222" s="461">
        <f t="shared" si="6"/>
        <v>0</v>
      </c>
      <c r="I222" s="459"/>
    </row>
    <row r="223" spans="1:9" ht="35.25" customHeight="1">
      <c r="A223" s="460" t="s">
        <v>628</v>
      </c>
      <c r="B223" s="241" t="s">
        <v>629</v>
      </c>
      <c r="C223" s="242"/>
      <c r="D223" s="238"/>
      <c r="E223" s="236" t="s">
        <v>373</v>
      </c>
      <c r="F223" s="243">
        <v>1</v>
      </c>
      <c r="G223" s="244"/>
      <c r="H223" s="487">
        <f t="shared" si="6"/>
        <v>0</v>
      </c>
      <c r="I223" s="459"/>
    </row>
    <row r="224" spans="1:9" ht="32.25" customHeight="1">
      <c r="A224" s="460" t="s">
        <v>630</v>
      </c>
      <c r="B224" s="203" t="s">
        <v>321</v>
      </c>
      <c r="C224" s="202"/>
      <c r="D224" s="202"/>
      <c r="E224" s="200"/>
      <c r="F224" s="200"/>
      <c r="G224" s="188"/>
      <c r="H224" s="462"/>
      <c r="I224" s="459"/>
    </row>
    <row r="225" spans="1:9" ht="29.25" customHeight="1">
      <c r="A225" s="460" t="s">
        <v>631</v>
      </c>
      <c r="B225" s="203" t="s">
        <v>321</v>
      </c>
      <c r="C225" s="202"/>
      <c r="D225" s="202"/>
      <c r="E225" s="200"/>
      <c r="F225" s="200"/>
      <c r="G225" s="188"/>
      <c r="H225" s="462"/>
      <c r="I225" s="459"/>
    </row>
    <row r="226" spans="1:9" ht="21.75" customHeight="1" thickBot="1">
      <c r="A226" s="515"/>
      <c r="B226" s="227"/>
      <c r="C226" s="198"/>
      <c r="D226" s="198"/>
      <c r="E226" s="215"/>
      <c r="F226" s="198"/>
      <c r="G226" s="197"/>
      <c r="H226" s="505"/>
      <c r="I226" s="459"/>
    </row>
    <row r="227" spans="1:9" ht="21" customHeight="1" thickBot="1">
      <c r="A227" s="516"/>
      <c r="B227" s="478" t="s">
        <v>80</v>
      </c>
      <c r="C227" s="498"/>
      <c r="D227" s="498"/>
      <c r="E227" s="499"/>
      <c r="F227" s="498"/>
      <c r="G227" s="480"/>
      <c r="H227" s="507">
        <f>SUM(H216:H225)</f>
        <v>0</v>
      </c>
      <c r="I227" s="217"/>
    </row>
    <row r="228" spans="1:9" ht="12.75">
      <c r="A228" s="481"/>
      <c r="B228" s="227"/>
      <c r="C228" s="198"/>
      <c r="D228" s="198"/>
      <c r="E228" s="215"/>
      <c r="F228" s="198"/>
      <c r="G228" s="197"/>
      <c r="H228" s="482"/>
      <c r="I228" s="217"/>
    </row>
    <row r="229" spans="1:9" ht="22.5" customHeight="1">
      <c r="A229" s="472" t="s">
        <v>632</v>
      </c>
      <c r="B229" s="196" t="s">
        <v>82</v>
      </c>
      <c r="C229" s="198"/>
      <c r="D229" s="198"/>
      <c r="E229" s="215"/>
      <c r="F229" s="198"/>
      <c r="G229" s="197"/>
      <c r="H229" s="485"/>
      <c r="I229" s="459"/>
    </row>
    <row r="230" spans="1:9" ht="12.75">
      <c r="A230" s="460" t="s">
        <v>633</v>
      </c>
      <c r="B230" s="203" t="s">
        <v>84</v>
      </c>
      <c r="C230" s="245"/>
      <c r="D230" s="238"/>
      <c r="E230" s="206" t="s">
        <v>64</v>
      </c>
      <c r="F230" s="200">
        <v>24</v>
      </c>
      <c r="G230" s="188"/>
      <c r="H230" s="461">
        <f>F230*G230</f>
        <v>0</v>
      </c>
      <c r="I230" s="459"/>
    </row>
    <row r="231" spans="1:9" ht="23.25" customHeight="1">
      <c r="A231" s="460" t="s">
        <v>634</v>
      </c>
      <c r="B231" s="203" t="s">
        <v>321</v>
      </c>
      <c r="C231" s="202"/>
      <c r="D231" s="202"/>
      <c r="E231" s="200"/>
      <c r="F231" s="200"/>
      <c r="G231" s="188"/>
      <c r="H231" s="462"/>
      <c r="I231" s="459"/>
    </row>
    <row r="232" spans="1:9" ht="30.75" customHeight="1">
      <c r="A232" s="460" t="s">
        <v>635</v>
      </c>
      <c r="B232" s="203" t="s">
        <v>321</v>
      </c>
      <c r="C232" s="202"/>
      <c r="D232" s="202"/>
      <c r="E232" s="200"/>
      <c r="F232" s="200"/>
      <c r="G232" s="188"/>
      <c r="H232" s="462"/>
      <c r="I232" s="459"/>
    </row>
    <row r="233" spans="1:9" ht="19.5" customHeight="1" thickBot="1">
      <c r="A233" s="463"/>
      <c r="B233" s="227"/>
      <c r="C233" s="198"/>
      <c r="D233" s="198"/>
      <c r="E233" s="215"/>
      <c r="F233" s="198"/>
      <c r="G233" s="197"/>
      <c r="H233" s="505"/>
      <c r="I233" s="459"/>
    </row>
    <row r="234" spans="1:9" ht="21.75" customHeight="1" thickBot="1">
      <c r="A234" s="477"/>
      <c r="B234" s="478" t="s">
        <v>87</v>
      </c>
      <c r="C234" s="498"/>
      <c r="D234" s="498"/>
      <c r="E234" s="499"/>
      <c r="F234" s="498"/>
      <c r="G234" s="480"/>
      <c r="H234" s="507">
        <f>SUM(H230:H232)</f>
        <v>0</v>
      </c>
      <c r="I234" s="217"/>
    </row>
    <row r="235" spans="1:9" ht="12.75">
      <c r="A235" s="470"/>
      <c r="B235" s="218"/>
      <c r="C235" s="257"/>
      <c r="D235" s="219"/>
      <c r="E235" s="219"/>
      <c r="F235" s="219"/>
      <c r="G235" s="220"/>
      <c r="H235" s="471"/>
      <c r="I235" s="217"/>
    </row>
    <row r="236" spans="1:9" ht="40.5" customHeight="1">
      <c r="A236" s="517" t="s">
        <v>636</v>
      </c>
      <c r="B236" s="518" t="s">
        <v>89</v>
      </c>
      <c r="C236" s="519"/>
      <c r="D236" s="520"/>
      <c r="E236" s="521"/>
      <c r="F236" s="522"/>
      <c r="G236" s="523"/>
      <c r="H236" s="524"/>
      <c r="I236" s="459"/>
    </row>
    <row r="237" spans="1:9" ht="259.5" customHeight="1">
      <c r="A237" s="488" t="s">
        <v>637</v>
      </c>
      <c r="B237" s="258" t="s">
        <v>23</v>
      </c>
      <c r="C237" s="259"/>
      <c r="D237" s="260"/>
      <c r="E237" s="261" t="s">
        <v>385</v>
      </c>
      <c r="F237" s="261">
        <v>2350</v>
      </c>
      <c r="G237" s="491"/>
      <c r="H237" s="492">
        <f>F237*G237</f>
        <v>0</v>
      </c>
      <c r="I237" s="459"/>
    </row>
    <row r="238" spans="1:9" ht="19.5" customHeight="1">
      <c r="A238" s="488" t="s">
        <v>638</v>
      </c>
      <c r="B238" s="258" t="s">
        <v>321</v>
      </c>
      <c r="C238" s="259"/>
      <c r="D238" s="261"/>
      <c r="E238" s="261"/>
      <c r="F238" s="261"/>
      <c r="G238" s="491"/>
      <c r="H238" s="492"/>
      <c r="I238" s="459"/>
    </row>
    <row r="239" spans="1:9" ht="21.75" customHeight="1">
      <c r="A239" s="493" t="s">
        <v>639</v>
      </c>
      <c r="B239" s="262" t="s">
        <v>321</v>
      </c>
      <c r="C239" s="263"/>
      <c r="D239" s="264"/>
      <c r="E239" s="117"/>
      <c r="F239" s="117"/>
      <c r="G239" s="265"/>
      <c r="H239" s="494"/>
      <c r="I239" s="459"/>
    </row>
    <row r="240" spans="1:9" ht="13.5" thickBot="1">
      <c r="A240" s="525"/>
      <c r="B240" s="227"/>
      <c r="C240" s="249"/>
      <c r="D240" s="248"/>
      <c r="E240" s="215"/>
      <c r="F240" s="198"/>
      <c r="G240" s="197"/>
      <c r="H240" s="505"/>
      <c r="I240" s="217"/>
    </row>
    <row r="241" spans="1:9" ht="15" customHeight="1" thickBot="1">
      <c r="A241" s="465"/>
      <c r="B241" s="478" t="s">
        <v>93</v>
      </c>
      <c r="C241" s="526"/>
      <c r="D241" s="479"/>
      <c r="E241" s="499"/>
      <c r="F241" s="498"/>
      <c r="G241" s="468"/>
      <c r="H241" s="507">
        <f>SUM(H237:H239)</f>
        <v>0</v>
      </c>
      <c r="I241" s="217"/>
    </row>
    <row r="242" spans="1:9" ht="13.5" thickBot="1">
      <c r="A242" s="481"/>
      <c r="B242" s="227"/>
      <c r="C242" s="249"/>
      <c r="D242" s="248"/>
      <c r="E242" s="215"/>
      <c r="F242" s="198"/>
      <c r="G242" s="197"/>
      <c r="H242" s="527"/>
      <c r="I242" s="217"/>
    </row>
    <row r="243" spans="1:9" ht="21" customHeight="1" thickBot="1" thickTop="1">
      <c r="A243" s="693" t="s">
        <v>24</v>
      </c>
      <c r="B243" s="694"/>
      <c r="C243" s="694"/>
      <c r="D243" s="694"/>
      <c r="E243" s="694"/>
      <c r="F243" s="694"/>
      <c r="G243" s="511"/>
      <c r="H243" s="512">
        <f>H159+H172+H206+H213+H227+H234+H241</f>
        <v>0</v>
      </c>
      <c r="I243" s="276"/>
    </row>
    <row r="244" spans="1:9" ht="18.75" customHeight="1">
      <c r="A244" s="309"/>
      <c r="B244" s="301"/>
      <c r="C244" s="301"/>
      <c r="D244" s="301"/>
      <c r="E244" s="301"/>
      <c r="F244" s="301"/>
      <c r="G244" s="300"/>
      <c r="H244" s="316"/>
      <c r="I244" s="276"/>
    </row>
    <row r="245" spans="1:9" ht="18" customHeight="1">
      <c r="A245" s="447" t="s">
        <v>94</v>
      </c>
      <c r="B245" s="448" t="s">
        <v>640</v>
      </c>
      <c r="C245" s="449"/>
      <c r="D245" s="449"/>
      <c r="E245" s="449"/>
      <c r="F245" s="450"/>
      <c r="G245" s="451"/>
      <c r="H245" s="451"/>
      <c r="I245" s="251"/>
    </row>
    <row r="246" spans="1:9" ht="12.75">
      <c r="A246" s="452"/>
      <c r="B246" s="453"/>
      <c r="C246" s="454"/>
      <c r="D246" s="454"/>
      <c r="E246" s="454"/>
      <c r="F246" s="455"/>
      <c r="G246" s="456"/>
      <c r="H246" s="456"/>
      <c r="I246" s="251"/>
    </row>
    <row r="247" spans="1:9" ht="23.25" customHeight="1">
      <c r="A247" s="457" t="s">
        <v>641</v>
      </c>
      <c r="B247" s="196" t="s">
        <v>407</v>
      </c>
      <c r="C247" s="197"/>
      <c r="D247" s="197"/>
      <c r="E247" s="198"/>
      <c r="F247" s="198"/>
      <c r="G247" s="197"/>
      <c r="H247" s="458"/>
      <c r="I247" s="459"/>
    </row>
    <row r="248" spans="1:9" ht="392.25" customHeight="1">
      <c r="A248" s="553" t="s">
        <v>557</v>
      </c>
      <c r="B248" s="580" t="s">
        <v>169</v>
      </c>
      <c r="C248" s="267"/>
      <c r="D248" s="267"/>
      <c r="E248" s="200" t="s">
        <v>384</v>
      </c>
      <c r="F248" s="200">
        <v>1</v>
      </c>
      <c r="G248" s="188"/>
      <c r="H248" s="461">
        <f>F248*G248</f>
        <v>0</v>
      </c>
      <c r="I248" s="459"/>
    </row>
    <row r="249" spans="1:9" ht="291.75" customHeight="1">
      <c r="A249" s="668" t="s">
        <v>558</v>
      </c>
      <c r="B249" s="578" t="s">
        <v>45</v>
      </c>
      <c r="C249" s="670"/>
      <c r="D249" s="672"/>
      <c r="E249" s="674"/>
      <c r="F249" s="674"/>
      <c r="G249" s="676"/>
      <c r="H249" s="666"/>
      <c r="I249" s="459"/>
    </row>
    <row r="250" spans="1:9" ht="309.75" customHeight="1">
      <c r="A250" s="669"/>
      <c r="B250" s="579" t="s">
        <v>44</v>
      </c>
      <c r="C250" s="671"/>
      <c r="D250" s="673"/>
      <c r="E250" s="675"/>
      <c r="F250" s="675"/>
      <c r="G250" s="677"/>
      <c r="H250" s="667"/>
      <c r="I250" s="459"/>
    </row>
    <row r="251" spans="1:9" ht="24.75" customHeight="1">
      <c r="A251" s="460" t="s">
        <v>170</v>
      </c>
      <c r="B251" s="203" t="s">
        <v>321</v>
      </c>
      <c r="C251" s="206"/>
      <c r="D251" s="200"/>
      <c r="E251" s="200"/>
      <c r="F251" s="200"/>
      <c r="G251" s="188"/>
      <c r="H251" s="461"/>
      <c r="I251" s="459"/>
    </row>
    <row r="252" spans="1:9" ht="21.75" customHeight="1">
      <c r="A252" s="460" t="s">
        <v>171</v>
      </c>
      <c r="B252" s="203" t="s">
        <v>321</v>
      </c>
      <c r="C252" s="200"/>
      <c r="D252" s="200"/>
      <c r="E252" s="200"/>
      <c r="F252" s="200"/>
      <c r="G252" s="188"/>
      <c r="H252" s="462"/>
      <c r="I252" s="459"/>
    </row>
    <row r="253" spans="1:9" ht="18.75" customHeight="1" thickBot="1">
      <c r="A253" s="463"/>
      <c r="B253" s="246"/>
      <c r="C253" s="248"/>
      <c r="D253" s="248"/>
      <c r="E253" s="248"/>
      <c r="F253" s="248"/>
      <c r="G253" s="197"/>
      <c r="H253" s="464"/>
      <c r="I253" s="459"/>
    </row>
    <row r="254" spans="1:9" ht="13.5" thickBot="1">
      <c r="A254" s="465"/>
      <c r="B254" s="466" t="s">
        <v>322</v>
      </c>
      <c r="C254" s="467"/>
      <c r="D254" s="467"/>
      <c r="E254" s="467"/>
      <c r="F254" s="467"/>
      <c r="G254" s="468"/>
      <c r="H254" s="469">
        <f>SUM(H248:H252)</f>
        <v>0</v>
      </c>
      <c r="I254" s="217"/>
    </row>
    <row r="255" spans="1:9" ht="20.25" customHeight="1">
      <c r="A255" s="470"/>
      <c r="B255" s="218"/>
      <c r="C255" s="219"/>
      <c r="D255" s="219"/>
      <c r="E255" s="219"/>
      <c r="F255" s="219"/>
      <c r="G255" s="220"/>
      <c r="H255" s="471"/>
      <c r="I255" s="217"/>
    </row>
    <row r="256" spans="1:9" ht="57" customHeight="1">
      <c r="A256" s="472" t="s">
        <v>172</v>
      </c>
      <c r="B256" s="196" t="s">
        <v>173</v>
      </c>
      <c r="C256" s="248"/>
      <c r="D256" s="248"/>
      <c r="E256" s="248"/>
      <c r="F256" s="248"/>
      <c r="G256" s="197"/>
      <c r="H256" s="473"/>
      <c r="I256" s="459"/>
    </row>
    <row r="257" spans="1:9" ht="56.25" customHeight="1">
      <c r="A257" s="460" t="s">
        <v>174</v>
      </c>
      <c r="B257" s="208" t="s">
        <v>175</v>
      </c>
      <c r="C257" s="240"/>
      <c r="D257" s="238"/>
      <c r="E257" s="268" t="s">
        <v>374</v>
      </c>
      <c r="F257" s="200">
        <v>38</v>
      </c>
      <c r="G257" s="188"/>
      <c r="H257" s="461">
        <f>F257*G257</f>
        <v>0</v>
      </c>
      <c r="I257" s="459"/>
    </row>
    <row r="258" spans="1:9" ht="96.75" customHeight="1">
      <c r="A258" s="460" t="s">
        <v>176</v>
      </c>
      <c r="B258" s="474" t="s">
        <v>177</v>
      </c>
      <c r="C258" s="238"/>
      <c r="D258" s="238"/>
      <c r="E258" s="268" t="s">
        <v>374</v>
      </c>
      <c r="F258" s="200">
        <v>45</v>
      </c>
      <c r="G258" s="188"/>
      <c r="H258" s="461">
        <f>F258*G258</f>
        <v>0</v>
      </c>
      <c r="I258" s="459"/>
    </row>
    <row r="259" spans="1:9" ht="85.5" customHeight="1">
      <c r="A259" s="460" t="s">
        <v>178</v>
      </c>
      <c r="B259" s="475" t="s">
        <v>179</v>
      </c>
      <c r="C259" s="269"/>
      <c r="D259" s="238"/>
      <c r="E259" s="268" t="s">
        <v>375</v>
      </c>
      <c r="F259" s="200">
        <v>2</v>
      </c>
      <c r="G259" s="188"/>
      <c r="H259" s="461">
        <f>F259*G259</f>
        <v>0</v>
      </c>
      <c r="I259" s="459"/>
    </row>
    <row r="260" spans="1:9" ht="33.75">
      <c r="A260" s="460" t="s">
        <v>180</v>
      </c>
      <c r="B260" s="476" t="s">
        <v>181</v>
      </c>
      <c r="C260" s="270"/>
      <c r="D260" s="238"/>
      <c r="E260" s="268" t="s">
        <v>15</v>
      </c>
      <c r="F260" s="200">
        <v>1</v>
      </c>
      <c r="G260" s="188"/>
      <c r="H260" s="461">
        <f>F260*G260</f>
        <v>0</v>
      </c>
      <c r="I260" s="459"/>
    </row>
    <row r="261" spans="1:9" ht="12.75">
      <c r="A261" s="460" t="s">
        <v>182</v>
      </c>
      <c r="B261" s="203" t="s">
        <v>321</v>
      </c>
      <c r="C261" s="200"/>
      <c r="D261" s="200"/>
      <c r="E261" s="200"/>
      <c r="F261" s="200"/>
      <c r="G261" s="188"/>
      <c r="H261" s="462"/>
      <c r="I261" s="459"/>
    </row>
    <row r="262" spans="1:9" ht="18" customHeight="1">
      <c r="A262" s="460" t="s">
        <v>183</v>
      </c>
      <c r="B262" s="203" t="s">
        <v>321</v>
      </c>
      <c r="C262" s="200"/>
      <c r="D262" s="200"/>
      <c r="E262" s="200"/>
      <c r="F262" s="200"/>
      <c r="G262" s="188"/>
      <c r="H262" s="462"/>
      <c r="I262" s="459"/>
    </row>
    <row r="263" spans="1:9" ht="18.75" customHeight="1" thickBot="1">
      <c r="A263" s="463"/>
      <c r="B263" s="246"/>
      <c r="C263" s="248"/>
      <c r="D263" s="248"/>
      <c r="E263" s="248"/>
      <c r="F263" s="248"/>
      <c r="G263" s="197"/>
      <c r="H263" s="464"/>
      <c r="I263" s="459"/>
    </row>
    <row r="264" spans="1:9" ht="13.5" thickBot="1">
      <c r="A264" s="477"/>
      <c r="B264" s="478" t="s">
        <v>546</v>
      </c>
      <c r="C264" s="479"/>
      <c r="D264" s="479"/>
      <c r="E264" s="479"/>
      <c r="F264" s="479"/>
      <c r="G264" s="480"/>
      <c r="H264" s="469">
        <f>SUM(H257:H262)</f>
        <v>0</v>
      </c>
      <c r="I264" s="217"/>
    </row>
    <row r="265" spans="1:9" ht="19.5" customHeight="1">
      <c r="A265" s="481"/>
      <c r="B265" s="246"/>
      <c r="C265" s="248"/>
      <c r="D265" s="248"/>
      <c r="E265" s="248"/>
      <c r="F265" s="248"/>
      <c r="G265" s="197"/>
      <c r="H265" s="482"/>
      <c r="I265" s="217"/>
    </row>
    <row r="266" spans="1:9" ht="35.25" customHeight="1">
      <c r="A266" s="472" t="s">
        <v>184</v>
      </c>
      <c r="B266" s="196" t="s">
        <v>548</v>
      </c>
      <c r="C266" s="248"/>
      <c r="D266" s="248"/>
      <c r="E266" s="248"/>
      <c r="F266" s="248"/>
      <c r="G266" s="197"/>
      <c r="H266" s="473"/>
      <c r="I266" s="459"/>
    </row>
    <row r="267" spans="1:9" ht="93.75" customHeight="1">
      <c r="A267" s="460" t="s">
        <v>185</v>
      </c>
      <c r="B267" s="231" t="s">
        <v>550</v>
      </c>
      <c r="C267" s="483"/>
      <c r="D267" s="238"/>
      <c r="E267" s="484" t="s">
        <v>385</v>
      </c>
      <c r="F267" s="200">
        <v>60</v>
      </c>
      <c r="G267" s="188"/>
      <c r="H267" s="461">
        <f>F267*G267</f>
        <v>0</v>
      </c>
      <c r="I267" s="459"/>
    </row>
    <row r="268" spans="1:9" ht="12.75">
      <c r="A268" s="460" t="s">
        <v>186</v>
      </c>
      <c r="B268" s="203" t="s">
        <v>321</v>
      </c>
      <c r="C268" s="200"/>
      <c r="D268" s="200"/>
      <c r="E268" s="200"/>
      <c r="F268" s="200"/>
      <c r="G268" s="188"/>
      <c r="H268" s="462"/>
      <c r="I268" s="459"/>
    </row>
    <row r="269" spans="1:9" ht="17.25" customHeight="1">
      <c r="A269" s="460" t="s">
        <v>187</v>
      </c>
      <c r="B269" s="203" t="s">
        <v>321</v>
      </c>
      <c r="C269" s="200"/>
      <c r="D269" s="200"/>
      <c r="E269" s="200"/>
      <c r="F269" s="200"/>
      <c r="G269" s="188"/>
      <c r="H269" s="462"/>
      <c r="I269" s="459"/>
    </row>
    <row r="270" spans="1:9" ht="19.5" customHeight="1" thickBot="1">
      <c r="A270" s="463"/>
      <c r="B270" s="246"/>
      <c r="C270" s="248"/>
      <c r="D270" s="248"/>
      <c r="E270" s="248"/>
      <c r="F270" s="248"/>
      <c r="G270" s="197"/>
      <c r="H270" s="464"/>
      <c r="I270" s="459"/>
    </row>
    <row r="271" spans="1:9" ht="13.5" thickBot="1">
      <c r="A271" s="477"/>
      <c r="B271" s="478" t="s">
        <v>188</v>
      </c>
      <c r="C271" s="479"/>
      <c r="D271" s="479"/>
      <c r="E271" s="479"/>
      <c r="F271" s="479"/>
      <c r="G271" s="480"/>
      <c r="H271" s="469">
        <f>SUM(H267:H269)</f>
        <v>0</v>
      </c>
      <c r="I271" s="217"/>
    </row>
    <row r="272" spans="1:9" ht="16.5" customHeight="1">
      <c r="A272" s="481"/>
      <c r="B272" s="246"/>
      <c r="C272" s="248"/>
      <c r="D272" s="248"/>
      <c r="E272" s="248"/>
      <c r="F272" s="248"/>
      <c r="G272" s="197"/>
      <c r="H272" s="482"/>
      <c r="I272" s="217"/>
    </row>
    <row r="273" spans="1:9" ht="60" customHeight="1">
      <c r="A273" s="472" t="s">
        <v>189</v>
      </c>
      <c r="B273" s="196" t="s">
        <v>556</v>
      </c>
      <c r="C273" s="198"/>
      <c r="D273" s="198"/>
      <c r="E273" s="215"/>
      <c r="F273" s="198"/>
      <c r="G273" s="197"/>
      <c r="H273" s="485"/>
      <c r="I273" s="459"/>
    </row>
    <row r="274" spans="1:9" ht="45.75" customHeight="1">
      <c r="A274" s="460" t="s">
        <v>190</v>
      </c>
      <c r="B274" s="207" t="s">
        <v>63</v>
      </c>
      <c r="C274" s="178"/>
      <c r="D274" s="178"/>
      <c r="E274" s="236" t="s">
        <v>64</v>
      </c>
      <c r="F274" s="200">
        <v>4</v>
      </c>
      <c r="G274" s="188"/>
      <c r="H274" s="461">
        <f aca="true" t="shared" si="7" ref="H274:H279">F274*G274</f>
        <v>0</v>
      </c>
      <c r="I274" s="459"/>
    </row>
    <row r="275" spans="1:9" ht="42.75" customHeight="1">
      <c r="A275" s="460" t="s">
        <v>191</v>
      </c>
      <c r="B275" s="207" t="s">
        <v>68</v>
      </c>
      <c r="C275" s="178"/>
      <c r="D275" s="238"/>
      <c r="E275" s="236" t="s">
        <v>372</v>
      </c>
      <c r="F275" s="200">
        <v>2</v>
      </c>
      <c r="G275" s="188"/>
      <c r="H275" s="461">
        <f t="shared" si="7"/>
        <v>0</v>
      </c>
      <c r="I275" s="459"/>
    </row>
    <row r="276" spans="1:9" ht="42.75" customHeight="1">
      <c r="A276" s="460" t="s">
        <v>192</v>
      </c>
      <c r="B276" s="239" t="s">
        <v>70</v>
      </c>
      <c r="C276" s="240"/>
      <c r="D276" s="238"/>
      <c r="E276" s="236" t="s">
        <v>372</v>
      </c>
      <c r="F276" s="200">
        <v>1</v>
      </c>
      <c r="G276" s="188"/>
      <c r="H276" s="461">
        <f t="shared" si="7"/>
        <v>0</v>
      </c>
      <c r="I276" s="459"/>
    </row>
    <row r="277" spans="1:9" ht="28.5" customHeight="1">
      <c r="A277" s="460" t="s">
        <v>193</v>
      </c>
      <c r="B277" s="239" t="s">
        <v>72</v>
      </c>
      <c r="C277" s="240"/>
      <c r="D277" s="238"/>
      <c r="E277" s="236" t="s">
        <v>15</v>
      </c>
      <c r="F277" s="200">
        <v>1</v>
      </c>
      <c r="G277" s="188"/>
      <c r="H277" s="461">
        <f t="shared" si="7"/>
        <v>0</v>
      </c>
      <c r="I277" s="459"/>
    </row>
    <row r="278" spans="1:9" ht="45.75" customHeight="1">
      <c r="A278" s="460" t="s">
        <v>194</v>
      </c>
      <c r="B278" s="239" t="s">
        <v>75</v>
      </c>
      <c r="C278" s="240"/>
      <c r="D278" s="238"/>
      <c r="E278" s="236" t="s">
        <v>64</v>
      </c>
      <c r="F278" s="200">
        <v>16</v>
      </c>
      <c r="G278" s="188"/>
      <c r="H278" s="461">
        <f t="shared" si="7"/>
        <v>0</v>
      </c>
      <c r="I278" s="459"/>
    </row>
    <row r="279" spans="1:9" ht="40.5" customHeight="1">
      <c r="A279" s="486" t="s">
        <v>195</v>
      </c>
      <c r="B279" s="241" t="s">
        <v>196</v>
      </c>
      <c r="C279" s="242"/>
      <c r="D279" s="238"/>
      <c r="E279" s="236" t="s">
        <v>373</v>
      </c>
      <c r="F279" s="243">
        <v>1</v>
      </c>
      <c r="G279" s="244"/>
      <c r="H279" s="487">
        <f t="shared" si="7"/>
        <v>0</v>
      </c>
      <c r="I279" s="459"/>
    </row>
    <row r="280" spans="1:9" ht="27.75" customHeight="1">
      <c r="A280" s="488" t="s">
        <v>197</v>
      </c>
      <c r="B280" s="258" t="s">
        <v>321</v>
      </c>
      <c r="C280" s="489"/>
      <c r="D280" s="489"/>
      <c r="E280" s="490"/>
      <c r="F280" s="489"/>
      <c r="G280" s="491"/>
      <c r="H280" s="492"/>
      <c r="I280" s="459"/>
    </row>
    <row r="281" spans="1:9" ht="21.75" customHeight="1">
      <c r="A281" s="493" t="s">
        <v>198</v>
      </c>
      <c r="B281" s="262" t="s">
        <v>321</v>
      </c>
      <c r="C281" s="444"/>
      <c r="D281" s="444"/>
      <c r="E281" s="446"/>
      <c r="F281" s="444"/>
      <c r="G281" s="265"/>
      <c r="H281" s="494"/>
      <c r="I281" s="459"/>
    </row>
    <row r="282" spans="1:9" ht="21.75" customHeight="1" thickBot="1">
      <c r="A282" s="495"/>
      <c r="B282" s="246"/>
      <c r="C282" s="198"/>
      <c r="D282" s="198"/>
      <c r="E282" s="215"/>
      <c r="F282" s="198"/>
      <c r="G282" s="197"/>
      <c r="H282" s="496"/>
      <c r="I282" s="459"/>
    </row>
    <row r="283" spans="1:9" ht="13.5" thickBot="1">
      <c r="A283" s="497"/>
      <c r="B283" s="478" t="s">
        <v>199</v>
      </c>
      <c r="C283" s="498"/>
      <c r="D283" s="498"/>
      <c r="E283" s="499"/>
      <c r="F283" s="498"/>
      <c r="G283" s="500"/>
      <c r="H283" s="469">
        <f>SUM(H274:H281)</f>
        <v>0</v>
      </c>
      <c r="I283" s="217"/>
    </row>
    <row r="284" spans="1:9" ht="17.25" customHeight="1">
      <c r="A284" s="501"/>
      <c r="B284" s="246"/>
      <c r="C284" s="198"/>
      <c r="D284" s="198"/>
      <c r="E284" s="215"/>
      <c r="F284" s="198"/>
      <c r="G284" s="197"/>
      <c r="H284" s="482"/>
      <c r="I284" s="217"/>
    </row>
    <row r="285" spans="1:9" ht="18.75" customHeight="1">
      <c r="A285" s="472" t="s">
        <v>200</v>
      </c>
      <c r="B285" s="502" t="s">
        <v>82</v>
      </c>
      <c r="C285" s="198"/>
      <c r="D285" s="503"/>
      <c r="E285" s="215"/>
      <c r="F285" s="248"/>
      <c r="G285" s="197"/>
      <c r="H285" s="485"/>
      <c r="I285" s="459"/>
    </row>
    <row r="286" spans="1:9" ht="24.75" customHeight="1">
      <c r="A286" s="460" t="s">
        <v>201</v>
      </c>
      <c r="B286" s="203" t="s">
        <v>84</v>
      </c>
      <c r="C286" s="245"/>
      <c r="D286" s="238"/>
      <c r="E286" s="206" t="s">
        <v>64</v>
      </c>
      <c r="F286" s="200">
        <v>8</v>
      </c>
      <c r="G286" s="188"/>
      <c r="H286" s="461">
        <f>F286*G286</f>
        <v>0</v>
      </c>
      <c r="I286" s="459"/>
    </row>
    <row r="287" spans="1:9" ht="17.25" customHeight="1">
      <c r="A287" s="460" t="s">
        <v>202</v>
      </c>
      <c r="B287" s="203" t="s">
        <v>321</v>
      </c>
      <c r="C287" s="245"/>
      <c r="D287" s="271"/>
      <c r="E287" s="445"/>
      <c r="F287" s="272"/>
      <c r="G287" s="266"/>
      <c r="H287" s="504"/>
      <c r="I287" s="217"/>
    </row>
    <row r="288" spans="1:9" ht="25.5" customHeight="1">
      <c r="A288" s="460" t="s">
        <v>203</v>
      </c>
      <c r="B288" s="203" t="s">
        <v>321</v>
      </c>
      <c r="C288" s="245"/>
      <c r="D288" s="273"/>
      <c r="E288" s="445"/>
      <c r="F288" s="272"/>
      <c r="G288" s="266"/>
      <c r="H288" s="504"/>
      <c r="I288" s="217"/>
    </row>
    <row r="289" spans="1:9" ht="18" customHeight="1" thickBot="1">
      <c r="A289" s="463"/>
      <c r="B289" s="246"/>
      <c r="C289" s="198"/>
      <c r="D289" s="274"/>
      <c r="E289" s="215"/>
      <c r="F289" s="248"/>
      <c r="G289" s="197"/>
      <c r="H289" s="505"/>
      <c r="I289" s="217"/>
    </row>
    <row r="290" spans="1:9" ht="13.5" thickBot="1">
      <c r="A290" s="477"/>
      <c r="B290" s="478" t="s">
        <v>87</v>
      </c>
      <c r="C290" s="498"/>
      <c r="D290" s="506"/>
      <c r="E290" s="499"/>
      <c r="F290" s="479"/>
      <c r="G290" s="468"/>
      <c r="H290" s="507">
        <f>SUM(H286:H288)</f>
        <v>0</v>
      </c>
      <c r="I290" s="217"/>
    </row>
    <row r="291" spans="1:9" ht="13.5" thickBot="1">
      <c r="A291" s="481"/>
      <c r="B291" s="275"/>
      <c r="C291" s="508"/>
      <c r="D291" s="509"/>
      <c r="E291" s="509"/>
      <c r="F291" s="509"/>
      <c r="G291" s="510"/>
      <c r="H291" s="471"/>
      <c r="I291" s="217"/>
    </row>
    <row r="292" spans="1:9" ht="21" customHeight="1" thickBot="1" thickTop="1">
      <c r="A292" s="693" t="s">
        <v>22</v>
      </c>
      <c r="B292" s="694"/>
      <c r="C292" s="694"/>
      <c r="D292" s="694"/>
      <c r="E292" s="694"/>
      <c r="F292" s="694"/>
      <c r="G292" s="511"/>
      <c r="H292" s="512">
        <f>H254+H264+H271+H283+H290</f>
        <v>0</v>
      </c>
      <c r="I292" s="276"/>
    </row>
    <row r="293" spans="1:9" ht="17.25" customHeight="1" thickBot="1">
      <c r="A293" s="313"/>
      <c r="B293" s="314"/>
      <c r="C293" s="314"/>
      <c r="D293" s="314"/>
      <c r="E293" s="314"/>
      <c r="F293" s="314"/>
      <c r="G293" s="315"/>
      <c r="H293" s="317"/>
      <c r="I293" s="276"/>
    </row>
    <row r="294" spans="1:9" ht="29.25" customHeight="1" thickBot="1">
      <c r="A294" s="690" t="s">
        <v>515</v>
      </c>
      <c r="B294" s="691"/>
      <c r="C294" s="691"/>
      <c r="D294" s="691"/>
      <c r="E294" s="691"/>
      <c r="F294" s="691"/>
      <c r="G294" s="692"/>
      <c r="H294" s="318">
        <f>H123+H243+H292</f>
        <v>0</v>
      </c>
      <c r="I294" s="276"/>
    </row>
    <row r="295" spans="1:9" ht="12.75">
      <c r="A295" s="423"/>
      <c r="B295" s="424"/>
      <c r="C295" s="424"/>
      <c r="D295" s="424"/>
      <c r="E295" s="424"/>
      <c r="F295" s="424"/>
      <c r="G295" s="425"/>
      <c r="H295" s="426"/>
      <c r="I295" s="276"/>
    </row>
    <row r="296" spans="1:9" ht="12.75">
      <c r="A296" s="427"/>
      <c r="B296" s="276"/>
      <c r="C296" s="276"/>
      <c r="D296" s="276"/>
      <c r="E296" s="276"/>
      <c r="F296" s="276"/>
      <c r="G296" s="428"/>
      <c r="H296" s="429"/>
      <c r="I296" s="276"/>
    </row>
    <row r="297" spans="1:9" ht="12.75">
      <c r="A297" s="427"/>
      <c r="B297" s="276"/>
      <c r="C297" s="276"/>
      <c r="D297" s="276"/>
      <c r="E297" s="276"/>
      <c r="F297" s="276"/>
      <c r="G297" s="428"/>
      <c r="H297" s="429"/>
      <c r="I297" s="276"/>
    </row>
    <row r="298" spans="1:9" ht="12.75">
      <c r="A298" s="427"/>
      <c r="B298" s="276"/>
      <c r="C298" s="276"/>
      <c r="D298" s="276"/>
      <c r="E298" s="276"/>
      <c r="F298" s="276"/>
      <c r="G298" s="428"/>
      <c r="H298" s="429"/>
      <c r="I298" s="276"/>
    </row>
    <row r="299" spans="1:9" ht="12.75">
      <c r="A299" s="427"/>
      <c r="B299" s="276"/>
      <c r="C299" s="276"/>
      <c r="D299" s="276"/>
      <c r="E299" s="276"/>
      <c r="F299" s="276"/>
      <c r="G299" s="428"/>
      <c r="H299" s="429"/>
      <c r="I299" s="276"/>
    </row>
    <row r="300" spans="1:9" ht="12.75">
      <c r="A300" s="427"/>
      <c r="B300" s="276"/>
      <c r="C300" s="276"/>
      <c r="D300" s="276"/>
      <c r="E300" s="276"/>
      <c r="F300" s="276"/>
      <c r="G300" s="428"/>
      <c r="H300" s="429"/>
      <c r="I300" s="276"/>
    </row>
    <row r="301" spans="1:9" ht="12.75">
      <c r="A301" s="427"/>
      <c r="B301" s="276"/>
      <c r="C301" s="276"/>
      <c r="D301" s="276"/>
      <c r="E301" s="276"/>
      <c r="F301" s="276"/>
      <c r="G301" s="428"/>
      <c r="H301" s="429"/>
      <c r="I301" s="276"/>
    </row>
    <row r="302" spans="1:9" ht="12.75">
      <c r="A302" s="427"/>
      <c r="B302" s="276"/>
      <c r="C302" s="276"/>
      <c r="D302" s="276"/>
      <c r="E302" s="276"/>
      <c r="F302" s="276"/>
      <c r="G302" s="428"/>
      <c r="H302" s="429"/>
      <c r="I302" s="276"/>
    </row>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row r="1001" ht="13.5" customHeight="1"/>
    <row r="1002" ht="13.5" customHeight="1"/>
    <row r="1003" ht="13.5" customHeight="1"/>
    <row r="1004" ht="13.5" customHeight="1"/>
    <row r="1005" ht="13.5" customHeight="1"/>
    <row r="1006" ht="13.5" customHeight="1"/>
    <row r="1007" ht="13.5" customHeight="1"/>
    <row r="1008" ht="13.5" customHeight="1"/>
    <row r="1009" ht="13.5" customHeight="1"/>
    <row r="1010" ht="13.5" customHeight="1"/>
    <row r="1011" ht="13.5" customHeight="1"/>
    <row r="1012" ht="13.5" customHeight="1"/>
    <row r="1013" ht="13.5" customHeight="1"/>
    <row r="1014" ht="13.5" customHeight="1"/>
    <row r="1015" ht="13.5" customHeight="1"/>
    <row r="1016" ht="13.5" customHeight="1"/>
    <row r="1017" ht="13.5" customHeight="1"/>
    <row r="1018" ht="13.5" customHeight="1"/>
    <row r="1019" ht="13.5" customHeight="1"/>
    <row r="1020" ht="13.5" customHeight="1"/>
    <row r="1021" ht="13.5" customHeight="1"/>
    <row r="1022" ht="13.5" customHeight="1"/>
    <row r="1023" ht="13.5" customHeight="1"/>
    <row r="1024" ht="13.5" customHeight="1"/>
    <row r="1025" ht="13.5" customHeight="1"/>
    <row r="1026" ht="13.5" customHeight="1"/>
    <row r="1027" ht="13.5" customHeight="1"/>
    <row r="1028" ht="13.5" customHeight="1"/>
    <row r="1029" ht="13.5" customHeight="1"/>
    <row r="1030" ht="13.5" customHeight="1"/>
    <row r="1031" ht="13.5" customHeight="1"/>
    <row r="1032" ht="13.5" customHeight="1"/>
    <row r="1033" ht="13.5" customHeight="1"/>
    <row r="1034" ht="13.5" customHeight="1"/>
    <row r="1035" ht="13.5" customHeight="1"/>
    <row r="1036" ht="13.5" customHeight="1"/>
    <row r="1037" ht="13.5" customHeight="1"/>
    <row r="1038" ht="13.5" customHeight="1"/>
    <row r="1039" ht="13.5" customHeight="1"/>
    <row r="1040" ht="13.5" customHeight="1"/>
    <row r="1041" ht="13.5" customHeight="1"/>
    <row r="1042" ht="13.5" customHeight="1"/>
    <row r="1043" ht="13.5" customHeight="1"/>
    <row r="1044" ht="13.5" customHeight="1"/>
    <row r="1045" ht="13.5" customHeight="1"/>
    <row r="1046" ht="13.5" customHeight="1"/>
    <row r="1047" ht="13.5" customHeight="1"/>
    <row r="1048" ht="13.5" customHeight="1"/>
    <row r="1049" ht="13.5" customHeight="1"/>
    <row r="1050" ht="13.5" customHeight="1"/>
    <row r="1051" ht="13.5" customHeight="1"/>
    <row r="1052" ht="13.5" customHeight="1"/>
    <row r="1053" ht="13.5" customHeight="1"/>
    <row r="1054" ht="13.5" customHeight="1"/>
    <row r="1055" ht="13.5" customHeight="1"/>
    <row r="1056" ht="13.5" customHeight="1"/>
    <row r="1057" ht="13.5" customHeight="1"/>
    <row r="1058" ht="13.5" customHeight="1"/>
    <row r="1059" ht="13.5" customHeight="1"/>
    <row r="1060" ht="13.5" customHeight="1"/>
    <row r="1061" ht="13.5" customHeight="1"/>
    <row r="1062" ht="13.5" customHeight="1"/>
    <row r="1063" ht="13.5" customHeight="1"/>
    <row r="1064" ht="13.5" customHeight="1"/>
    <row r="1065" ht="13.5" customHeight="1"/>
    <row r="1066" ht="13.5" customHeight="1"/>
    <row r="1067" ht="13.5" customHeight="1"/>
    <row r="1068" ht="13.5" customHeight="1"/>
    <row r="1069" ht="13.5" customHeight="1"/>
    <row r="1070" ht="13.5" customHeight="1"/>
    <row r="1071" ht="13.5" customHeight="1"/>
    <row r="1072" ht="13.5" customHeight="1"/>
    <row r="1073" ht="13.5" customHeight="1"/>
    <row r="1074" ht="13.5" customHeight="1"/>
    <row r="1075" ht="13.5" customHeight="1"/>
    <row r="1076" ht="13.5" customHeight="1"/>
    <row r="1077" ht="13.5" customHeight="1"/>
    <row r="1078" ht="13.5" customHeight="1"/>
    <row r="1079" ht="13.5" customHeight="1"/>
    <row r="1080" ht="13.5" customHeight="1"/>
    <row r="1081" ht="13.5" customHeight="1"/>
    <row r="1082" ht="13.5" customHeight="1"/>
    <row r="1083" ht="13.5" customHeight="1"/>
    <row r="1084" ht="13.5" customHeight="1"/>
    <row r="1085" ht="13.5" customHeight="1"/>
    <row r="1086" ht="13.5" customHeight="1"/>
    <row r="1087" ht="13.5" customHeight="1"/>
    <row r="1088" ht="13.5" customHeight="1"/>
    <row r="1089" ht="13.5" customHeight="1"/>
    <row r="1090" ht="13.5" customHeight="1"/>
    <row r="1091" ht="13.5" customHeight="1"/>
    <row r="1092" ht="13.5" customHeight="1"/>
    <row r="1093" ht="13.5" customHeight="1"/>
    <row r="1094" ht="13.5" customHeight="1"/>
    <row r="1095" ht="13.5" customHeight="1"/>
    <row r="1096" ht="13.5" customHeight="1"/>
    <row r="1097" ht="13.5" customHeight="1"/>
    <row r="1098" ht="13.5" customHeight="1"/>
    <row r="1099" ht="13.5" customHeight="1"/>
    <row r="1100" ht="13.5" customHeight="1"/>
    <row r="1101" ht="13.5" customHeight="1"/>
    <row r="1102" ht="13.5" customHeight="1"/>
    <row r="1103" ht="13.5" customHeight="1"/>
    <row r="1104" ht="13.5" customHeight="1"/>
    <row r="1105" ht="13.5" customHeight="1"/>
    <row r="1106" ht="13.5" customHeight="1"/>
    <row r="1107" ht="13.5" customHeight="1"/>
    <row r="1108" ht="13.5" customHeight="1"/>
    <row r="1109" ht="13.5" customHeight="1"/>
    <row r="1110" ht="13.5" customHeight="1"/>
    <row r="1111" ht="13.5" customHeight="1"/>
    <row r="1112" ht="13.5" customHeight="1"/>
    <row r="1113" ht="13.5" customHeight="1"/>
    <row r="1114" ht="13.5" customHeight="1"/>
    <row r="1115" ht="13.5" customHeight="1"/>
    <row r="1116" ht="13.5" customHeight="1"/>
    <row r="1117" ht="13.5" customHeight="1"/>
    <row r="1118" ht="13.5" customHeight="1"/>
    <row r="1119" ht="13.5" customHeight="1"/>
    <row r="1120" ht="13.5" customHeight="1"/>
    <row r="1121" ht="13.5" customHeight="1"/>
    <row r="1122" ht="13.5" customHeight="1"/>
    <row r="1123" ht="13.5" customHeight="1"/>
    <row r="1124" ht="13.5" customHeight="1"/>
    <row r="1125" ht="13.5" customHeight="1"/>
    <row r="1126" ht="13.5" customHeight="1"/>
    <row r="1127" ht="13.5" customHeight="1"/>
    <row r="1128" ht="13.5" customHeight="1"/>
    <row r="1129" ht="13.5" customHeight="1"/>
    <row r="1130" ht="13.5" customHeight="1"/>
    <row r="1131" ht="13.5" customHeight="1"/>
    <row r="1132" ht="13.5" customHeight="1"/>
    <row r="1133" ht="13.5" customHeight="1"/>
    <row r="1134" ht="13.5" customHeight="1"/>
    <row r="1135" ht="13.5" customHeight="1"/>
    <row r="1136" ht="13.5" customHeight="1"/>
    <row r="1137" ht="13.5" customHeight="1"/>
    <row r="1138" ht="13.5" customHeight="1"/>
    <row r="1139" ht="13.5" customHeight="1"/>
    <row r="1140" ht="13.5" customHeight="1"/>
    <row r="1141" ht="13.5" customHeight="1"/>
    <row r="1142" ht="13.5" customHeight="1"/>
    <row r="1143" ht="13.5" customHeight="1"/>
    <row r="1144" ht="13.5" customHeight="1"/>
    <row r="1145" ht="13.5" customHeight="1"/>
    <row r="1146" ht="13.5" customHeight="1"/>
    <row r="1147" ht="13.5" customHeight="1"/>
    <row r="1148" ht="13.5" customHeight="1"/>
    <row r="1149" ht="13.5" customHeight="1"/>
    <row r="1150" ht="13.5" customHeight="1"/>
    <row r="1151" ht="13.5" customHeight="1"/>
    <row r="1152" ht="13.5" customHeight="1"/>
    <row r="1153" ht="13.5" customHeight="1"/>
    <row r="1154" ht="13.5" customHeight="1"/>
    <row r="1155" ht="13.5" customHeight="1"/>
    <row r="1156" ht="13.5" customHeight="1"/>
    <row r="1157" ht="13.5" customHeight="1"/>
    <row r="1158" ht="13.5" customHeight="1"/>
    <row r="1159" ht="13.5" customHeight="1"/>
    <row r="1160" ht="13.5" customHeight="1"/>
    <row r="1161" ht="13.5" customHeight="1"/>
    <row r="1162" ht="13.5" customHeight="1"/>
    <row r="1163" ht="13.5" customHeight="1"/>
    <row r="1164" ht="13.5" customHeight="1"/>
    <row r="1165" ht="13.5" customHeight="1"/>
    <row r="1166" ht="13.5" customHeight="1"/>
    <row r="1167" ht="13.5" customHeight="1"/>
    <row r="1168" ht="13.5" customHeight="1"/>
    <row r="1169" ht="13.5" customHeight="1"/>
    <row r="1170" ht="13.5" customHeight="1"/>
    <row r="1171" ht="13.5" customHeight="1"/>
    <row r="1172" ht="13.5" customHeight="1"/>
    <row r="1173" ht="13.5" customHeight="1"/>
    <row r="1174" ht="13.5" customHeight="1"/>
    <row r="1175" ht="13.5" customHeight="1"/>
    <row r="1176" ht="13.5" customHeight="1"/>
    <row r="1177" ht="13.5" customHeight="1"/>
    <row r="1178" ht="13.5" customHeight="1"/>
    <row r="1179" ht="13.5" customHeight="1"/>
    <row r="1180" ht="13.5" customHeight="1"/>
    <row r="1181" ht="13.5" customHeight="1"/>
    <row r="1182" ht="13.5" customHeight="1"/>
    <row r="1183" ht="13.5" customHeight="1"/>
    <row r="1184" ht="13.5" customHeight="1"/>
    <row r="1185" ht="13.5" customHeight="1"/>
    <row r="1186" ht="13.5" customHeight="1"/>
    <row r="1187" ht="13.5" customHeight="1"/>
    <row r="1188" ht="13.5" customHeight="1"/>
    <row r="1189" ht="13.5" customHeight="1"/>
    <row r="1190" ht="13.5" customHeight="1"/>
    <row r="1191" ht="13.5" customHeight="1"/>
    <row r="1192" ht="13.5" customHeight="1"/>
    <row r="1193" ht="13.5" customHeight="1"/>
    <row r="1194" ht="13.5" customHeight="1"/>
    <row r="1195" ht="13.5" customHeight="1"/>
    <row r="1196" ht="13.5" customHeight="1"/>
    <row r="1197" ht="13.5" customHeight="1"/>
    <row r="1198" ht="13.5" customHeight="1"/>
    <row r="1199" ht="13.5" customHeight="1"/>
    <row r="1200" ht="13.5" customHeight="1"/>
    <row r="1201" ht="13.5" customHeight="1"/>
    <row r="1202" ht="13.5" customHeight="1"/>
    <row r="1203" ht="13.5" customHeight="1"/>
    <row r="1204" ht="13.5" customHeight="1"/>
    <row r="1205" ht="13.5" customHeight="1"/>
    <row r="1206" ht="13.5" customHeight="1"/>
    <row r="1207" ht="13.5" customHeight="1"/>
    <row r="1208" ht="13.5" customHeight="1"/>
    <row r="1209" ht="13.5" customHeight="1"/>
    <row r="1210" ht="13.5" customHeight="1"/>
    <row r="1211" ht="13.5" customHeight="1"/>
    <row r="1212" ht="13.5" customHeight="1"/>
    <row r="1213" ht="13.5" customHeight="1"/>
    <row r="1214" ht="13.5" customHeight="1"/>
    <row r="1215" ht="13.5" customHeight="1"/>
    <row r="1216" ht="13.5" customHeight="1"/>
    <row r="1217" ht="13.5" customHeight="1"/>
    <row r="1218" ht="13.5" customHeight="1"/>
    <row r="1219" ht="13.5" customHeight="1"/>
    <row r="1220" ht="13.5" customHeight="1"/>
    <row r="1221" ht="13.5" customHeight="1"/>
    <row r="1222" ht="13.5" customHeight="1"/>
    <row r="1223" ht="13.5" customHeight="1"/>
    <row r="1224" ht="13.5" customHeight="1"/>
    <row r="1225" ht="13.5" customHeight="1"/>
    <row r="1226" ht="13.5" customHeight="1"/>
    <row r="1227" ht="13.5" customHeight="1"/>
    <row r="1228" ht="13.5" customHeight="1"/>
    <row r="1229" ht="13.5" customHeight="1"/>
    <row r="1230" ht="13.5" customHeight="1"/>
    <row r="1231" ht="13.5" customHeight="1"/>
    <row r="1232" ht="13.5" customHeight="1"/>
    <row r="1233" ht="13.5" customHeight="1"/>
    <row r="1234" ht="13.5" customHeight="1"/>
    <row r="1235" ht="13.5" customHeight="1"/>
    <row r="1236" ht="13.5" customHeight="1"/>
    <row r="1237" ht="13.5" customHeight="1"/>
    <row r="1238" ht="13.5" customHeight="1"/>
    <row r="1239" ht="13.5" customHeight="1"/>
    <row r="1240" ht="13.5" customHeight="1"/>
    <row r="1241" ht="13.5" customHeight="1"/>
    <row r="1242" ht="13.5" customHeight="1"/>
    <row r="1243" ht="13.5" customHeight="1"/>
    <row r="1244" ht="13.5" customHeight="1"/>
    <row r="1245" ht="13.5" customHeight="1"/>
    <row r="1246" ht="13.5" customHeight="1"/>
    <row r="1247" ht="13.5" customHeight="1"/>
    <row r="1248" ht="13.5" customHeight="1"/>
    <row r="1249" ht="13.5" customHeight="1"/>
    <row r="1250" ht="13.5" customHeight="1"/>
    <row r="1251" ht="13.5" customHeight="1"/>
    <row r="1252" ht="13.5" customHeight="1"/>
    <row r="1253" ht="13.5" customHeight="1"/>
    <row r="1254" ht="13.5" customHeight="1"/>
    <row r="1255" ht="13.5" customHeight="1"/>
    <row r="1256" ht="13.5" customHeight="1"/>
    <row r="1257" ht="13.5" customHeight="1"/>
    <row r="1258" ht="13.5" customHeight="1"/>
    <row r="1259" ht="13.5" customHeight="1"/>
    <row r="1260" ht="13.5" customHeight="1"/>
    <row r="1261" ht="13.5" customHeight="1"/>
    <row r="1262" ht="13.5" customHeight="1"/>
    <row r="1263" ht="13.5" customHeight="1"/>
    <row r="1264" ht="13.5" customHeight="1"/>
    <row r="1265" ht="13.5" customHeight="1"/>
    <row r="1266" ht="13.5" customHeight="1"/>
    <row r="1267" ht="13.5" customHeight="1"/>
    <row r="1268" ht="13.5" customHeight="1"/>
    <row r="1269" ht="13.5" customHeight="1"/>
    <row r="1270" ht="13.5" customHeight="1"/>
    <row r="1271" ht="13.5" customHeight="1"/>
    <row r="1272" ht="13.5" customHeight="1"/>
    <row r="1273" ht="13.5" customHeight="1"/>
    <row r="1274" ht="13.5" customHeight="1"/>
    <row r="1275" ht="13.5" customHeight="1"/>
    <row r="1276" ht="13.5" customHeight="1"/>
    <row r="1277" ht="13.5" customHeight="1"/>
    <row r="1278" ht="13.5" customHeight="1"/>
    <row r="1279" ht="13.5" customHeight="1"/>
    <row r="1280" ht="13.5" customHeight="1"/>
    <row r="1281" ht="13.5" customHeight="1"/>
    <row r="1282" ht="13.5" customHeight="1"/>
  </sheetData>
  <sheetProtection/>
  <mergeCells count="32">
    <mergeCell ref="H141:H142"/>
    <mergeCell ref="A141:A142"/>
    <mergeCell ref="C141:C142"/>
    <mergeCell ref="D141:D142"/>
    <mergeCell ref="E141:E142"/>
    <mergeCell ref="F141:F142"/>
    <mergeCell ref="G141:G142"/>
    <mergeCell ref="D21:D22"/>
    <mergeCell ref="E21:E22"/>
    <mergeCell ref="A294:G294"/>
    <mergeCell ref="A123:F123"/>
    <mergeCell ref="A243:F243"/>
    <mergeCell ref="A292:F292"/>
    <mergeCell ref="F21:F22"/>
    <mergeCell ref="G21:G22"/>
    <mergeCell ref="H21:H22"/>
    <mergeCell ref="A138:A139"/>
    <mergeCell ref="C138:C139"/>
    <mergeCell ref="D138:D139"/>
    <mergeCell ref="E138:E139"/>
    <mergeCell ref="F138:F139"/>
    <mergeCell ref="G138:G139"/>
    <mergeCell ref="H138:H139"/>
    <mergeCell ref="A21:A22"/>
    <mergeCell ref="C21:C22"/>
    <mergeCell ref="H249:H250"/>
    <mergeCell ref="A249:A250"/>
    <mergeCell ref="C249:C250"/>
    <mergeCell ref="D249:D250"/>
    <mergeCell ref="E249:E250"/>
    <mergeCell ref="F249:F250"/>
    <mergeCell ref="G249:G250"/>
  </mergeCells>
  <printOptions horizontalCentered="1"/>
  <pageMargins left="0.3937007874015748" right="0.3937007874015748" top="0.7874015748031497" bottom="0.5905511811023623" header="0.5118110236220472" footer="0.31496062992125984"/>
  <pageSetup fitToHeight="2" horizontalDpi="600" verticalDpi="600" orientation="landscape" paperSize="9" scale="95" r:id="rId1"/>
  <headerFooter alignWithMargins="0">
    <oddHeader>&amp;L&amp;"Arial,Obyčejné"&amp;9Modernizace ČOV Dačice&amp;R&amp;"Arial,Obyčejné"&amp;9EKOEKO s.r.o.</oddHeader>
    <oddFooter>&amp;L&amp;"Arial,Obyčejné"&amp;9Zakázkové číslo: 1432-51&amp;R&amp;"Arial,Obyčejné"&amp;9Str. &amp;P/68</oddFooter>
  </headerFooter>
  <rowBreaks count="15" manualBreakCount="15">
    <brk id="9" max="7" man="1"/>
    <brk id="26" max="7" man="1"/>
    <brk id="35" max="7" man="1"/>
    <brk id="58" max="7" man="1"/>
    <brk id="82" max="7" man="1"/>
    <brk id="94" max="7" man="1"/>
    <brk id="123" max="7" man="1"/>
    <brk id="129" max="7" man="1"/>
    <brk id="144" max="7" man="1"/>
    <brk id="164" max="7" man="1"/>
    <brk id="180" max="7" man="1"/>
    <brk id="208" max="7" man="1"/>
    <brk id="221" max="7" man="1"/>
    <brk id="243" max="7" man="1"/>
    <brk id="250" max="7" man="1"/>
  </rowBreaks>
  <ignoredErrors>
    <ignoredError sqref="H294 H292" unlockedFormula="1"/>
  </ignoredErrors>
</worksheet>
</file>

<file path=xl/worksheets/sheet4.xml><?xml version="1.0" encoding="utf-8"?>
<worksheet xmlns="http://schemas.openxmlformats.org/spreadsheetml/2006/main" xmlns:r="http://schemas.openxmlformats.org/officeDocument/2006/relationships">
  <dimension ref="A1:O547"/>
  <sheetViews>
    <sheetView view="pageBreakPreview" zoomScaleNormal="75" zoomScaleSheetLayoutView="100" zoomScalePageLayoutView="0" workbookViewId="0" topLeftCell="A1">
      <selection activeCell="B22" sqref="B22"/>
    </sheetView>
  </sheetViews>
  <sheetFormatPr defaultColWidth="9.00390625" defaultRowHeight="12.75"/>
  <cols>
    <col min="1" max="1" width="8.75390625" style="38" customWidth="1"/>
    <col min="2" max="2" width="49.125" style="2" customWidth="1"/>
    <col min="3" max="3" width="9.625" style="57" customWidth="1"/>
    <col min="4" max="4" width="9.625" style="5" customWidth="1"/>
    <col min="5" max="6" width="7.625" style="5" customWidth="1"/>
    <col min="7" max="8" width="10.625" style="2" customWidth="1"/>
    <col min="9" max="9" width="2.625" style="2" customWidth="1"/>
    <col min="10" max="16384" width="9.125" style="2" customWidth="1"/>
  </cols>
  <sheetData>
    <row r="1" spans="1:8" ht="24.75" customHeight="1" thickBot="1">
      <c r="A1" s="86" t="s">
        <v>396</v>
      </c>
      <c r="B1" s="87" t="s">
        <v>400</v>
      </c>
      <c r="C1" s="88"/>
      <c r="D1" s="88"/>
      <c r="E1" s="88"/>
      <c r="F1" s="88"/>
      <c r="G1" s="95"/>
      <c r="H1" s="76"/>
    </row>
    <row r="2" spans="1:14" ht="9.75" customHeight="1" thickBot="1">
      <c r="A2" s="47"/>
      <c r="B2" s="28"/>
      <c r="C2" s="46"/>
      <c r="D2" s="46"/>
      <c r="E2" s="46"/>
      <c r="F2" s="46"/>
      <c r="G2" s="1"/>
      <c r="H2" s="1"/>
      <c r="I2" s="1"/>
      <c r="J2" s="1"/>
      <c r="K2" s="1"/>
      <c r="L2" s="1"/>
      <c r="M2" s="1"/>
      <c r="N2" s="1"/>
    </row>
    <row r="3" spans="1:8" ht="20.25" customHeight="1" thickBot="1">
      <c r="A3" s="319"/>
      <c r="B3" s="325" t="s">
        <v>398</v>
      </c>
      <c r="C3" s="320"/>
      <c r="D3" s="320"/>
      <c r="E3" s="320"/>
      <c r="F3" s="320"/>
      <c r="G3" s="321"/>
      <c r="H3" s="322"/>
    </row>
    <row r="4" spans="1:8" ht="22.5" customHeight="1" thickBot="1">
      <c r="A4" s="323" t="s">
        <v>377</v>
      </c>
      <c r="B4" s="324" t="s">
        <v>523</v>
      </c>
      <c r="C4" s="100" t="s">
        <v>369</v>
      </c>
      <c r="D4" s="100" t="s">
        <v>370</v>
      </c>
      <c r="E4" s="100" t="s">
        <v>368</v>
      </c>
      <c r="F4" s="100" t="s">
        <v>312</v>
      </c>
      <c r="G4" s="100" t="s">
        <v>313</v>
      </c>
      <c r="H4" s="101" t="s">
        <v>311</v>
      </c>
    </row>
    <row r="5" spans="1:9" s="22" customFormat="1" ht="22.5" customHeight="1" thickBot="1">
      <c r="A5" s="118"/>
      <c r="B5" s="133" t="s">
        <v>276</v>
      </c>
      <c r="C5" s="119"/>
      <c r="D5" s="119"/>
      <c r="E5" s="119"/>
      <c r="F5" s="119"/>
      <c r="G5" s="119"/>
      <c r="H5" s="120"/>
      <c r="I5" s="121"/>
    </row>
    <row r="6" spans="1:15" s="22" customFormat="1" ht="117" customHeight="1">
      <c r="A6" s="439">
        <v>1</v>
      </c>
      <c r="B6" s="330" t="s">
        <v>277</v>
      </c>
      <c r="C6" s="331"/>
      <c r="D6" s="331"/>
      <c r="E6" s="134" t="s">
        <v>373</v>
      </c>
      <c r="F6" s="135">
        <v>1</v>
      </c>
      <c r="G6" s="135"/>
      <c r="H6" s="136">
        <f aca="true" t="shared" si="0" ref="H6:H12">F6*G6</f>
        <v>0</v>
      </c>
      <c r="I6" s="137"/>
      <c r="J6" s="137"/>
      <c r="K6" s="137"/>
      <c r="L6" s="137"/>
      <c r="M6" s="137"/>
      <c r="N6" s="137"/>
      <c r="O6" s="137"/>
    </row>
    <row r="7" spans="1:15" s="22" customFormat="1" ht="54.75" customHeight="1">
      <c r="A7" s="131">
        <v>2</v>
      </c>
      <c r="B7" s="549" t="s">
        <v>289</v>
      </c>
      <c r="C7" s="550"/>
      <c r="D7" s="550"/>
      <c r="E7" s="550" t="s">
        <v>373</v>
      </c>
      <c r="F7" s="551">
        <v>1</v>
      </c>
      <c r="G7" s="551"/>
      <c r="H7" s="552">
        <f>F7*G7</f>
        <v>0</v>
      </c>
      <c r="I7" s="538"/>
      <c r="J7" s="540"/>
      <c r="K7" s="540"/>
      <c r="L7" s="540"/>
      <c r="M7" s="540"/>
      <c r="N7" s="540"/>
      <c r="O7" s="540"/>
    </row>
    <row r="8" spans="1:15" s="22" customFormat="1" ht="40.5" customHeight="1">
      <c r="A8" s="131">
        <v>3</v>
      </c>
      <c r="B8" s="332" t="s">
        <v>278</v>
      </c>
      <c r="C8" s="333"/>
      <c r="D8" s="333"/>
      <c r="E8" s="138" t="s">
        <v>375</v>
      </c>
      <c r="F8" s="139">
        <v>1</v>
      </c>
      <c r="G8" s="139"/>
      <c r="H8" s="140">
        <f t="shared" si="0"/>
        <v>0</v>
      </c>
      <c r="I8" s="141"/>
      <c r="J8" s="137"/>
      <c r="K8" s="137"/>
      <c r="L8" s="137"/>
      <c r="M8" s="137"/>
      <c r="N8" s="137"/>
      <c r="O8" s="137"/>
    </row>
    <row r="9" spans="1:15" s="22" customFormat="1" ht="32.25" customHeight="1">
      <c r="A9" s="131">
        <v>4</v>
      </c>
      <c r="B9" s="332" t="s">
        <v>279</v>
      </c>
      <c r="C9" s="334"/>
      <c r="D9" s="334"/>
      <c r="E9" s="147" t="s">
        <v>374</v>
      </c>
      <c r="F9" s="148">
        <v>20</v>
      </c>
      <c r="G9" s="148"/>
      <c r="H9" s="149">
        <f t="shared" si="0"/>
        <v>0</v>
      </c>
      <c r="I9" s="141"/>
      <c r="J9" s="137"/>
      <c r="K9" s="137"/>
      <c r="L9" s="137"/>
      <c r="M9" s="137"/>
      <c r="N9" s="137"/>
      <c r="O9" s="137"/>
    </row>
    <row r="10" spans="1:15" s="22" customFormat="1" ht="24.75" customHeight="1">
      <c r="A10" s="131">
        <f>A9+1</f>
        <v>5</v>
      </c>
      <c r="B10" s="332" t="s">
        <v>280</v>
      </c>
      <c r="C10" s="335"/>
      <c r="D10" s="335"/>
      <c r="E10" s="147" t="s">
        <v>374</v>
      </c>
      <c r="F10" s="148">
        <v>40</v>
      </c>
      <c r="G10" s="148"/>
      <c r="H10" s="149">
        <f t="shared" si="0"/>
        <v>0</v>
      </c>
      <c r="I10" s="141"/>
      <c r="J10" s="137"/>
      <c r="K10" s="137"/>
      <c r="L10" s="137"/>
      <c r="M10" s="137"/>
      <c r="N10" s="137"/>
      <c r="O10" s="137"/>
    </row>
    <row r="11" spans="1:15" s="22" customFormat="1" ht="40.5" customHeight="1">
      <c r="A11" s="131">
        <f>A10+1</f>
        <v>6</v>
      </c>
      <c r="B11" s="336" t="s">
        <v>281</v>
      </c>
      <c r="C11" s="333"/>
      <c r="D11" s="333"/>
      <c r="E11" s="138" t="s">
        <v>386</v>
      </c>
      <c r="F11" s="139">
        <v>15</v>
      </c>
      <c r="G11" s="139"/>
      <c r="H11" s="361">
        <f t="shared" si="0"/>
        <v>0</v>
      </c>
      <c r="I11" s="137"/>
      <c r="J11" s="137"/>
      <c r="K11" s="137"/>
      <c r="L11" s="137"/>
      <c r="M11" s="137"/>
      <c r="N11" s="137"/>
      <c r="O11" s="137"/>
    </row>
    <row r="12" spans="1:15" s="22" customFormat="1" ht="68.25" customHeight="1" thickBot="1">
      <c r="A12" s="131">
        <f>A11+1</f>
        <v>7</v>
      </c>
      <c r="B12" s="438" t="s">
        <v>225</v>
      </c>
      <c r="C12" s="333"/>
      <c r="D12" s="333"/>
      <c r="E12" s="138" t="s">
        <v>373</v>
      </c>
      <c r="F12" s="139">
        <v>1</v>
      </c>
      <c r="G12" s="139"/>
      <c r="H12" s="140">
        <f t="shared" si="0"/>
        <v>0</v>
      </c>
      <c r="I12" s="141"/>
      <c r="J12" s="137"/>
      <c r="K12" s="137"/>
      <c r="L12" s="137"/>
      <c r="M12" s="137"/>
      <c r="N12" s="137"/>
      <c r="O12" s="137"/>
    </row>
    <row r="13" spans="1:15" s="22" customFormat="1" ht="27" customHeight="1" thickBot="1">
      <c r="A13" s="337"/>
      <c r="B13" s="338" t="s">
        <v>282</v>
      </c>
      <c r="C13" s="339"/>
      <c r="D13" s="339"/>
      <c r="E13" s="142"/>
      <c r="F13" s="155"/>
      <c r="G13" s="143"/>
      <c r="H13" s="362">
        <f>SUM(H6:H12)</f>
        <v>0</v>
      </c>
      <c r="I13" s="141"/>
      <c r="J13" s="539"/>
      <c r="K13" s="539"/>
      <c r="L13" s="539"/>
      <c r="M13" s="539"/>
      <c r="N13" s="539"/>
      <c r="O13" s="539"/>
    </row>
    <row r="14" spans="1:15" s="22" customFormat="1" ht="18.75" customHeight="1" thickBot="1">
      <c r="A14" s="340"/>
      <c r="B14" s="341"/>
      <c r="C14" s="342"/>
      <c r="D14" s="342"/>
      <c r="E14" s="144"/>
      <c r="F14" s="145"/>
      <c r="G14" s="146"/>
      <c r="H14" s="167"/>
      <c r="I14" s="132"/>
      <c r="J14" s="146"/>
      <c r="K14" s="146"/>
      <c r="L14" s="146"/>
      <c r="M14" s="146"/>
      <c r="N14" s="146"/>
      <c r="O14" s="146"/>
    </row>
    <row r="15" spans="1:9" s="22" customFormat="1" ht="27.75" customHeight="1" thickBot="1">
      <c r="A15" s="343"/>
      <c r="B15" s="338" t="s">
        <v>283</v>
      </c>
      <c r="C15" s="344"/>
      <c r="D15" s="344"/>
      <c r="E15" s="363"/>
      <c r="F15" s="363"/>
      <c r="G15" s="363"/>
      <c r="H15" s="364"/>
      <c r="I15" s="121"/>
    </row>
    <row r="16" spans="1:15" s="22" customFormat="1" ht="209.25" customHeight="1">
      <c r="A16" s="131">
        <f>A12+1</f>
        <v>8</v>
      </c>
      <c r="B16" s="332" t="s">
        <v>284</v>
      </c>
      <c r="C16" s="333"/>
      <c r="D16" s="333"/>
      <c r="E16" s="138" t="s">
        <v>373</v>
      </c>
      <c r="F16" s="139">
        <v>1</v>
      </c>
      <c r="G16" s="139"/>
      <c r="H16" s="140">
        <f aca="true" t="shared" si="1" ref="H16:H37">F16*G16</f>
        <v>0</v>
      </c>
      <c r="I16" s="141"/>
      <c r="J16" s="137"/>
      <c r="K16" s="137"/>
      <c r="L16" s="137"/>
      <c r="M16" s="137"/>
      <c r="N16" s="137"/>
      <c r="O16" s="137"/>
    </row>
    <row r="17" spans="1:15" s="22" customFormat="1" ht="100.5" customHeight="1">
      <c r="A17" s="131">
        <f aca="true" t="shared" si="2" ref="A17:A37">A16+1</f>
        <v>9</v>
      </c>
      <c r="B17" s="332" t="s">
        <v>285</v>
      </c>
      <c r="C17" s="333"/>
      <c r="D17" s="333"/>
      <c r="E17" s="138" t="s">
        <v>373</v>
      </c>
      <c r="F17" s="139">
        <v>1</v>
      </c>
      <c r="G17" s="139"/>
      <c r="H17" s="140">
        <f t="shared" si="1"/>
        <v>0</v>
      </c>
      <c r="I17" s="141"/>
      <c r="J17" s="137"/>
      <c r="K17" s="137"/>
      <c r="L17" s="137"/>
      <c r="M17" s="137"/>
      <c r="N17" s="137"/>
      <c r="O17" s="137"/>
    </row>
    <row r="18" spans="1:15" s="22" customFormat="1" ht="84.75" customHeight="1">
      <c r="A18" s="131">
        <f t="shared" si="2"/>
        <v>10</v>
      </c>
      <c r="B18" s="332" t="s">
        <v>290</v>
      </c>
      <c r="C18" s="333"/>
      <c r="D18" s="333"/>
      <c r="E18" s="138" t="s">
        <v>375</v>
      </c>
      <c r="F18" s="139">
        <v>2</v>
      </c>
      <c r="G18" s="139"/>
      <c r="H18" s="140">
        <f t="shared" si="1"/>
        <v>0</v>
      </c>
      <c r="I18" s="141"/>
      <c r="J18" s="137"/>
      <c r="K18" s="137"/>
      <c r="L18" s="137"/>
      <c r="M18" s="137"/>
      <c r="N18" s="137"/>
      <c r="O18" s="137"/>
    </row>
    <row r="19" spans="1:15" s="22" customFormat="1" ht="286.5" customHeight="1">
      <c r="A19" s="131">
        <f t="shared" si="2"/>
        <v>11</v>
      </c>
      <c r="B19" s="332" t="s">
        <v>336</v>
      </c>
      <c r="C19" s="335"/>
      <c r="D19" s="335"/>
      <c r="E19" s="138" t="s">
        <v>373</v>
      </c>
      <c r="F19" s="139">
        <v>2</v>
      </c>
      <c r="G19" s="139"/>
      <c r="H19" s="140">
        <f t="shared" si="1"/>
        <v>0</v>
      </c>
      <c r="I19" s="141"/>
      <c r="J19" s="137"/>
      <c r="K19" s="137"/>
      <c r="L19" s="137"/>
      <c r="M19" s="137"/>
      <c r="N19" s="137"/>
      <c r="O19" s="137"/>
    </row>
    <row r="20" spans="1:15" s="22" customFormat="1" ht="122.25" customHeight="1">
      <c r="A20" s="131">
        <f t="shared" si="2"/>
        <v>12</v>
      </c>
      <c r="B20" s="332" t="s">
        <v>337</v>
      </c>
      <c r="C20" s="335"/>
      <c r="D20" s="335"/>
      <c r="E20" s="138" t="s">
        <v>375</v>
      </c>
      <c r="F20" s="139">
        <v>3</v>
      </c>
      <c r="G20" s="139"/>
      <c r="H20" s="140">
        <f t="shared" si="1"/>
        <v>0</v>
      </c>
      <c r="I20" s="141"/>
      <c r="J20" s="137"/>
      <c r="K20" s="137"/>
      <c r="L20" s="137"/>
      <c r="M20" s="137"/>
      <c r="N20" s="137"/>
      <c r="O20" s="137"/>
    </row>
    <row r="21" spans="1:15" s="22" customFormat="1" ht="45" customHeight="1">
      <c r="A21" s="131">
        <f t="shared" si="2"/>
        <v>13</v>
      </c>
      <c r="B21" s="332" t="s">
        <v>338</v>
      </c>
      <c r="C21" s="335"/>
      <c r="D21" s="335"/>
      <c r="E21" s="138" t="s">
        <v>375</v>
      </c>
      <c r="F21" s="139">
        <v>7</v>
      </c>
      <c r="G21" s="139"/>
      <c r="H21" s="140">
        <f t="shared" si="1"/>
        <v>0</v>
      </c>
      <c r="I21" s="141"/>
      <c r="J21" s="137"/>
      <c r="K21" s="137"/>
      <c r="L21" s="137"/>
      <c r="M21" s="137"/>
      <c r="N21" s="137"/>
      <c r="O21" s="137"/>
    </row>
    <row r="22" spans="1:15" s="22" customFormat="1" ht="38.25">
      <c r="A22" s="131">
        <f>A21+1</f>
        <v>14</v>
      </c>
      <c r="B22" s="332" t="s">
        <v>339</v>
      </c>
      <c r="C22" s="335"/>
      <c r="D22" s="335"/>
      <c r="E22" s="138" t="s">
        <v>375</v>
      </c>
      <c r="F22" s="139">
        <v>3</v>
      </c>
      <c r="G22" s="139"/>
      <c r="H22" s="140">
        <f>F22*G22</f>
        <v>0</v>
      </c>
      <c r="I22" s="141"/>
      <c r="J22" s="137"/>
      <c r="K22" s="137"/>
      <c r="L22" s="137"/>
      <c r="M22" s="137"/>
      <c r="N22" s="137"/>
      <c r="O22" s="137"/>
    </row>
    <row r="23" spans="1:15" s="22" customFormat="1" ht="38.25">
      <c r="A23" s="131">
        <f>A21+1</f>
        <v>14</v>
      </c>
      <c r="B23" s="332" t="s">
        <v>340</v>
      </c>
      <c r="C23" s="335"/>
      <c r="D23" s="335"/>
      <c r="E23" s="138" t="s">
        <v>375</v>
      </c>
      <c r="F23" s="139">
        <v>1</v>
      </c>
      <c r="G23" s="139"/>
      <c r="H23" s="140">
        <f t="shared" si="1"/>
        <v>0</v>
      </c>
      <c r="I23" s="141"/>
      <c r="J23" s="137"/>
      <c r="K23" s="137"/>
      <c r="L23" s="137"/>
      <c r="M23" s="137"/>
      <c r="N23" s="137"/>
      <c r="O23" s="137"/>
    </row>
    <row r="24" spans="1:15" s="22" customFormat="1" ht="25.5">
      <c r="A24" s="131">
        <f t="shared" si="2"/>
        <v>15</v>
      </c>
      <c r="B24" s="332" t="s">
        <v>341</v>
      </c>
      <c r="C24" s="334"/>
      <c r="D24" s="334"/>
      <c r="E24" s="147" t="s">
        <v>374</v>
      </c>
      <c r="F24" s="148">
        <v>140</v>
      </c>
      <c r="G24" s="148"/>
      <c r="H24" s="149">
        <f t="shared" si="1"/>
        <v>0</v>
      </c>
      <c r="I24" s="141"/>
      <c r="J24" s="137"/>
      <c r="K24" s="137"/>
      <c r="L24" s="137"/>
      <c r="M24" s="137"/>
      <c r="N24" s="137"/>
      <c r="O24" s="137"/>
    </row>
    <row r="25" spans="1:15" ht="25.5">
      <c r="A25" s="131">
        <f t="shared" si="2"/>
        <v>16</v>
      </c>
      <c r="B25" s="332" t="s">
        <v>280</v>
      </c>
      <c r="C25" s="335"/>
      <c r="D25" s="335"/>
      <c r="E25" s="147" t="s">
        <v>374</v>
      </c>
      <c r="F25" s="148">
        <v>250</v>
      </c>
      <c r="G25" s="148"/>
      <c r="H25" s="149">
        <f t="shared" si="1"/>
        <v>0</v>
      </c>
      <c r="I25" s="141"/>
      <c r="J25" s="137"/>
      <c r="K25" s="137"/>
      <c r="L25" s="137"/>
      <c r="M25" s="137"/>
      <c r="N25" s="137"/>
      <c r="O25" s="137"/>
    </row>
    <row r="26" spans="1:15" s="22" customFormat="1" ht="24" customHeight="1">
      <c r="A26" s="131">
        <f t="shared" si="2"/>
        <v>17</v>
      </c>
      <c r="B26" s="345" t="s">
        <v>342</v>
      </c>
      <c r="C26" s="335"/>
      <c r="D26" s="335"/>
      <c r="E26" s="147" t="s">
        <v>374</v>
      </c>
      <c r="F26" s="148">
        <v>80</v>
      </c>
      <c r="G26" s="148"/>
      <c r="H26" s="149">
        <f t="shared" si="1"/>
        <v>0</v>
      </c>
      <c r="I26" s="141"/>
      <c r="J26" s="137"/>
      <c r="K26" s="137"/>
      <c r="L26" s="137"/>
      <c r="M26" s="137"/>
      <c r="N26" s="137"/>
      <c r="O26" s="137"/>
    </row>
    <row r="27" spans="1:15" ht="27.75" customHeight="1">
      <c r="A27" s="131">
        <f t="shared" si="2"/>
        <v>18</v>
      </c>
      <c r="B27" s="345" t="s">
        <v>343</v>
      </c>
      <c r="C27" s="335"/>
      <c r="D27" s="335"/>
      <c r="E27" s="147" t="s">
        <v>374</v>
      </c>
      <c r="F27" s="148">
        <v>180</v>
      </c>
      <c r="G27" s="148"/>
      <c r="H27" s="149">
        <f t="shared" si="1"/>
        <v>0</v>
      </c>
      <c r="I27" s="141"/>
      <c r="J27" s="137"/>
      <c r="K27" s="137"/>
      <c r="L27" s="137"/>
      <c r="M27" s="137"/>
      <c r="N27" s="137"/>
      <c r="O27" s="137"/>
    </row>
    <row r="28" spans="1:15" ht="21.75" customHeight="1">
      <c r="A28" s="131">
        <f t="shared" si="2"/>
        <v>19</v>
      </c>
      <c r="B28" s="346" t="s">
        <v>344</v>
      </c>
      <c r="C28" s="347"/>
      <c r="D28" s="347"/>
      <c r="E28" s="150" t="s">
        <v>374</v>
      </c>
      <c r="F28" s="151">
        <v>180</v>
      </c>
      <c r="G28" s="151"/>
      <c r="H28" s="365">
        <f t="shared" si="1"/>
        <v>0</v>
      </c>
      <c r="I28" s="152"/>
      <c r="J28" s="152"/>
      <c r="K28" s="152"/>
      <c r="L28" s="152"/>
      <c r="M28" s="152"/>
      <c r="N28" s="152"/>
      <c r="O28" s="152"/>
    </row>
    <row r="29" spans="1:15" ht="25.5">
      <c r="A29" s="131">
        <f t="shared" si="2"/>
        <v>20</v>
      </c>
      <c r="B29" s="346" t="s">
        <v>345</v>
      </c>
      <c r="C29" s="347"/>
      <c r="D29" s="347"/>
      <c r="E29" s="150" t="s">
        <v>374</v>
      </c>
      <c r="F29" s="151">
        <v>10</v>
      </c>
      <c r="G29" s="151"/>
      <c r="H29" s="365">
        <f t="shared" si="1"/>
        <v>0</v>
      </c>
      <c r="I29" s="152"/>
      <c r="J29" s="152"/>
      <c r="K29" s="152"/>
      <c r="L29" s="152"/>
      <c r="M29" s="152"/>
      <c r="N29" s="152"/>
      <c r="O29" s="152"/>
    </row>
    <row r="30" spans="1:15" ht="25.5">
      <c r="A30" s="131">
        <f t="shared" si="2"/>
        <v>21</v>
      </c>
      <c r="B30" s="346" t="s">
        <v>346</v>
      </c>
      <c r="C30" s="333"/>
      <c r="D30" s="333"/>
      <c r="E30" s="138" t="s">
        <v>374</v>
      </c>
      <c r="F30" s="139">
        <v>130</v>
      </c>
      <c r="G30" s="139"/>
      <c r="H30" s="361">
        <f t="shared" si="1"/>
        <v>0</v>
      </c>
      <c r="I30" s="137"/>
      <c r="J30" s="137"/>
      <c r="K30" s="137"/>
      <c r="L30" s="137"/>
      <c r="M30" s="137"/>
      <c r="N30" s="137"/>
      <c r="O30" s="137"/>
    </row>
    <row r="31" spans="1:15" ht="38.25">
      <c r="A31" s="131">
        <f t="shared" si="2"/>
        <v>22</v>
      </c>
      <c r="B31" s="336" t="s">
        <v>281</v>
      </c>
      <c r="C31" s="333"/>
      <c r="D31" s="333"/>
      <c r="E31" s="138" t="s">
        <v>386</v>
      </c>
      <c r="F31" s="139">
        <v>120</v>
      </c>
      <c r="G31" s="139"/>
      <c r="H31" s="361">
        <f t="shared" si="1"/>
        <v>0</v>
      </c>
      <c r="I31" s="137"/>
      <c r="J31" s="137"/>
      <c r="K31" s="137"/>
      <c r="L31" s="137"/>
      <c r="M31" s="137"/>
      <c r="N31" s="137"/>
      <c r="O31" s="137"/>
    </row>
    <row r="32" spans="1:15" ht="38.25">
      <c r="A32" s="131">
        <f t="shared" si="2"/>
        <v>23</v>
      </c>
      <c r="B32" s="332" t="s">
        <v>347</v>
      </c>
      <c r="C32" s="335"/>
      <c r="D32" s="335"/>
      <c r="E32" s="147" t="s">
        <v>386</v>
      </c>
      <c r="F32" s="148">
        <v>40</v>
      </c>
      <c r="G32" s="148"/>
      <c r="H32" s="149">
        <f t="shared" si="1"/>
        <v>0</v>
      </c>
      <c r="I32" s="141"/>
      <c r="J32" s="137"/>
      <c r="K32" s="137"/>
      <c r="L32" s="137"/>
      <c r="M32" s="137"/>
      <c r="N32" s="137"/>
      <c r="O32" s="137"/>
    </row>
    <row r="33" spans="1:15" ht="32.25" customHeight="1">
      <c r="A33" s="131">
        <f t="shared" si="2"/>
        <v>24</v>
      </c>
      <c r="B33" s="336" t="s">
        <v>348</v>
      </c>
      <c r="C33" s="333"/>
      <c r="D33" s="333"/>
      <c r="E33" s="138" t="s">
        <v>385</v>
      </c>
      <c r="F33" s="139">
        <v>30</v>
      </c>
      <c r="G33" s="139"/>
      <c r="H33" s="361">
        <f t="shared" si="1"/>
        <v>0</v>
      </c>
      <c r="I33" s="137"/>
      <c r="J33" s="137"/>
      <c r="K33" s="137"/>
      <c r="L33" s="137"/>
      <c r="M33" s="137"/>
      <c r="N33" s="137"/>
      <c r="O33" s="137"/>
    </row>
    <row r="34" spans="1:15" ht="38.25">
      <c r="A34" s="131">
        <f t="shared" si="2"/>
        <v>25</v>
      </c>
      <c r="B34" s="336" t="s">
        <v>349</v>
      </c>
      <c r="C34" s="333"/>
      <c r="D34" s="333"/>
      <c r="E34" s="138" t="s">
        <v>375</v>
      </c>
      <c r="F34" s="139">
        <v>4</v>
      </c>
      <c r="G34" s="139"/>
      <c r="H34" s="361">
        <f t="shared" si="1"/>
        <v>0</v>
      </c>
      <c r="I34" s="137"/>
      <c r="J34" s="137"/>
      <c r="K34" s="137"/>
      <c r="L34" s="137"/>
      <c r="M34" s="137"/>
      <c r="N34" s="137"/>
      <c r="O34" s="137"/>
    </row>
    <row r="35" spans="1:15" ht="25.5">
      <c r="A35" s="131">
        <f t="shared" si="2"/>
        <v>26</v>
      </c>
      <c r="B35" s="336" t="s">
        <v>350</v>
      </c>
      <c r="C35" s="333"/>
      <c r="D35" s="333"/>
      <c r="E35" s="138" t="s">
        <v>385</v>
      </c>
      <c r="F35" s="139">
        <v>30</v>
      </c>
      <c r="G35" s="139"/>
      <c r="H35" s="361">
        <f t="shared" si="1"/>
        <v>0</v>
      </c>
      <c r="I35" s="141"/>
      <c r="J35" s="137"/>
      <c r="K35" s="137"/>
      <c r="L35" s="137"/>
      <c r="M35" s="137"/>
      <c r="N35" s="137"/>
      <c r="O35" s="137"/>
    </row>
    <row r="36" spans="1:15" ht="66" customHeight="1">
      <c r="A36" s="131">
        <f t="shared" si="2"/>
        <v>27</v>
      </c>
      <c r="B36" s="336" t="s">
        <v>351</v>
      </c>
      <c r="C36" s="239"/>
      <c r="D36" s="239"/>
      <c r="E36" s="178" t="s">
        <v>387</v>
      </c>
      <c r="F36" s="179">
        <v>1</v>
      </c>
      <c r="G36" s="139"/>
      <c r="H36" s="361">
        <f t="shared" si="1"/>
        <v>0</v>
      </c>
      <c r="I36" s="141"/>
      <c r="J36" s="137"/>
      <c r="K36" s="137"/>
      <c r="L36" s="137"/>
      <c r="M36" s="137"/>
      <c r="N36" s="137"/>
      <c r="O36" s="137"/>
    </row>
    <row r="37" spans="1:15" ht="69" customHeight="1" thickBot="1">
      <c r="A37" s="131">
        <f t="shared" si="2"/>
        <v>28</v>
      </c>
      <c r="B37" s="437" t="s">
        <v>224</v>
      </c>
      <c r="C37" s="333"/>
      <c r="D37" s="333"/>
      <c r="E37" s="138" t="s">
        <v>373</v>
      </c>
      <c r="F37" s="139">
        <v>1</v>
      </c>
      <c r="G37" s="139"/>
      <c r="H37" s="140">
        <f t="shared" si="1"/>
        <v>0</v>
      </c>
      <c r="I37" s="141"/>
      <c r="J37" s="137"/>
      <c r="K37" s="137"/>
      <c r="L37" s="137"/>
      <c r="M37" s="137"/>
      <c r="N37" s="137"/>
      <c r="O37" s="137"/>
    </row>
    <row r="38" spans="1:15" ht="20.25" customHeight="1" thickBot="1">
      <c r="A38" s="337"/>
      <c r="B38" s="338" t="s">
        <v>352</v>
      </c>
      <c r="C38" s="339"/>
      <c r="D38" s="339"/>
      <c r="E38" s="142"/>
      <c r="F38" s="155"/>
      <c r="G38" s="143"/>
      <c r="H38" s="362">
        <f>SUM(H16:H37)</f>
        <v>0</v>
      </c>
      <c r="I38" s="141"/>
      <c r="J38" s="539"/>
      <c r="K38" s="539"/>
      <c r="L38" s="539"/>
      <c r="M38" s="539"/>
      <c r="N38" s="539"/>
      <c r="O38" s="539"/>
    </row>
    <row r="39" spans="1:15" ht="18" customHeight="1" thickBot="1">
      <c r="A39" s="340"/>
      <c r="B39" s="341"/>
      <c r="C39" s="342"/>
      <c r="D39" s="342"/>
      <c r="E39" s="144"/>
      <c r="F39" s="145"/>
      <c r="G39" s="146"/>
      <c r="H39" s="167"/>
      <c r="I39" s="132"/>
      <c r="J39" s="146"/>
      <c r="K39" s="146"/>
      <c r="L39" s="146"/>
      <c r="M39" s="146"/>
      <c r="N39" s="146"/>
      <c r="O39" s="146"/>
    </row>
    <row r="40" spans="1:15" ht="22.5" customHeight="1" thickBot="1">
      <c r="A40" s="343"/>
      <c r="B40" s="338" t="s">
        <v>353</v>
      </c>
      <c r="C40" s="344"/>
      <c r="D40" s="344"/>
      <c r="E40" s="363"/>
      <c r="F40" s="363"/>
      <c r="G40" s="363"/>
      <c r="H40" s="364"/>
      <c r="I40" s="121"/>
      <c r="J40" s="541"/>
      <c r="K40" s="541"/>
      <c r="L40" s="541"/>
      <c r="M40" s="541"/>
      <c r="N40" s="541"/>
      <c r="O40" s="541"/>
    </row>
    <row r="41" spans="1:15" ht="28.5" customHeight="1">
      <c r="A41" s="131">
        <f>A37+1</f>
        <v>29</v>
      </c>
      <c r="B41" s="346" t="s">
        <v>346</v>
      </c>
      <c r="C41" s="333"/>
      <c r="D41" s="333"/>
      <c r="E41" s="138" t="s">
        <v>374</v>
      </c>
      <c r="F41" s="139">
        <v>10</v>
      </c>
      <c r="G41" s="139"/>
      <c r="H41" s="361">
        <f>F41*G41</f>
        <v>0</v>
      </c>
      <c r="I41" s="137"/>
      <c r="J41" s="137"/>
      <c r="K41" s="137"/>
      <c r="L41" s="137"/>
      <c r="M41" s="137"/>
      <c r="N41" s="137"/>
      <c r="O41" s="137"/>
    </row>
    <row r="42" spans="1:15" ht="29.25" customHeight="1" thickBot="1">
      <c r="A42" s="131">
        <f>A41+1</f>
        <v>30</v>
      </c>
      <c r="B42" s="336" t="s">
        <v>354</v>
      </c>
      <c r="C42" s="333"/>
      <c r="D42" s="333"/>
      <c r="E42" s="138" t="s">
        <v>386</v>
      </c>
      <c r="F42" s="154">
        <v>20</v>
      </c>
      <c r="G42" s="139"/>
      <c r="H42" s="361">
        <f>F42*G42</f>
        <v>0</v>
      </c>
      <c r="I42" s="137"/>
      <c r="J42" s="137"/>
      <c r="K42" s="137"/>
      <c r="L42" s="137"/>
      <c r="M42" s="137"/>
      <c r="N42" s="137"/>
      <c r="O42" s="137"/>
    </row>
    <row r="43" spans="1:15" ht="21.75" customHeight="1" thickBot="1">
      <c r="A43" s="337"/>
      <c r="B43" s="338" t="s">
        <v>355</v>
      </c>
      <c r="C43" s="339"/>
      <c r="D43" s="339"/>
      <c r="E43" s="142"/>
      <c r="F43" s="155"/>
      <c r="G43" s="143"/>
      <c r="H43" s="362">
        <f>SUM(H41:H42)</f>
        <v>0</v>
      </c>
      <c r="I43" s="141"/>
      <c r="J43" s="539"/>
      <c r="K43" s="539"/>
      <c r="L43" s="539"/>
      <c r="M43" s="539"/>
      <c r="N43" s="539"/>
      <c r="O43" s="539"/>
    </row>
    <row r="44" spans="1:15" ht="19.5" customHeight="1" thickBot="1">
      <c r="A44" s="340"/>
      <c r="B44" s="341"/>
      <c r="C44" s="348"/>
      <c r="D44" s="342"/>
      <c r="E44" s="144"/>
      <c r="F44" s="146"/>
      <c r="G44" s="146"/>
      <c r="H44" s="167"/>
      <c r="I44" s="132"/>
      <c r="J44" s="146"/>
      <c r="K44" s="146"/>
      <c r="L44" s="146"/>
      <c r="M44" s="146"/>
      <c r="N44" s="146"/>
      <c r="O44" s="146"/>
    </row>
    <row r="45" spans="1:15" ht="32.25" customHeight="1" thickBot="1">
      <c r="A45" s="343"/>
      <c r="B45" s="338" t="s">
        <v>388</v>
      </c>
      <c r="C45" s="344"/>
      <c r="D45" s="344"/>
      <c r="E45" s="363"/>
      <c r="F45" s="363"/>
      <c r="G45" s="363"/>
      <c r="H45" s="364"/>
      <c r="I45" s="121"/>
      <c r="J45" s="541"/>
      <c r="K45" s="541"/>
      <c r="L45" s="541"/>
      <c r="M45" s="541"/>
      <c r="N45" s="541"/>
      <c r="O45" s="541"/>
    </row>
    <row r="46" spans="1:15" ht="36" customHeight="1">
      <c r="A46" s="131">
        <f>A42+1</f>
        <v>31</v>
      </c>
      <c r="B46" s="349" t="s">
        <v>356</v>
      </c>
      <c r="C46" s="331"/>
      <c r="D46" s="331"/>
      <c r="E46" s="134" t="s">
        <v>387</v>
      </c>
      <c r="F46" s="135">
        <v>1</v>
      </c>
      <c r="G46" s="135"/>
      <c r="H46" s="136">
        <f aca="true" t="shared" si="3" ref="H46:H51">F46*G46</f>
        <v>0</v>
      </c>
      <c r="I46" s="141"/>
      <c r="J46" s="137"/>
      <c r="K46" s="137"/>
      <c r="L46" s="137"/>
      <c r="M46" s="137"/>
      <c r="N46" s="137"/>
      <c r="O46" s="137"/>
    </row>
    <row r="47" spans="1:15" ht="27.75" customHeight="1">
      <c r="A47" s="131">
        <f>A46+1</f>
        <v>32</v>
      </c>
      <c r="B47" s="333" t="s">
        <v>357</v>
      </c>
      <c r="C47" s="333"/>
      <c r="D47" s="333"/>
      <c r="E47" s="138" t="s">
        <v>387</v>
      </c>
      <c r="F47" s="139">
        <v>1</v>
      </c>
      <c r="G47" s="139"/>
      <c r="H47" s="140">
        <f t="shared" si="3"/>
        <v>0</v>
      </c>
      <c r="I47" s="141"/>
      <c r="J47" s="137"/>
      <c r="K47" s="137"/>
      <c r="L47" s="137"/>
      <c r="M47" s="137"/>
      <c r="N47" s="137"/>
      <c r="O47" s="137"/>
    </row>
    <row r="48" spans="1:15" ht="26.25" customHeight="1">
      <c r="A48" s="131">
        <f>A47+1</f>
        <v>33</v>
      </c>
      <c r="B48" s="333" t="s">
        <v>358</v>
      </c>
      <c r="C48" s="333"/>
      <c r="D48" s="333"/>
      <c r="E48" s="138" t="s">
        <v>387</v>
      </c>
      <c r="F48" s="139">
        <v>1</v>
      </c>
      <c r="G48" s="139"/>
      <c r="H48" s="140">
        <f t="shared" si="3"/>
        <v>0</v>
      </c>
      <c r="I48" s="141"/>
      <c r="J48" s="137"/>
      <c r="K48" s="137"/>
      <c r="L48" s="137"/>
      <c r="M48" s="137"/>
      <c r="N48" s="137"/>
      <c r="O48" s="137"/>
    </row>
    <row r="49" spans="1:15" ht="42.75" customHeight="1">
      <c r="A49" s="131">
        <f>A48+1</f>
        <v>34</v>
      </c>
      <c r="B49" s="333" t="s">
        <v>359</v>
      </c>
      <c r="C49" s="333"/>
      <c r="D49" s="333"/>
      <c r="E49" s="138" t="s">
        <v>387</v>
      </c>
      <c r="F49" s="139">
        <v>1</v>
      </c>
      <c r="G49" s="139"/>
      <c r="H49" s="140">
        <f t="shared" si="3"/>
        <v>0</v>
      </c>
      <c r="I49" s="141"/>
      <c r="J49" s="137"/>
      <c r="K49" s="137"/>
      <c r="L49" s="137"/>
      <c r="M49" s="137"/>
      <c r="N49" s="137"/>
      <c r="O49" s="137"/>
    </row>
    <row r="50" spans="1:15" ht="37.5" customHeight="1">
      <c r="A50" s="131">
        <f>A49+1</f>
        <v>35</v>
      </c>
      <c r="B50" s="333" t="s">
        <v>360</v>
      </c>
      <c r="C50" s="350"/>
      <c r="D50" s="333"/>
      <c r="E50" s="138" t="s">
        <v>387</v>
      </c>
      <c r="F50" s="139">
        <v>1</v>
      </c>
      <c r="G50" s="139"/>
      <c r="H50" s="140">
        <f t="shared" si="3"/>
        <v>0</v>
      </c>
      <c r="I50" s="141"/>
      <c r="J50" s="137"/>
      <c r="K50" s="137"/>
      <c r="L50" s="137"/>
      <c r="M50" s="137"/>
      <c r="N50" s="137"/>
      <c r="O50" s="137"/>
    </row>
    <row r="51" spans="1:15" ht="38.25" customHeight="1" thickBot="1">
      <c r="A51" s="131">
        <f>A50+1</f>
        <v>36</v>
      </c>
      <c r="B51" s="333" t="s">
        <v>529</v>
      </c>
      <c r="C51" s="350"/>
      <c r="D51" s="333"/>
      <c r="E51" s="138" t="s">
        <v>387</v>
      </c>
      <c r="F51" s="139">
        <v>1</v>
      </c>
      <c r="G51" s="139"/>
      <c r="H51" s="140">
        <f t="shared" si="3"/>
        <v>0</v>
      </c>
      <c r="I51" s="141"/>
      <c r="J51" s="137"/>
      <c r="K51" s="137"/>
      <c r="L51" s="137"/>
      <c r="M51" s="137"/>
      <c r="N51" s="137"/>
      <c r="O51" s="137"/>
    </row>
    <row r="52" spans="1:15" ht="18" customHeight="1" thickBot="1">
      <c r="A52" s="337"/>
      <c r="B52" s="338" t="s">
        <v>495</v>
      </c>
      <c r="C52" s="339"/>
      <c r="D52" s="339"/>
      <c r="E52" s="142"/>
      <c r="F52" s="155"/>
      <c r="G52" s="143"/>
      <c r="H52" s="362">
        <f>SUM(H46:H51)</f>
        <v>0</v>
      </c>
      <c r="I52" s="141"/>
      <c r="J52" s="539"/>
      <c r="K52" s="539"/>
      <c r="L52" s="539"/>
      <c r="M52" s="539"/>
      <c r="N52" s="539"/>
      <c r="O52" s="539"/>
    </row>
    <row r="53" spans="1:15" ht="18.75" customHeight="1" thickBot="1">
      <c r="A53" s="351"/>
      <c r="B53" s="352"/>
      <c r="C53" s="353"/>
      <c r="D53" s="353"/>
      <c r="E53" s="72"/>
      <c r="F53" s="77"/>
      <c r="G53" s="77"/>
      <c r="H53" s="366"/>
      <c r="I53" s="70"/>
      <c r="J53" s="71"/>
      <c r="K53" s="71"/>
      <c r="L53" s="71"/>
      <c r="M53" s="71"/>
      <c r="N53" s="71"/>
      <c r="O53" s="71"/>
    </row>
    <row r="54" spans="1:8" ht="18" customHeight="1" thickBot="1">
      <c r="A54" s="354"/>
      <c r="B54" s="355" t="s">
        <v>516</v>
      </c>
      <c r="C54" s="356"/>
      <c r="D54" s="357"/>
      <c r="E54" s="367"/>
      <c r="F54" s="368"/>
      <c r="G54" s="369"/>
      <c r="H54" s="370">
        <f>SUM(H52,H43,H38,H13)</f>
        <v>0</v>
      </c>
    </row>
    <row r="55" spans="1:8" ht="16.5" customHeight="1" thickBot="1">
      <c r="A55" s="358"/>
      <c r="B55" s="359"/>
      <c r="C55" s="360"/>
      <c r="D55" s="359"/>
      <c r="E55" s="371"/>
      <c r="F55" s="372"/>
      <c r="G55" s="373"/>
      <c r="H55" s="373"/>
    </row>
    <row r="56" spans="1:9" ht="23.25" customHeight="1" thickBot="1" thickTop="1">
      <c r="A56" s="93"/>
      <c r="B56" s="60" t="s">
        <v>516</v>
      </c>
      <c r="C56" s="62"/>
      <c r="D56" s="61"/>
      <c r="E56" s="369"/>
      <c r="F56" s="374"/>
      <c r="G56" s="369"/>
      <c r="H56" s="102">
        <f>CEILING(H54,1000)</f>
        <v>0</v>
      </c>
      <c r="I56" s="78"/>
    </row>
    <row r="57" spans="1:7" ht="12.75">
      <c r="A57" s="37"/>
      <c r="B57" s="4"/>
      <c r="C57" s="56"/>
      <c r="D57" s="6"/>
      <c r="E57" s="6"/>
      <c r="F57" s="6"/>
      <c r="G57" s="4"/>
    </row>
    <row r="58" spans="1:7" ht="12.75">
      <c r="A58" s="37"/>
      <c r="B58" s="4"/>
      <c r="C58" s="56"/>
      <c r="D58" s="6"/>
      <c r="E58" s="6"/>
      <c r="F58" s="6"/>
      <c r="G58" s="4"/>
    </row>
    <row r="59" spans="1:7" ht="12.75">
      <c r="A59" s="37"/>
      <c r="B59" s="4"/>
      <c r="C59" s="56"/>
      <c r="D59" s="6"/>
      <c r="E59" s="6"/>
      <c r="F59" s="6"/>
      <c r="G59" s="4"/>
    </row>
    <row r="60" spans="1:7" ht="12.75">
      <c r="A60" s="37"/>
      <c r="B60" s="4"/>
      <c r="C60" s="56"/>
      <c r="D60" s="6"/>
      <c r="E60" s="6"/>
      <c r="F60" s="6"/>
      <c r="G60" s="4"/>
    </row>
    <row r="61" spans="1:7" ht="12.75">
      <c r="A61" s="37"/>
      <c r="B61" s="4"/>
      <c r="C61" s="56"/>
      <c r="D61" s="6"/>
      <c r="E61" s="6"/>
      <c r="F61" s="6"/>
      <c r="G61" s="4"/>
    </row>
    <row r="62" spans="1:7" ht="12.75">
      <c r="A62" s="37"/>
      <c r="B62" s="4"/>
      <c r="C62" s="56"/>
      <c r="D62" s="6"/>
      <c r="E62" s="6"/>
      <c r="F62" s="6"/>
      <c r="G62" s="4"/>
    </row>
    <row r="63" spans="1:7" ht="12.75">
      <c r="A63" s="37"/>
      <c r="B63" s="4"/>
      <c r="C63" s="56"/>
      <c r="D63" s="6"/>
      <c r="E63" s="6"/>
      <c r="F63" s="6"/>
      <c r="G63" s="4"/>
    </row>
    <row r="64" spans="1:7" ht="12.75">
      <c r="A64" s="37"/>
      <c r="B64" s="4"/>
      <c r="C64" s="56"/>
      <c r="D64" s="6"/>
      <c r="E64" s="6"/>
      <c r="F64" s="6"/>
      <c r="G64" s="4"/>
    </row>
    <row r="65" spans="1:7" ht="12.75">
      <c r="A65" s="37"/>
      <c r="B65" s="4"/>
      <c r="C65" s="56"/>
      <c r="D65" s="6"/>
      <c r="E65" s="6"/>
      <c r="F65" s="6"/>
      <c r="G65" s="4"/>
    </row>
    <row r="66" spans="1:7" ht="12.75">
      <c r="A66" s="37"/>
      <c r="B66" s="4"/>
      <c r="C66" s="56"/>
      <c r="D66" s="6"/>
      <c r="E66" s="6"/>
      <c r="F66" s="6"/>
      <c r="G66" s="4"/>
    </row>
    <row r="67" spans="1:7" ht="12.75">
      <c r="A67" s="37"/>
      <c r="B67" s="4"/>
      <c r="C67" s="56"/>
      <c r="D67" s="6"/>
      <c r="E67" s="6"/>
      <c r="F67" s="6"/>
      <c r="G67" s="4"/>
    </row>
    <row r="68" spans="1:7" ht="12.75">
      <c r="A68" s="37"/>
      <c r="B68" s="4"/>
      <c r="C68" s="56"/>
      <c r="D68" s="6"/>
      <c r="E68" s="6"/>
      <c r="F68" s="6"/>
      <c r="G68" s="4"/>
    </row>
    <row r="69" spans="1:7" ht="12.75">
      <c r="A69" s="37"/>
      <c r="B69" s="4"/>
      <c r="C69" s="56"/>
      <c r="D69" s="6"/>
      <c r="E69" s="6"/>
      <c r="F69" s="6"/>
      <c r="G69" s="4"/>
    </row>
    <row r="70" spans="1:7" ht="12.75">
      <c r="A70" s="37"/>
      <c r="B70" s="4"/>
      <c r="C70" s="56"/>
      <c r="D70" s="6"/>
      <c r="E70" s="6"/>
      <c r="F70" s="6"/>
      <c r="G70" s="4"/>
    </row>
    <row r="71" spans="1:7" ht="12.75">
      <c r="A71" s="37"/>
      <c r="B71" s="4"/>
      <c r="C71" s="56"/>
      <c r="D71" s="6"/>
      <c r="E71" s="6"/>
      <c r="F71" s="6"/>
      <c r="G71" s="4"/>
    </row>
    <row r="72" spans="1:7" ht="12.75">
      <c r="A72" s="37"/>
      <c r="B72" s="4"/>
      <c r="C72" s="56"/>
      <c r="D72" s="6"/>
      <c r="E72" s="6"/>
      <c r="F72" s="6"/>
      <c r="G72" s="4"/>
    </row>
    <row r="73" spans="1:7" ht="12.75">
      <c r="A73" s="37"/>
      <c r="B73" s="4"/>
      <c r="C73" s="56"/>
      <c r="D73" s="6"/>
      <c r="E73" s="6"/>
      <c r="F73" s="6"/>
      <c r="G73" s="4"/>
    </row>
    <row r="74" spans="1:7" ht="12.75">
      <c r="A74" s="37"/>
      <c r="B74" s="4"/>
      <c r="C74" s="56"/>
      <c r="D74" s="6"/>
      <c r="E74" s="6"/>
      <c r="F74" s="6"/>
      <c r="G74" s="4"/>
    </row>
    <row r="75" spans="1:7" ht="12.75">
      <c r="A75" s="37"/>
      <c r="B75" s="4"/>
      <c r="C75" s="56"/>
      <c r="D75" s="6"/>
      <c r="E75" s="6"/>
      <c r="F75" s="6"/>
      <c r="G75" s="4"/>
    </row>
    <row r="76" spans="1:7" ht="12.75">
      <c r="A76" s="37"/>
      <c r="B76" s="4"/>
      <c r="C76" s="56"/>
      <c r="D76" s="6"/>
      <c r="E76" s="6"/>
      <c r="F76" s="6"/>
      <c r="G76" s="4"/>
    </row>
    <row r="77" spans="1:7" ht="12.75">
      <c r="A77" s="37"/>
      <c r="B77" s="4"/>
      <c r="C77" s="56"/>
      <c r="D77" s="6"/>
      <c r="E77" s="6"/>
      <c r="F77" s="6"/>
      <c r="G77" s="4"/>
    </row>
    <row r="78" spans="1:7" ht="12.75">
      <c r="A78" s="37"/>
      <c r="B78" s="4"/>
      <c r="C78" s="56"/>
      <c r="D78" s="6"/>
      <c r="E78" s="6"/>
      <c r="F78" s="6"/>
      <c r="G78" s="4"/>
    </row>
    <row r="79" spans="1:7" ht="12.75">
      <c r="A79" s="37"/>
      <c r="B79" s="4"/>
      <c r="C79" s="56"/>
      <c r="D79" s="6"/>
      <c r="E79" s="6"/>
      <c r="F79" s="6"/>
      <c r="G79" s="4"/>
    </row>
    <row r="80" spans="1:7" ht="12.75">
      <c r="A80" s="37"/>
      <c r="B80" s="4"/>
      <c r="C80" s="56"/>
      <c r="D80" s="6"/>
      <c r="E80" s="6"/>
      <c r="F80" s="6"/>
      <c r="G80" s="4"/>
    </row>
    <row r="81" spans="1:7" ht="12.75">
      <c r="A81" s="37"/>
      <c r="B81" s="4"/>
      <c r="C81" s="56"/>
      <c r="D81" s="6"/>
      <c r="E81" s="6"/>
      <c r="F81" s="6"/>
      <c r="G81" s="4"/>
    </row>
    <row r="82" spans="1:7" ht="12.75">
      <c r="A82" s="37"/>
      <c r="B82" s="4"/>
      <c r="C82" s="56"/>
      <c r="D82" s="6"/>
      <c r="E82" s="6"/>
      <c r="F82" s="6"/>
      <c r="G82" s="4"/>
    </row>
    <row r="83" spans="1:7" ht="12.75">
      <c r="A83" s="37"/>
      <c r="B83" s="4"/>
      <c r="C83" s="56"/>
      <c r="D83" s="6"/>
      <c r="E83" s="6"/>
      <c r="F83" s="6"/>
      <c r="G83" s="4"/>
    </row>
    <row r="84" spans="1:7" ht="12.75">
      <c r="A84" s="37"/>
      <c r="B84" s="4"/>
      <c r="C84" s="56"/>
      <c r="D84" s="6"/>
      <c r="E84" s="6"/>
      <c r="F84" s="6"/>
      <c r="G84" s="4"/>
    </row>
    <row r="85" spans="1:7" ht="12.75">
      <c r="A85" s="37"/>
      <c r="B85" s="4"/>
      <c r="C85" s="56"/>
      <c r="D85" s="6"/>
      <c r="E85" s="6"/>
      <c r="F85" s="6"/>
      <c r="G85" s="4"/>
    </row>
    <row r="86" spans="1:7" ht="12.75">
      <c r="A86" s="37"/>
      <c r="B86" s="4"/>
      <c r="C86" s="56"/>
      <c r="D86" s="6"/>
      <c r="E86" s="6"/>
      <c r="F86" s="6"/>
      <c r="G86" s="4"/>
    </row>
    <row r="87" spans="1:7" ht="12.75">
      <c r="A87" s="37"/>
      <c r="B87" s="4"/>
      <c r="C87" s="56"/>
      <c r="D87" s="6"/>
      <c r="E87" s="6"/>
      <c r="F87" s="6"/>
      <c r="G87" s="4"/>
    </row>
    <row r="88" spans="1:7" ht="12.75">
      <c r="A88" s="37"/>
      <c r="B88" s="4"/>
      <c r="C88" s="56"/>
      <c r="D88" s="6"/>
      <c r="E88" s="6"/>
      <c r="F88" s="6"/>
      <c r="G88" s="4"/>
    </row>
    <row r="89" spans="1:7" ht="12.75">
      <c r="A89" s="37"/>
      <c r="B89" s="4"/>
      <c r="C89" s="56"/>
      <c r="D89" s="6"/>
      <c r="E89" s="6"/>
      <c r="F89" s="6"/>
      <c r="G89" s="4"/>
    </row>
    <row r="90" spans="1:7" ht="12.75">
      <c r="A90" s="37"/>
      <c r="B90" s="4"/>
      <c r="C90" s="56"/>
      <c r="D90" s="6"/>
      <c r="E90" s="6"/>
      <c r="F90" s="6"/>
      <c r="G90" s="4"/>
    </row>
    <row r="91" spans="1:7" ht="12.75">
      <c r="A91" s="37"/>
      <c r="B91" s="4"/>
      <c r="C91" s="56"/>
      <c r="D91" s="6"/>
      <c r="E91" s="6"/>
      <c r="F91" s="6"/>
      <c r="G91" s="4"/>
    </row>
    <row r="92" spans="1:7" ht="12.75">
      <c r="A92" s="37"/>
      <c r="B92" s="4"/>
      <c r="C92" s="56"/>
      <c r="D92" s="6"/>
      <c r="E92" s="6"/>
      <c r="F92" s="6"/>
      <c r="G92" s="4"/>
    </row>
    <row r="93" spans="1:7" ht="12.75">
      <c r="A93" s="37"/>
      <c r="B93" s="4"/>
      <c r="C93" s="56"/>
      <c r="D93" s="6"/>
      <c r="E93" s="6"/>
      <c r="F93" s="6"/>
      <c r="G93" s="4"/>
    </row>
    <row r="94" spans="1:7" ht="12.75">
      <c r="A94" s="37"/>
      <c r="B94" s="4"/>
      <c r="C94" s="56"/>
      <c r="D94" s="6"/>
      <c r="E94" s="6"/>
      <c r="F94" s="6"/>
      <c r="G94" s="4"/>
    </row>
    <row r="95" spans="1:7" ht="12.75">
      <c r="A95" s="37"/>
      <c r="B95" s="4"/>
      <c r="C95" s="56"/>
      <c r="D95" s="6"/>
      <c r="E95" s="6"/>
      <c r="F95" s="6"/>
      <c r="G95" s="4"/>
    </row>
    <row r="96" spans="1:7" ht="12.75">
      <c r="A96" s="37"/>
      <c r="B96" s="4"/>
      <c r="C96" s="56"/>
      <c r="D96" s="6"/>
      <c r="E96" s="6"/>
      <c r="F96" s="6"/>
      <c r="G96" s="4"/>
    </row>
    <row r="97" spans="1:7" ht="12.75">
      <c r="A97" s="37"/>
      <c r="B97" s="4"/>
      <c r="C97" s="56"/>
      <c r="D97" s="6"/>
      <c r="E97" s="6"/>
      <c r="F97" s="6"/>
      <c r="G97" s="4"/>
    </row>
    <row r="98" spans="1:7" ht="12.75">
      <c r="A98" s="37"/>
      <c r="B98" s="4"/>
      <c r="C98" s="56"/>
      <c r="D98" s="6"/>
      <c r="E98" s="6"/>
      <c r="F98" s="6"/>
      <c r="G98" s="4"/>
    </row>
    <row r="99" spans="1:7" ht="12.75">
      <c r="A99" s="37"/>
      <c r="B99" s="4"/>
      <c r="C99" s="56"/>
      <c r="D99" s="6"/>
      <c r="E99" s="6"/>
      <c r="F99" s="6"/>
      <c r="G99" s="4"/>
    </row>
    <row r="100" spans="1:7" ht="12.75">
      <c r="A100" s="37"/>
      <c r="B100" s="4"/>
      <c r="C100" s="56"/>
      <c r="D100" s="6"/>
      <c r="E100" s="6"/>
      <c r="F100" s="6"/>
      <c r="G100" s="4"/>
    </row>
    <row r="101" spans="1:7" ht="12.75">
      <c r="A101" s="37"/>
      <c r="B101" s="4"/>
      <c r="C101" s="56"/>
      <c r="D101" s="6"/>
      <c r="E101" s="6"/>
      <c r="F101" s="6"/>
      <c r="G101" s="4"/>
    </row>
    <row r="102" spans="1:7" ht="12.75">
      <c r="A102" s="37"/>
      <c r="B102" s="4"/>
      <c r="C102" s="56"/>
      <c r="D102" s="6"/>
      <c r="E102" s="6"/>
      <c r="F102" s="6"/>
      <c r="G102" s="4"/>
    </row>
    <row r="103" spans="1:7" ht="12.75">
      <c r="A103" s="37"/>
      <c r="B103" s="4"/>
      <c r="C103" s="56"/>
      <c r="D103" s="6"/>
      <c r="E103" s="6"/>
      <c r="F103" s="6"/>
      <c r="G103" s="4"/>
    </row>
    <row r="104" spans="1:7" ht="12.75">
      <c r="A104" s="37"/>
      <c r="B104" s="4"/>
      <c r="C104" s="56"/>
      <c r="D104" s="6"/>
      <c r="E104" s="6"/>
      <c r="F104" s="6"/>
      <c r="G104" s="4"/>
    </row>
    <row r="105" spans="1:7" ht="12.75">
      <c r="A105" s="37"/>
      <c r="B105" s="4"/>
      <c r="C105" s="56"/>
      <c r="D105" s="6"/>
      <c r="E105" s="6"/>
      <c r="F105" s="6"/>
      <c r="G105" s="4"/>
    </row>
    <row r="106" spans="1:7" ht="12.75">
      <c r="A106" s="37"/>
      <c r="B106" s="4"/>
      <c r="C106" s="56"/>
      <c r="D106" s="6"/>
      <c r="E106" s="6"/>
      <c r="F106" s="6"/>
      <c r="G106" s="4"/>
    </row>
    <row r="107" spans="1:7" ht="12.75">
      <c r="A107" s="37"/>
      <c r="B107" s="4"/>
      <c r="C107" s="56"/>
      <c r="D107" s="6"/>
      <c r="E107" s="6"/>
      <c r="F107" s="6"/>
      <c r="G107" s="4"/>
    </row>
    <row r="108" spans="1:7" ht="12.75">
      <c r="A108" s="37"/>
      <c r="B108" s="4"/>
      <c r="C108" s="56"/>
      <c r="D108" s="6"/>
      <c r="E108" s="6"/>
      <c r="F108" s="6"/>
      <c r="G108" s="4"/>
    </row>
    <row r="109" spans="1:7" ht="12.75">
      <c r="A109" s="37"/>
      <c r="B109" s="4"/>
      <c r="C109" s="56"/>
      <c r="D109" s="6"/>
      <c r="E109" s="6"/>
      <c r="F109" s="6"/>
      <c r="G109" s="4"/>
    </row>
    <row r="110" spans="1:7" ht="12.75">
      <c r="A110" s="37"/>
      <c r="B110" s="4"/>
      <c r="C110" s="56"/>
      <c r="D110" s="6"/>
      <c r="E110" s="6"/>
      <c r="F110" s="6"/>
      <c r="G110" s="4"/>
    </row>
    <row r="111" spans="1:7" ht="12.75">
      <c r="A111" s="37"/>
      <c r="B111" s="4"/>
      <c r="C111" s="56"/>
      <c r="D111" s="6"/>
      <c r="E111" s="6"/>
      <c r="F111" s="6"/>
      <c r="G111" s="4"/>
    </row>
    <row r="112" spans="1:7" ht="12.75">
      <c r="A112" s="37"/>
      <c r="B112" s="4"/>
      <c r="C112" s="56"/>
      <c r="D112" s="6"/>
      <c r="E112" s="6"/>
      <c r="F112" s="6"/>
      <c r="G112" s="4"/>
    </row>
    <row r="113" spans="1:7" ht="12.75">
      <c r="A113" s="37"/>
      <c r="B113" s="4"/>
      <c r="C113" s="56"/>
      <c r="D113" s="6"/>
      <c r="E113" s="6"/>
      <c r="F113" s="6"/>
      <c r="G113" s="4"/>
    </row>
    <row r="114" spans="1:7" ht="12.75">
      <c r="A114" s="37"/>
      <c r="B114" s="4"/>
      <c r="C114" s="56"/>
      <c r="D114" s="6"/>
      <c r="E114" s="6"/>
      <c r="F114" s="6"/>
      <c r="G114" s="4"/>
    </row>
    <row r="115" spans="1:7" ht="12.75">
      <c r="A115" s="37"/>
      <c r="B115" s="4"/>
      <c r="C115" s="56"/>
      <c r="D115" s="6"/>
      <c r="E115" s="6"/>
      <c r="F115" s="6"/>
      <c r="G115" s="4"/>
    </row>
    <row r="116" spans="1:7" ht="12.75">
      <c r="A116" s="37"/>
      <c r="B116" s="4"/>
      <c r="C116" s="56"/>
      <c r="D116" s="6"/>
      <c r="E116" s="6"/>
      <c r="F116" s="6"/>
      <c r="G116" s="4"/>
    </row>
    <row r="117" spans="1:7" ht="12.75">
      <c r="A117" s="37"/>
      <c r="B117" s="4"/>
      <c r="C117" s="56"/>
      <c r="D117" s="6"/>
      <c r="E117" s="6"/>
      <c r="F117" s="6"/>
      <c r="G117" s="4"/>
    </row>
    <row r="118" spans="1:7" ht="12.75">
      <c r="A118" s="37"/>
      <c r="B118" s="4"/>
      <c r="C118" s="56"/>
      <c r="D118" s="6"/>
      <c r="E118" s="6"/>
      <c r="F118" s="6"/>
      <c r="G118" s="4"/>
    </row>
    <row r="119" spans="1:7" ht="12.75">
      <c r="A119" s="37"/>
      <c r="B119" s="4"/>
      <c r="C119" s="56"/>
      <c r="D119" s="6"/>
      <c r="E119" s="6"/>
      <c r="F119" s="6"/>
      <c r="G119" s="4"/>
    </row>
    <row r="120" spans="1:7" ht="12.75">
      <c r="A120" s="37"/>
      <c r="B120" s="4"/>
      <c r="C120" s="56"/>
      <c r="D120" s="6"/>
      <c r="E120" s="6"/>
      <c r="F120" s="6"/>
      <c r="G120" s="4"/>
    </row>
    <row r="121" spans="1:7" ht="12.75">
      <c r="A121" s="37"/>
      <c r="B121" s="4"/>
      <c r="C121" s="56"/>
      <c r="D121" s="6"/>
      <c r="E121" s="6"/>
      <c r="F121" s="6"/>
      <c r="G121" s="4"/>
    </row>
    <row r="122" spans="1:7" ht="12.75">
      <c r="A122" s="37"/>
      <c r="B122" s="4"/>
      <c r="C122" s="56"/>
      <c r="D122" s="6"/>
      <c r="E122" s="6"/>
      <c r="F122" s="6"/>
      <c r="G122" s="4"/>
    </row>
    <row r="123" spans="1:7" ht="12.75">
      <c r="A123" s="37"/>
      <c r="B123" s="4"/>
      <c r="C123" s="56"/>
      <c r="D123" s="6"/>
      <c r="E123" s="6"/>
      <c r="F123" s="6"/>
      <c r="G123" s="4"/>
    </row>
    <row r="124" spans="1:7" ht="12.75">
      <c r="A124" s="37"/>
      <c r="B124" s="4"/>
      <c r="C124" s="56"/>
      <c r="D124" s="6"/>
      <c r="E124" s="6"/>
      <c r="F124" s="6"/>
      <c r="G124" s="4"/>
    </row>
    <row r="125" spans="1:7" ht="12.75">
      <c r="A125" s="37"/>
      <c r="B125" s="4"/>
      <c r="C125" s="56"/>
      <c r="D125" s="6"/>
      <c r="E125" s="6"/>
      <c r="F125" s="6"/>
      <c r="G125" s="4"/>
    </row>
    <row r="126" spans="1:7" ht="12.75">
      <c r="A126" s="37"/>
      <c r="B126" s="4"/>
      <c r="C126" s="56"/>
      <c r="D126" s="6"/>
      <c r="E126" s="6"/>
      <c r="F126" s="6"/>
      <c r="G126" s="4"/>
    </row>
    <row r="127" spans="1:7" ht="12.75">
      <c r="A127" s="37"/>
      <c r="B127" s="4"/>
      <c r="C127" s="56"/>
      <c r="D127" s="6"/>
      <c r="E127" s="6"/>
      <c r="F127" s="6"/>
      <c r="G127" s="4"/>
    </row>
    <row r="128" spans="1:7" ht="12.75">
      <c r="A128" s="37"/>
      <c r="B128" s="4"/>
      <c r="C128" s="56"/>
      <c r="D128" s="6"/>
      <c r="E128" s="6"/>
      <c r="F128" s="6"/>
      <c r="G128" s="4"/>
    </row>
    <row r="129" spans="1:7" ht="12.75">
      <c r="A129" s="37"/>
      <c r="B129" s="4"/>
      <c r="C129" s="56"/>
      <c r="D129" s="6"/>
      <c r="E129" s="6"/>
      <c r="F129" s="6"/>
      <c r="G129" s="4"/>
    </row>
    <row r="130" spans="1:7" ht="12.75">
      <c r="A130" s="37"/>
      <c r="B130" s="4"/>
      <c r="C130" s="56"/>
      <c r="D130" s="6"/>
      <c r="E130" s="6"/>
      <c r="F130" s="6"/>
      <c r="G130" s="4"/>
    </row>
    <row r="131" spans="1:7" ht="12.75">
      <c r="A131" s="37"/>
      <c r="B131" s="4"/>
      <c r="C131" s="56"/>
      <c r="D131" s="6"/>
      <c r="E131" s="6"/>
      <c r="F131" s="6"/>
      <c r="G131" s="4"/>
    </row>
    <row r="132" spans="1:7" ht="12.75">
      <c r="A132" s="37"/>
      <c r="B132" s="4"/>
      <c r="C132" s="56"/>
      <c r="D132" s="6"/>
      <c r="E132" s="6"/>
      <c r="F132" s="6"/>
      <c r="G132" s="4"/>
    </row>
    <row r="133" spans="1:7" ht="12.75">
      <c r="A133" s="37"/>
      <c r="B133" s="4"/>
      <c r="C133" s="56"/>
      <c r="D133" s="6"/>
      <c r="E133" s="6"/>
      <c r="F133" s="6"/>
      <c r="G133" s="4"/>
    </row>
    <row r="134" spans="1:7" ht="12.75">
      <c r="A134" s="37"/>
      <c r="B134" s="4"/>
      <c r="C134" s="56"/>
      <c r="D134" s="6"/>
      <c r="E134" s="6"/>
      <c r="F134" s="6"/>
      <c r="G134" s="4"/>
    </row>
    <row r="135" spans="1:7" ht="12.75">
      <c r="A135" s="37"/>
      <c r="B135" s="4"/>
      <c r="C135" s="56"/>
      <c r="D135" s="6"/>
      <c r="E135" s="6"/>
      <c r="F135" s="6"/>
      <c r="G135" s="4"/>
    </row>
    <row r="136" spans="1:7" ht="12.75">
      <c r="A136" s="37"/>
      <c r="B136" s="4"/>
      <c r="C136" s="56"/>
      <c r="D136" s="6"/>
      <c r="E136" s="6"/>
      <c r="F136" s="6"/>
      <c r="G136" s="4"/>
    </row>
    <row r="137" spans="1:7" ht="12.75">
      <c r="A137" s="37"/>
      <c r="B137" s="4"/>
      <c r="C137" s="56"/>
      <c r="D137" s="6"/>
      <c r="E137" s="6"/>
      <c r="F137" s="6"/>
      <c r="G137" s="4"/>
    </row>
    <row r="138" spans="1:7" ht="12.75">
      <c r="A138" s="37"/>
      <c r="B138" s="4"/>
      <c r="C138" s="56"/>
      <c r="D138" s="6"/>
      <c r="E138" s="6"/>
      <c r="F138" s="6"/>
      <c r="G138" s="4"/>
    </row>
    <row r="139" spans="1:7" ht="12.75">
      <c r="A139" s="37"/>
      <c r="B139" s="4"/>
      <c r="C139" s="56"/>
      <c r="D139" s="6"/>
      <c r="E139" s="6"/>
      <c r="F139" s="6"/>
      <c r="G139" s="4"/>
    </row>
    <row r="140" spans="1:7" ht="12.75">
      <c r="A140" s="37"/>
      <c r="B140" s="4"/>
      <c r="C140" s="56"/>
      <c r="D140" s="6"/>
      <c r="E140" s="6"/>
      <c r="F140" s="6"/>
      <c r="G140" s="4"/>
    </row>
    <row r="141" spans="1:7" ht="12.75">
      <c r="A141" s="37"/>
      <c r="B141" s="4"/>
      <c r="C141" s="56"/>
      <c r="D141" s="6"/>
      <c r="E141" s="6"/>
      <c r="F141" s="6"/>
      <c r="G141" s="4"/>
    </row>
    <row r="142" spans="1:7" ht="12.75">
      <c r="A142" s="37"/>
      <c r="B142" s="4"/>
      <c r="C142" s="56"/>
      <c r="D142" s="6"/>
      <c r="E142" s="6"/>
      <c r="F142" s="6"/>
      <c r="G142" s="4"/>
    </row>
    <row r="143" spans="1:7" ht="12.75">
      <c r="A143" s="37"/>
      <c r="B143" s="4"/>
      <c r="C143" s="56"/>
      <c r="D143" s="6"/>
      <c r="E143" s="6"/>
      <c r="F143" s="6"/>
      <c r="G143" s="4"/>
    </row>
    <row r="144" spans="1:7" ht="12.75">
      <c r="A144" s="37"/>
      <c r="B144" s="4"/>
      <c r="C144" s="56"/>
      <c r="D144" s="6"/>
      <c r="E144" s="6"/>
      <c r="F144" s="6"/>
      <c r="G144" s="4"/>
    </row>
    <row r="145" spans="1:7" ht="12.75">
      <c r="A145" s="37"/>
      <c r="B145" s="4"/>
      <c r="C145" s="56"/>
      <c r="D145" s="6"/>
      <c r="E145" s="6"/>
      <c r="F145" s="6"/>
      <c r="G145" s="4"/>
    </row>
    <row r="146" spans="1:7" ht="12.75">
      <c r="A146" s="37"/>
      <c r="B146" s="4"/>
      <c r="C146" s="56"/>
      <c r="D146" s="6"/>
      <c r="E146" s="6"/>
      <c r="F146" s="6"/>
      <c r="G146" s="4"/>
    </row>
    <row r="147" spans="1:7" ht="12.75">
      <c r="A147" s="37"/>
      <c r="B147" s="4"/>
      <c r="C147" s="56"/>
      <c r="D147" s="6"/>
      <c r="E147" s="6"/>
      <c r="F147" s="6"/>
      <c r="G147" s="4"/>
    </row>
    <row r="148" spans="1:7" ht="12.75">
      <c r="A148" s="37"/>
      <c r="B148" s="4"/>
      <c r="C148" s="56"/>
      <c r="D148" s="6"/>
      <c r="E148" s="6"/>
      <c r="F148" s="6"/>
      <c r="G148" s="4"/>
    </row>
    <row r="149" spans="1:7" ht="12.75">
      <c r="A149" s="37"/>
      <c r="B149" s="4"/>
      <c r="C149" s="56"/>
      <c r="D149" s="6"/>
      <c r="E149" s="6"/>
      <c r="F149" s="6"/>
      <c r="G149" s="4"/>
    </row>
    <row r="150" spans="1:7" ht="12.75">
      <c r="A150" s="37"/>
      <c r="B150" s="4"/>
      <c r="C150" s="56"/>
      <c r="D150" s="6"/>
      <c r="E150" s="6"/>
      <c r="F150" s="6"/>
      <c r="G150" s="4"/>
    </row>
    <row r="151" spans="1:7" ht="12.75">
      <c r="A151" s="37"/>
      <c r="B151" s="4"/>
      <c r="C151" s="56"/>
      <c r="D151" s="6"/>
      <c r="E151" s="6"/>
      <c r="F151" s="6"/>
      <c r="G151" s="4"/>
    </row>
    <row r="152" spans="1:7" ht="12.75">
      <c r="A152" s="37"/>
      <c r="B152" s="4"/>
      <c r="C152" s="56"/>
      <c r="D152" s="6"/>
      <c r="E152" s="6"/>
      <c r="F152" s="6"/>
      <c r="G152" s="4"/>
    </row>
    <row r="153" spans="1:7" ht="12.75">
      <c r="A153" s="37"/>
      <c r="B153" s="4"/>
      <c r="C153" s="56"/>
      <c r="D153" s="6"/>
      <c r="E153" s="6"/>
      <c r="F153" s="6"/>
      <c r="G153" s="4"/>
    </row>
    <row r="154" spans="1:7" ht="12.75">
      <c r="A154" s="37"/>
      <c r="B154" s="4"/>
      <c r="C154" s="56"/>
      <c r="D154" s="6"/>
      <c r="E154" s="6"/>
      <c r="F154" s="6"/>
      <c r="G154" s="4"/>
    </row>
    <row r="155" spans="1:7" ht="12.75">
      <c r="A155" s="37"/>
      <c r="B155" s="4"/>
      <c r="C155" s="56"/>
      <c r="D155" s="6"/>
      <c r="E155" s="6"/>
      <c r="F155" s="6"/>
      <c r="G155" s="4"/>
    </row>
    <row r="156" spans="1:7" ht="12.75">
      <c r="A156" s="37"/>
      <c r="B156" s="4"/>
      <c r="C156" s="56"/>
      <c r="D156" s="6"/>
      <c r="E156" s="6"/>
      <c r="F156" s="6"/>
      <c r="G156" s="4"/>
    </row>
    <row r="157" spans="1:7" ht="12.75">
      <c r="A157" s="37"/>
      <c r="B157" s="4"/>
      <c r="C157" s="56"/>
      <c r="D157" s="6"/>
      <c r="E157" s="6"/>
      <c r="F157" s="6"/>
      <c r="G157" s="4"/>
    </row>
    <row r="158" spans="1:7" ht="12.75">
      <c r="A158" s="37"/>
      <c r="B158" s="4"/>
      <c r="C158" s="56"/>
      <c r="D158" s="6"/>
      <c r="E158" s="6"/>
      <c r="F158" s="6"/>
      <c r="G158" s="4"/>
    </row>
    <row r="159" spans="1:7" ht="12.75">
      <c r="A159" s="37"/>
      <c r="B159" s="4"/>
      <c r="C159" s="56"/>
      <c r="D159" s="6"/>
      <c r="E159" s="6"/>
      <c r="F159" s="6"/>
      <c r="G159" s="4"/>
    </row>
    <row r="160" spans="1:7" ht="12.75">
      <c r="A160" s="37"/>
      <c r="B160" s="4"/>
      <c r="C160" s="56"/>
      <c r="D160" s="6"/>
      <c r="E160" s="6"/>
      <c r="F160" s="6"/>
      <c r="G160" s="4"/>
    </row>
    <row r="161" spans="1:7" ht="12.75">
      <c r="A161" s="37"/>
      <c r="B161" s="4"/>
      <c r="C161" s="56"/>
      <c r="D161" s="6"/>
      <c r="E161" s="6"/>
      <c r="F161" s="6"/>
      <c r="G161" s="4"/>
    </row>
    <row r="162" spans="1:7" ht="12.75">
      <c r="A162" s="37"/>
      <c r="B162" s="4"/>
      <c r="C162" s="56"/>
      <c r="D162" s="6"/>
      <c r="E162" s="6"/>
      <c r="F162" s="6"/>
      <c r="G162" s="4"/>
    </row>
    <row r="163" spans="1:7" ht="12.75">
      <c r="A163" s="37"/>
      <c r="B163" s="4"/>
      <c r="C163" s="56"/>
      <c r="D163" s="6"/>
      <c r="E163" s="6"/>
      <c r="F163" s="6"/>
      <c r="G163" s="4"/>
    </row>
    <row r="164" spans="1:7" ht="12.75">
      <c r="A164" s="37"/>
      <c r="B164" s="4"/>
      <c r="C164" s="56"/>
      <c r="D164" s="6"/>
      <c r="E164" s="6"/>
      <c r="F164" s="6"/>
      <c r="G164" s="4"/>
    </row>
    <row r="165" spans="1:7" ht="12.75">
      <c r="A165" s="37"/>
      <c r="B165" s="4"/>
      <c r="C165" s="56"/>
      <c r="D165" s="6"/>
      <c r="E165" s="6"/>
      <c r="F165" s="6"/>
      <c r="G165" s="4"/>
    </row>
    <row r="166" spans="1:7" ht="12.75">
      <c r="A166" s="37"/>
      <c r="B166" s="4"/>
      <c r="C166" s="56"/>
      <c r="D166" s="6"/>
      <c r="E166" s="6"/>
      <c r="F166" s="6"/>
      <c r="G166" s="4"/>
    </row>
    <row r="167" spans="1:7" ht="12.75">
      <c r="A167" s="37"/>
      <c r="B167" s="4"/>
      <c r="C167" s="56"/>
      <c r="D167" s="6"/>
      <c r="E167" s="6"/>
      <c r="F167" s="6"/>
      <c r="G167" s="4"/>
    </row>
    <row r="168" spans="1:7" ht="12.75">
      <c r="A168" s="37"/>
      <c r="B168" s="4"/>
      <c r="C168" s="56"/>
      <c r="D168" s="6"/>
      <c r="E168" s="6"/>
      <c r="F168" s="6"/>
      <c r="G168" s="4"/>
    </row>
    <row r="169" spans="1:7" ht="12.75">
      <c r="A169" s="37"/>
      <c r="B169" s="4"/>
      <c r="C169" s="56"/>
      <c r="D169" s="6"/>
      <c r="E169" s="6"/>
      <c r="F169" s="6"/>
      <c r="G169" s="4"/>
    </row>
    <row r="170" spans="1:7" ht="12.75">
      <c r="A170" s="37"/>
      <c r="B170" s="4"/>
      <c r="C170" s="56"/>
      <c r="D170" s="6"/>
      <c r="E170" s="6"/>
      <c r="F170" s="6"/>
      <c r="G170" s="4"/>
    </row>
    <row r="171" ht="12.75">
      <c r="G171" s="4"/>
    </row>
    <row r="172" ht="12.75">
      <c r="G172" s="4"/>
    </row>
    <row r="173" ht="12.75">
      <c r="G173" s="4"/>
    </row>
    <row r="174" ht="12.75">
      <c r="G174" s="4"/>
    </row>
    <row r="175" ht="12.75">
      <c r="G175" s="4"/>
    </row>
    <row r="176" ht="12.75">
      <c r="G176" s="4"/>
    </row>
    <row r="177" ht="12.75">
      <c r="G177" s="4"/>
    </row>
    <row r="178" ht="12.75">
      <c r="G178" s="4"/>
    </row>
    <row r="179" ht="12.75">
      <c r="G179" s="4"/>
    </row>
    <row r="180" ht="12.75">
      <c r="G180" s="4"/>
    </row>
    <row r="181" ht="12.75">
      <c r="G181" s="4"/>
    </row>
    <row r="182" ht="12.75">
      <c r="G182" s="4"/>
    </row>
    <row r="183" ht="12.75">
      <c r="G183" s="4"/>
    </row>
    <row r="184" ht="12.75">
      <c r="G184" s="4"/>
    </row>
    <row r="185" ht="12.75">
      <c r="G185" s="4"/>
    </row>
    <row r="186" ht="12.75">
      <c r="G186" s="4"/>
    </row>
    <row r="187" ht="12.75">
      <c r="G187" s="4"/>
    </row>
    <row r="188" ht="12.75">
      <c r="G188" s="4"/>
    </row>
    <row r="189" ht="12.75">
      <c r="G189" s="4"/>
    </row>
    <row r="190" ht="12.75">
      <c r="G190" s="4"/>
    </row>
    <row r="191" ht="12.75">
      <c r="G191" s="4"/>
    </row>
    <row r="192" ht="12.75">
      <c r="G192" s="4"/>
    </row>
    <row r="193" ht="12.75">
      <c r="G193" s="4"/>
    </row>
    <row r="194" ht="12.75">
      <c r="G194" s="4"/>
    </row>
    <row r="195" ht="12.75">
      <c r="G195" s="4"/>
    </row>
    <row r="196" ht="12.75">
      <c r="G196" s="4"/>
    </row>
    <row r="197" ht="12.75">
      <c r="G197" s="4"/>
    </row>
    <row r="198" ht="12.75">
      <c r="G198" s="4"/>
    </row>
    <row r="199" ht="12.75">
      <c r="G199" s="4"/>
    </row>
    <row r="200" ht="12.75">
      <c r="G200" s="4"/>
    </row>
    <row r="201" ht="12.75">
      <c r="G201" s="4"/>
    </row>
    <row r="202" ht="12.75">
      <c r="G202" s="4"/>
    </row>
    <row r="203" ht="12.75">
      <c r="G203" s="4"/>
    </row>
    <row r="204" ht="12.75">
      <c r="G204" s="4"/>
    </row>
    <row r="205" ht="12.75">
      <c r="G205" s="4"/>
    </row>
    <row r="206" ht="12.75">
      <c r="G206" s="4"/>
    </row>
    <row r="207" ht="12.75">
      <c r="G207" s="4"/>
    </row>
    <row r="208" ht="12.75">
      <c r="G208" s="4"/>
    </row>
    <row r="209" ht="12.75">
      <c r="G209" s="4"/>
    </row>
    <row r="210" ht="12.75">
      <c r="G210" s="4"/>
    </row>
    <row r="211" ht="12.75">
      <c r="G211" s="4"/>
    </row>
    <row r="212" ht="12.75">
      <c r="G212" s="4"/>
    </row>
    <row r="213" ht="12.75">
      <c r="G213" s="4"/>
    </row>
    <row r="214" ht="12.75">
      <c r="G214" s="4"/>
    </row>
    <row r="215" ht="12.75">
      <c r="G215" s="4"/>
    </row>
    <row r="216" ht="12.75">
      <c r="G216" s="4"/>
    </row>
    <row r="217" ht="12.75">
      <c r="G217" s="4"/>
    </row>
    <row r="218" ht="12.75">
      <c r="G218" s="4"/>
    </row>
    <row r="219" ht="12.75">
      <c r="G219" s="4"/>
    </row>
    <row r="220" ht="12.75">
      <c r="G220" s="4"/>
    </row>
    <row r="221" ht="12.75">
      <c r="G221" s="4"/>
    </row>
    <row r="222" ht="12.75">
      <c r="G222" s="4"/>
    </row>
    <row r="223" ht="12.75">
      <c r="G223" s="4"/>
    </row>
    <row r="224" ht="12.75">
      <c r="G224" s="4"/>
    </row>
    <row r="225" ht="12.75">
      <c r="G225" s="4"/>
    </row>
    <row r="226" ht="12.75">
      <c r="G226" s="4"/>
    </row>
    <row r="227" ht="12.75">
      <c r="G227" s="4"/>
    </row>
    <row r="228" ht="12.75">
      <c r="G228" s="4"/>
    </row>
    <row r="229" ht="12.75">
      <c r="G229" s="4"/>
    </row>
    <row r="230" ht="12.75">
      <c r="G230" s="4"/>
    </row>
    <row r="231" ht="12.75">
      <c r="G231" s="4"/>
    </row>
    <row r="232" ht="12.75">
      <c r="G232" s="4"/>
    </row>
    <row r="233" ht="12.75">
      <c r="G233" s="4"/>
    </row>
    <row r="234" ht="12.75">
      <c r="G234" s="4"/>
    </row>
    <row r="235" ht="12.75">
      <c r="G235" s="4"/>
    </row>
    <row r="236" ht="12.75">
      <c r="G236" s="4"/>
    </row>
    <row r="237" ht="12.75">
      <c r="G237" s="4"/>
    </row>
    <row r="238" ht="12.75">
      <c r="G238" s="4"/>
    </row>
    <row r="239" ht="12.75">
      <c r="G239" s="4"/>
    </row>
    <row r="240" ht="12.75">
      <c r="G240" s="4"/>
    </row>
    <row r="241" ht="12.75">
      <c r="G241" s="4"/>
    </row>
    <row r="242" ht="12.75">
      <c r="G242" s="4"/>
    </row>
    <row r="243" ht="12.75">
      <c r="G243" s="4"/>
    </row>
    <row r="244" ht="12.75">
      <c r="G244" s="4"/>
    </row>
    <row r="245" ht="12.75">
      <c r="G245" s="4"/>
    </row>
    <row r="246" ht="12.75">
      <c r="G246" s="4"/>
    </row>
    <row r="247" ht="12.75">
      <c r="G247" s="4"/>
    </row>
    <row r="248" ht="12.75">
      <c r="G248" s="4"/>
    </row>
    <row r="249" ht="12.75">
      <c r="G249" s="4"/>
    </row>
    <row r="250" ht="12.75">
      <c r="G250" s="4"/>
    </row>
    <row r="251" ht="12.75">
      <c r="G251" s="4"/>
    </row>
    <row r="252" ht="12.75">
      <c r="G252" s="4"/>
    </row>
    <row r="253" ht="12.75">
      <c r="G253" s="4"/>
    </row>
    <row r="254" ht="12.75">
      <c r="G254" s="4"/>
    </row>
    <row r="255" ht="12.75">
      <c r="G255" s="4"/>
    </row>
    <row r="256" ht="12.75">
      <c r="G256" s="4"/>
    </row>
    <row r="257" ht="12.75">
      <c r="G257" s="4"/>
    </row>
    <row r="258" ht="12.75">
      <c r="G258" s="4"/>
    </row>
    <row r="259" ht="12.75">
      <c r="G259" s="4"/>
    </row>
    <row r="260" ht="12.75">
      <c r="G260" s="4"/>
    </row>
    <row r="261" ht="12.75">
      <c r="G261" s="4"/>
    </row>
    <row r="262" ht="12.75">
      <c r="G262" s="4"/>
    </row>
    <row r="263" ht="12.75">
      <c r="G263" s="4"/>
    </row>
    <row r="264" ht="12.75">
      <c r="G264" s="4"/>
    </row>
    <row r="265" ht="12.75">
      <c r="G265" s="4"/>
    </row>
    <row r="266" ht="12.75">
      <c r="G266" s="4"/>
    </row>
    <row r="267" ht="12.75">
      <c r="G267" s="4"/>
    </row>
    <row r="268" ht="12.75">
      <c r="G268" s="4"/>
    </row>
    <row r="269" ht="12.75">
      <c r="G269" s="4"/>
    </row>
    <row r="270" ht="12.75">
      <c r="G270" s="4"/>
    </row>
    <row r="271" ht="12.75">
      <c r="G271" s="4"/>
    </row>
    <row r="272" ht="12.75">
      <c r="G272" s="4"/>
    </row>
    <row r="273" ht="12.75">
      <c r="G273" s="4"/>
    </row>
    <row r="274" ht="12.75">
      <c r="G274" s="4"/>
    </row>
    <row r="275" ht="12.75">
      <c r="G275" s="4"/>
    </row>
    <row r="276" ht="12.75">
      <c r="G276" s="4"/>
    </row>
    <row r="277" ht="12.75">
      <c r="G277" s="4"/>
    </row>
    <row r="278" ht="12.75">
      <c r="G278" s="4"/>
    </row>
    <row r="279" ht="12.75">
      <c r="G279" s="4"/>
    </row>
    <row r="280" ht="12.75">
      <c r="G280" s="4"/>
    </row>
    <row r="281" ht="12.75">
      <c r="G281" s="4"/>
    </row>
    <row r="282" ht="12.75">
      <c r="G282" s="4"/>
    </row>
    <row r="283" ht="12.75">
      <c r="G283" s="4"/>
    </row>
    <row r="284" ht="12.75">
      <c r="G284" s="4"/>
    </row>
    <row r="285" ht="12.75">
      <c r="G285" s="4"/>
    </row>
    <row r="286" ht="12.75">
      <c r="G286" s="4"/>
    </row>
    <row r="287" ht="12.75">
      <c r="G287" s="4"/>
    </row>
    <row r="288" ht="12.75">
      <c r="G288" s="4"/>
    </row>
    <row r="289" ht="12.75">
      <c r="G289" s="4"/>
    </row>
    <row r="290" ht="12.75">
      <c r="G290" s="4"/>
    </row>
    <row r="291" ht="12.75">
      <c r="G291" s="4"/>
    </row>
    <row r="292" ht="12.75">
      <c r="G292" s="4"/>
    </row>
    <row r="293" ht="12.75">
      <c r="G293" s="4"/>
    </row>
    <row r="294" ht="12.75">
      <c r="G294" s="4"/>
    </row>
    <row r="295" ht="12.75">
      <c r="G295" s="4"/>
    </row>
    <row r="296" ht="12.75">
      <c r="G296" s="4"/>
    </row>
    <row r="297" ht="12.75">
      <c r="G297" s="4"/>
    </row>
    <row r="298" ht="12.75">
      <c r="G298" s="4"/>
    </row>
    <row r="299" ht="12.75">
      <c r="G299" s="4"/>
    </row>
    <row r="300" ht="12.75">
      <c r="G300" s="4"/>
    </row>
    <row r="301" ht="12.75">
      <c r="G301" s="4"/>
    </row>
    <row r="302" ht="12.75">
      <c r="G302" s="4"/>
    </row>
    <row r="303" ht="12.75">
      <c r="G303" s="4"/>
    </row>
    <row r="304" ht="12.75">
      <c r="G304" s="4"/>
    </row>
    <row r="305" ht="12.75">
      <c r="G305" s="4"/>
    </row>
    <row r="306" ht="12.75">
      <c r="G306" s="4"/>
    </row>
    <row r="307" ht="12.75">
      <c r="G307" s="4"/>
    </row>
    <row r="308" ht="12.75">
      <c r="G308" s="4"/>
    </row>
    <row r="309" ht="12.75">
      <c r="G309" s="4"/>
    </row>
    <row r="310" ht="12.75">
      <c r="G310" s="4"/>
    </row>
    <row r="311" ht="12.75">
      <c r="G311" s="4"/>
    </row>
    <row r="312" ht="12.75">
      <c r="G312" s="4"/>
    </row>
    <row r="313" ht="12.75">
      <c r="G313" s="4"/>
    </row>
    <row r="314" ht="12.75">
      <c r="G314" s="4"/>
    </row>
    <row r="315" ht="12.75">
      <c r="G315" s="4"/>
    </row>
    <row r="316" ht="12.75">
      <c r="G316" s="4"/>
    </row>
    <row r="317" ht="12.75">
      <c r="G317" s="4"/>
    </row>
    <row r="318" ht="12.75">
      <c r="G318" s="4"/>
    </row>
    <row r="319" ht="12.75">
      <c r="G319" s="4"/>
    </row>
    <row r="320" ht="12.75">
      <c r="G320" s="4"/>
    </row>
    <row r="321" ht="12.75">
      <c r="G321" s="4"/>
    </row>
    <row r="322" ht="12.75">
      <c r="G322" s="4"/>
    </row>
    <row r="323" ht="12.75">
      <c r="G323" s="4"/>
    </row>
    <row r="324" ht="12.75">
      <c r="G324" s="4"/>
    </row>
    <row r="325" ht="12.75">
      <c r="G325" s="4"/>
    </row>
    <row r="326" ht="12.75">
      <c r="G326" s="4"/>
    </row>
    <row r="327" ht="12.75">
      <c r="G327" s="4"/>
    </row>
    <row r="328" ht="12.75">
      <c r="G328" s="4"/>
    </row>
    <row r="329" ht="12.75">
      <c r="G329" s="4"/>
    </row>
    <row r="330" ht="12.75">
      <c r="G330" s="4"/>
    </row>
    <row r="331" ht="12.75">
      <c r="G331" s="4"/>
    </row>
    <row r="332" ht="12.75">
      <c r="G332" s="4"/>
    </row>
    <row r="333" ht="12.75">
      <c r="G333" s="4"/>
    </row>
    <row r="334" ht="12.75">
      <c r="G334" s="4"/>
    </row>
    <row r="335" ht="12.75">
      <c r="G335" s="4"/>
    </row>
    <row r="336" ht="12.75">
      <c r="G336" s="4"/>
    </row>
    <row r="337" ht="12.75">
      <c r="G337" s="4"/>
    </row>
    <row r="338" ht="12.75">
      <c r="G338" s="4"/>
    </row>
    <row r="339" ht="12.75">
      <c r="G339" s="4"/>
    </row>
    <row r="340" ht="12.75">
      <c r="G340" s="4"/>
    </row>
    <row r="341" ht="12.75">
      <c r="G341" s="4"/>
    </row>
    <row r="342" ht="12.75">
      <c r="G342" s="4"/>
    </row>
    <row r="343" ht="12.75">
      <c r="G343" s="4"/>
    </row>
    <row r="344" ht="12.75">
      <c r="G344" s="4"/>
    </row>
    <row r="345" ht="12.75">
      <c r="G345" s="4"/>
    </row>
    <row r="346" ht="12.75">
      <c r="G346" s="4"/>
    </row>
    <row r="347" ht="12.75">
      <c r="G347" s="4"/>
    </row>
    <row r="348" ht="12.75">
      <c r="G348" s="4"/>
    </row>
    <row r="349" ht="12.75">
      <c r="G349" s="4"/>
    </row>
    <row r="350" ht="12.75">
      <c r="G350" s="4"/>
    </row>
    <row r="351" ht="12.75">
      <c r="G351" s="4"/>
    </row>
    <row r="352" ht="12.75">
      <c r="G352" s="4"/>
    </row>
    <row r="353" ht="12.75">
      <c r="G353" s="4"/>
    </row>
    <row r="354" ht="12.75">
      <c r="G354" s="4"/>
    </row>
    <row r="355" ht="12.75">
      <c r="G355" s="4"/>
    </row>
    <row r="356" ht="12.75">
      <c r="G356" s="4"/>
    </row>
    <row r="357" ht="12.75">
      <c r="G357" s="4"/>
    </row>
    <row r="358" ht="12.75">
      <c r="G358" s="4"/>
    </row>
    <row r="359" ht="12.75">
      <c r="G359" s="4"/>
    </row>
    <row r="360" ht="12.75">
      <c r="G360" s="4"/>
    </row>
    <row r="361" ht="12.75">
      <c r="G361" s="4"/>
    </row>
    <row r="362" ht="12.75">
      <c r="G362" s="4"/>
    </row>
    <row r="363" ht="12.75">
      <c r="G363" s="4"/>
    </row>
    <row r="364" ht="12.75">
      <c r="G364" s="4"/>
    </row>
    <row r="365" ht="12.75">
      <c r="G365" s="4"/>
    </row>
    <row r="366" ht="12.75">
      <c r="G366" s="4"/>
    </row>
    <row r="367" ht="12.75">
      <c r="G367" s="4"/>
    </row>
    <row r="368" ht="12.75">
      <c r="G368" s="4"/>
    </row>
    <row r="369" ht="12.75">
      <c r="G369" s="4"/>
    </row>
    <row r="370" ht="12.75">
      <c r="G370" s="4"/>
    </row>
    <row r="371" ht="12.75">
      <c r="G371" s="4"/>
    </row>
    <row r="372" ht="12.75">
      <c r="G372" s="4"/>
    </row>
    <row r="373" ht="12.75">
      <c r="G373" s="4"/>
    </row>
    <row r="374" ht="12.75">
      <c r="G374" s="4"/>
    </row>
    <row r="375" ht="12.75">
      <c r="G375" s="4"/>
    </row>
    <row r="376" ht="12.75">
      <c r="G376" s="4"/>
    </row>
    <row r="377" ht="12.75">
      <c r="G377" s="4"/>
    </row>
    <row r="378" ht="12.75">
      <c r="G378" s="4"/>
    </row>
    <row r="379" ht="12.75">
      <c r="G379" s="4"/>
    </row>
    <row r="380" ht="12.75">
      <c r="G380" s="4"/>
    </row>
    <row r="381" ht="12.75">
      <c r="G381" s="4"/>
    </row>
    <row r="382" ht="12.75">
      <c r="G382" s="4"/>
    </row>
    <row r="383" ht="12.75">
      <c r="G383" s="4"/>
    </row>
    <row r="384" ht="12.75">
      <c r="G384" s="4"/>
    </row>
    <row r="385" ht="12.75">
      <c r="G385" s="4"/>
    </row>
    <row r="386" ht="12.75">
      <c r="G386" s="4"/>
    </row>
    <row r="387" ht="12.75">
      <c r="G387" s="4"/>
    </row>
    <row r="388" ht="12.75">
      <c r="G388" s="4"/>
    </row>
    <row r="389" ht="12.75">
      <c r="G389" s="4"/>
    </row>
    <row r="390" ht="12.75">
      <c r="G390" s="4"/>
    </row>
    <row r="391" ht="12.75">
      <c r="G391" s="4"/>
    </row>
    <row r="392" ht="12.75">
      <c r="G392" s="4"/>
    </row>
    <row r="393" ht="12.75">
      <c r="G393" s="4"/>
    </row>
    <row r="394" ht="12.75">
      <c r="G394" s="4"/>
    </row>
    <row r="395" ht="12.75">
      <c r="G395" s="4"/>
    </row>
    <row r="396" ht="12.75">
      <c r="G396" s="4"/>
    </row>
    <row r="397" ht="12.75">
      <c r="G397" s="4"/>
    </row>
    <row r="398" ht="12.75">
      <c r="G398" s="4"/>
    </row>
    <row r="399" ht="12.75">
      <c r="G399" s="4"/>
    </row>
    <row r="400" ht="12.75">
      <c r="G400" s="4"/>
    </row>
    <row r="401" ht="12.75">
      <c r="G401" s="4"/>
    </row>
    <row r="402" ht="12.75">
      <c r="G402" s="4"/>
    </row>
    <row r="403" ht="12.75">
      <c r="G403" s="4"/>
    </row>
    <row r="404" ht="12.75">
      <c r="G404" s="4"/>
    </row>
    <row r="405" ht="12.75">
      <c r="G405" s="4"/>
    </row>
    <row r="406" ht="12.75">
      <c r="G406" s="4"/>
    </row>
    <row r="407" ht="12.75">
      <c r="G407" s="4"/>
    </row>
    <row r="408" ht="12.75">
      <c r="G408" s="4"/>
    </row>
    <row r="409" ht="12.75">
      <c r="G409" s="4"/>
    </row>
    <row r="410" ht="12.75">
      <c r="G410" s="4"/>
    </row>
    <row r="411" ht="12.75">
      <c r="G411" s="4"/>
    </row>
    <row r="412" ht="12.75">
      <c r="G412" s="4"/>
    </row>
    <row r="413" ht="12.75">
      <c r="G413" s="4"/>
    </row>
    <row r="414" ht="12.75">
      <c r="G414" s="4"/>
    </row>
    <row r="415" ht="12.75">
      <c r="G415" s="4"/>
    </row>
    <row r="416" ht="12.75">
      <c r="G416" s="4"/>
    </row>
    <row r="417" ht="12.75">
      <c r="G417" s="4"/>
    </row>
    <row r="418" ht="12.75">
      <c r="G418" s="4"/>
    </row>
    <row r="419" ht="12.75">
      <c r="G419" s="4"/>
    </row>
    <row r="420" ht="12.75">
      <c r="G420" s="4"/>
    </row>
    <row r="421" ht="12.75">
      <c r="G421" s="4"/>
    </row>
    <row r="422" ht="12.75">
      <c r="G422" s="4"/>
    </row>
    <row r="423" ht="12.75">
      <c r="G423" s="4"/>
    </row>
    <row r="424" ht="12.75">
      <c r="G424" s="4"/>
    </row>
    <row r="425" ht="12.75">
      <c r="G425" s="4"/>
    </row>
    <row r="426" ht="12.75">
      <c r="G426" s="4"/>
    </row>
    <row r="427" ht="12.75">
      <c r="G427" s="4"/>
    </row>
    <row r="428" ht="12.75">
      <c r="G428" s="4"/>
    </row>
    <row r="429" ht="12.75">
      <c r="G429" s="4"/>
    </row>
    <row r="430" ht="12.75">
      <c r="G430" s="4"/>
    </row>
    <row r="431" ht="12.75">
      <c r="G431" s="4"/>
    </row>
    <row r="432" ht="12.75">
      <c r="G432" s="4"/>
    </row>
    <row r="433" ht="12.75">
      <c r="G433" s="4"/>
    </row>
    <row r="434" ht="12.75">
      <c r="G434" s="4"/>
    </row>
    <row r="435" ht="12.75">
      <c r="G435" s="4"/>
    </row>
    <row r="436" ht="12.75">
      <c r="G436" s="4"/>
    </row>
    <row r="437" ht="12.75">
      <c r="G437" s="4"/>
    </row>
    <row r="438" ht="12.75">
      <c r="G438" s="4"/>
    </row>
    <row r="439" ht="12.75">
      <c r="G439" s="4"/>
    </row>
    <row r="440" ht="12.75">
      <c r="G440" s="4"/>
    </row>
    <row r="441" ht="12.75">
      <c r="G441" s="4"/>
    </row>
    <row r="442" ht="12.75">
      <c r="G442" s="4"/>
    </row>
    <row r="443" ht="12.75">
      <c r="G443" s="4"/>
    </row>
    <row r="444" ht="12.75">
      <c r="G444" s="4"/>
    </row>
    <row r="445" ht="12.75">
      <c r="G445" s="4"/>
    </row>
    <row r="446" ht="12.75">
      <c r="G446" s="4"/>
    </row>
    <row r="447" ht="12.75">
      <c r="G447" s="4"/>
    </row>
    <row r="448" ht="12.75">
      <c r="G448" s="4"/>
    </row>
    <row r="449" ht="12.75">
      <c r="G449" s="4"/>
    </row>
    <row r="450" ht="12.75">
      <c r="G450" s="4"/>
    </row>
    <row r="451" ht="12.75">
      <c r="G451" s="4"/>
    </row>
    <row r="452" ht="12.75">
      <c r="G452" s="4"/>
    </row>
    <row r="453" ht="12.75">
      <c r="G453" s="4"/>
    </row>
    <row r="454" ht="12.75">
      <c r="G454" s="4"/>
    </row>
    <row r="455" ht="12.75">
      <c r="G455" s="4"/>
    </row>
    <row r="456" ht="12.75">
      <c r="G456" s="4"/>
    </row>
    <row r="457" ht="12.75">
      <c r="G457" s="4"/>
    </row>
    <row r="458" ht="12.75">
      <c r="G458" s="4"/>
    </row>
    <row r="459" ht="12.75">
      <c r="G459" s="4"/>
    </row>
    <row r="460" ht="12.75">
      <c r="G460" s="4"/>
    </row>
    <row r="461" ht="12.75">
      <c r="G461" s="4"/>
    </row>
    <row r="462" ht="12.75">
      <c r="G462" s="4"/>
    </row>
    <row r="463" ht="12.75">
      <c r="G463" s="4"/>
    </row>
    <row r="464" ht="12.75">
      <c r="G464" s="4"/>
    </row>
    <row r="465" ht="12.75">
      <c r="G465" s="4"/>
    </row>
    <row r="466" ht="12.75">
      <c r="G466" s="4"/>
    </row>
    <row r="467" ht="12.75">
      <c r="G467" s="4"/>
    </row>
    <row r="468" ht="12.75">
      <c r="G468" s="4"/>
    </row>
    <row r="469" ht="12.75">
      <c r="G469" s="4"/>
    </row>
    <row r="470" ht="12.75">
      <c r="G470" s="4"/>
    </row>
    <row r="471" ht="12.75">
      <c r="G471" s="4"/>
    </row>
    <row r="472" ht="12.75">
      <c r="G472" s="4"/>
    </row>
    <row r="473" ht="12.75">
      <c r="G473" s="4"/>
    </row>
    <row r="474" ht="12.75">
      <c r="G474" s="4"/>
    </row>
    <row r="475" ht="12.75">
      <c r="G475" s="4"/>
    </row>
    <row r="476" ht="12.75">
      <c r="G476" s="4"/>
    </row>
    <row r="477" ht="12.75">
      <c r="G477" s="4"/>
    </row>
    <row r="478" ht="12.75">
      <c r="G478" s="4"/>
    </row>
    <row r="479" ht="12.75">
      <c r="G479" s="4"/>
    </row>
    <row r="480" ht="12.75">
      <c r="G480" s="4"/>
    </row>
    <row r="481" ht="12.75">
      <c r="G481" s="4"/>
    </row>
    <row r="482" ht="12.75">
      <c r="G482" s="4"/>
    </row>
    <row r="483" ht="12.75">
      <c r="G483" s="4"/>
    </row>
    <row r="484" ht="12.75">
      <c r="G484" s="4"/>
    </row>
    <row r="485" ht="12.75">
      <c r="G485" s="4"/>
    </row>
    <row r="486" ht="12.75">
      <c r="G486" s="4"/>
    </row>
    <row r="487" ht="12.75">
      <c r="G487" s="4"/>
    </row>
    <row r="488" ht="12.75">
      <c r="G488" s="4"/>
    </row>
    <row r="489" ht="12.75">
      <c r="G489" s="4"/>
    </row>
    <row r="490" ht="12.75">
      <c r="G490" s="4"/>
    </row>
    <row r="491" ht="12.75">
      <c r="G491" s="4"/>
    </row>
    <row r="492" ht="12.75">
      <c r="G492" s="4"/>
    </row>
    <row r="493" ht="12.75">
      <c r="G493" s="4"/>
    </row>
    <row r="494" ht="12.75">
      <c r="G494" s="4"/>
    </row>
    <row r="495" ht="12.75">
      <c r="G495" s="4"/>
    </row>
    <row r="496" ht="12.75">
      <c r="G496" s="4"/>
    </row>
    <row r="497" ht="12.75">
      <c r="G497" s="4"/>
    </row>
    <row r="498" ht="12.75">
      <c r="G498" s="4"/>
    </row>
    <row r="499" ht="12.75">
      <c r="G499" s="4"/>
    </row>
    <row r="500" ht="12.75">
      <c r="G500" s="4"/>
    </row>
    <row r="501" ht="12.75">
      <c r="G501" s="4"/>
    </row>
    <row r="502" ht="12.75">
      <c r="G502" s="4"/>
    </row>
    <row r="503" ht="12.75">
      <c r="G503" s="4"/>
    </row>
    <row r="504" ht="12.75">
      <c r="G504" s="4"/>
    </row>
    <row r="505" ht="12.75">
      <c r="G505" s="4"/>
    </row>
    <row r="506" ht="12.75">
      <c r="G506" s="4"/>
    </row>
    <row r="507" ht="12.75">
      <c r="G507" s="4"/>
    </row>
    <row r="508" ht="12.75">
      <c r="G508" s="4"/>
    </row>
    <row r="509" ht="12.75">
      <c r="G509" s="4"/>
    </row>
    <row r="510" ht="12.75">
      <c r="G510" s="4"/>
    </row>
    <row r="511" ht="12.75">
      <c r="G511" s="4"/>
    </row>
    <row r="512" ht="12.75">
      <c r="G512" s="4"/>
    </row>
    <row r="513" ht="12.75">
      <c r="G513" s="4"/>
    </row>
    <row r="514" ht="12.75">
      <c r="G514" s="4"/>
    </row>
    <row r="515" ht="12.75">
      <c r="G515" s="4"/>
    </row>
    <row r="516" ht="12.75">
      <c r="G516" s="4"/>
    </row>
    <row r="517" ht="12.75">
      <c r="G517" s="4"/>
    </row>
    <row r="518" ht="12.75">
      <c r="G518" s="4"/>
    </row>
    <row r="519" ht="12.75">
      <c r="G519" s="4"/>
    </row>
    <row r="520" ht="12.75">
      <c r="G520" s="4"/>
    </row>
    <row r="521" ht="12.75">
      <c r="G521" s="4"/>
    </row>
    <row r="522" ht="12.75">
      <c r="G522" s="4"/>
    </row>
    <row r="523" ht="12.75">
      <c r="G523" s="4"/>
    </row>
    <row r="524" ht="12.75">
      <c r="G524" s="4"/>
    </row>
    <row r="525" ht="12.75">
      <c r="G525" s="4"/>
    </row>
    <row r="526" ht="12.75">
      <c r="G526" s="4"/>
    </row>
    <row r="527" ht="12.75">
      <c r="G527" s="4"/>
    </row>
    <row r="528" ht="12.75">
      <c r="G528" s="4"/>
    </row>
    <row r="529" ht="12.75">
      <c r="G529" s="4"/>
    </row>
    <row r="530" ht="12.75">
      <c r="G530" s="4"/>
    </row>
    <row r="531" ht="12.75">
      <c r="G531" s="4"/>
    </row>
    <row r="532" ht="12.75">
      <c r="G532" s="4"/>
    </row>
    <row r="533" ht="12.75">
      <c r="G533" s="4"/>
    </row>
    <row r="534" ht="12.75">
      <c r="G534" s="4"/>
    </row>
    <row r="535" ht="12.75">
      <c r="G535" s="4"/>
    </row>
    <row r="536" ht="12.75">
      <c r="G536" s="4"/>
    </row>
    <row r="537" ht="12.75">
      <c r="G537" s="4"/>
    </row>
    <row r="538" ht="12.75">
      <c r="G538" s="4"/>
    </row>
    <row r="539" ht="12.75">
      <c r="G539" s="4"/>
    </row>
    <row r="540" ht="12.75">
      <c r="G540" s="4"/>
    </row>
    <row r="541" ht="12.75">
      <c r="G541" s="4"/>
    </row>
    <row r="542" ht="12.75">
      <c r="G542" s="4"/>
    </row>
    <row r="543" ht="12.75">
      <c r="G543" s="4"/>
    </row>
    <row r="544" ht="12.75">
      <c r="G544" s="4"/>
    </row>
    <row r="545" ht="12.75">
      <c r="G545" s="4"/>
    </row>
    <row r="546" ht="12.75">
      <c r="G546" s="4"/>
    </row>
    <row r="547" ht="12.75">
      <c r="G547" s="4"/>
    </row>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row r="1001" ht="13.5" customHeight="1"/>
    <row r="1002" ht="13.5" customHeight="1"/>
    <row r="1003" ht="13.5" customHeight="1"/>
    <row r="1004" ht="13.5" customHeight="1"/>
    <row r="1005" ht="13.5" customHeight="1"/>
    <row r="1006" ht="13.5" customHeight="1"/>
    <row r="1007" ht="13.5" customHeight="1"/>
    <row r="1008" ht="13.5" customHeight="1"/>
    <row r="1009" ht="13.5" customHeight="1"/>
    <row r="1010" ht="13.5" customHeight="1"/>
    <row r="1011" ht="13.5" customHeight="1"/>
    <row r="1012" ht="13.5" customHeight="1"/>
    <row r="1013" ht="13.5" customHeight="1"/>
    <row r="1014" ht="13.5" customHeight="1"/>
    <row r="1015" ht="13.5" customHeight="1"/>
    <row r="1016" ht="13.5" customHeight="1"/>
    <row r="1017" ht="13.5" customHeight="1"/>
    <row r="1018" ht="13.5" customHeight="1"/>
    <row r="1019" ht="13.5" customHeight="1"/>
    <row r="1020" ht="13.5" customHeight="1"/>
    <row r="1021" ht="13.5" customHeight="1"/>
    <row r="1022" ht="13.5" customHeight="1"/>
    <row r="1023" ht="13.5" customHeight="1"/>
    <row r="1024" ht="13.5" customHeight="1"/>
    <row r="1025" ht="13.5" customHeight="1"/>
    <row r="1026" ht="13.5" customHeight="1"/>
    <row r="1027" ht="13.5" customHeight="1"/>
    <row r="1028" ht="13.5" customHeight="1"/>
    <row r="1029" ht="13.5" customHeight="1"/>
    <row r="1030" ht="13.5" customHeight="1"/>
    <row r="1031" ht="13.5" customHeight="1"/>
    <row r="1032" ht="13.5" customHeight="1"/>
    <row r="1033" ht="13.5" customHeight="1"/>
    <row r="1034" ht="13.5" customHeight="1"/>
    <row r="1035" ht="13.5" customHeight="1"/>
    <row r="1036" ht="13.5" customHeight="1"/>
    <row r="1037" ht="13.5" customHeight="1"/>
    <row r="1038" ht="13.5" customHeight="1"/>
    <row r="1039" ht="13.5" customHeight="1"/>
    <row r="1040" ht="13.5" customHeight="1"/>
    <row r="1041" ht="13.5" customHeight="1"/>
    <row r="1042" ht="13.5" customHeight="1"/>
    <row r="1043" ht="13.5" customHeight="1"/>
    <row r="1044" ht="13.5" customHeight="1"/>
    <row r="1045" ht="13.5" customHeight="1"/>
    <row r="1046" ht="13.5" customHeight="1"/>
    <row r="1047" ht="13.5" customHeight="1"/>
    <row r="1048" ht="13.5" customHeight="1"/>
    <row r="1049" ht="13.5" customHeight="1"/>
    <row r="1050" ht="13.5" customHeight="1"/>
    <row r="1051" ht="13.5" customHeight="1"/>
    <row r="1052" ht="13.5" customHeight="1"/>
    <row r="1053" ht="13.5" customHeight="1"/>
    <row r="1054" ht="13.5" customHeight="1"/>
    <row r="1055" ht="13.5" customHeight="1"/>
    <row r="1056" ht="13.5" customHeight="1"/>
    <row r="1057" ht="13.5" customHeight="1"/>
    <row r="1058" ht="13.5" customHeight="1"/>
    <row r="1059" ht="13.5" customHeight="1"/>
    <row r="1060" ht="13.5" customHeight="1"/>
    <row r="1061" ht="13.5" customHeight="1"/>
    <row r="1062" ht="13.5" customHeight="1"/>
    <row r="1063" ht="13.5" customHeight="1"/>
    <row r="1064" ht="13.5" customHeight="1"/>
    <row r="1065" ht="13.5" customHeight="1"/>
    <row r="1066" ht="13.5" customHeight="1"/>
    <row r="1067" ht="13.5" customHeight="1"/>
    <row r="1068" ht="13.5" customHeight="1"/>
    <row r="1069" ht="13.5" customHeight="1"/>
    <row r="1070" ht="13.5" customHeight="1"/>
    <row r="1071" ht="13.5" customHeight="1"/>
    <row r="1072" ht="13.5" customHeight="1"/>
    <row r="1073" ht="13.5" customHeight="1"/>
    <row r="1074" ht="13.5" customHeight="1"/>
    <row r="1075" ht="13.5" customHeight="1"/>
    <row r="1076" ht="13.5" customHeight="1"/>
    <row r="1077" ht="13.5" customHeight="1"/>
    <row r="1078" ht="13.5" customHeight="1"/>
    <row r="1079" ht="13.5" customHeight="1"/>
    <row r="1080" ht="13.5" customHeight="1"/>
    <row r="1081" ht="13.5" customHeight="1"/>
    <row r="1082" ht="13.5" customHeight="1"/>
    <row r="1083" ht="13.5" customHeight="1"/>
    <row r="1084" ht="13.5" customHeight="1"/>
    <row r="1085" ht="13.5" customHeight="1"/>
    <row r="1086" ht="13.5" customHeight="1"/>
    <row r="1087" ht="13.5" customHeight="1"/>
    <row r="1088" ht="13.5" customHeight="1"/>
    <row r="1089" ht="13.5" customHeight="1"/>
    <row r="1090" ht="13.5" customHeight="1"/>
    <row r="1091" ht="13.5" customHeight="1"/>
    <row r="1092" ht="13.5" customHeight="1"/>
    <row r="1093" ht="13.5" customHeight="1"/>
    <row r="1094" ht="13.5" customHeight="1"/>
    <row r="1095" ht="13.5" customHeight="1"/>
    <row r="1096" ht="13.5" customHeight="1"/>
    <row r="1097" ht="13.5" customHeight="1"/>
    <row r="1098" ht="13.5" customHeight="1"/>
    <row r="1099" ht="13.5" customHeight="1"/>
    <row r="1100" ht="13.5" customHeight="1"/>
    <row r="1101" ht="13.5" customHeight="1"/>
    <row r="1102" ht="13.5" customHeight="1"/>
    <row r="1103" ht="13.5" customHeight="1"/>
    <row r="1104" ht="13.5" customHeight="1"/>
    <row r="1105" ht="13.5" customHeight="1"/>
    <row r="1106" ht="13.5" customHeight="1"/>
    <row r="1107" ht="13.5" customHeight="1"/>
    <row r="1108" ht="13.5" customHeight="1"/>
    <row r="1109" ht="13.5" customHeight="1"/>
    <row r="1110" ht="13.5" customHeight="1"/>
    <row r="1111" ht="13.5" customHeight="1"/>
    <row r="1112" ht="13.5" customHeight="1"/>
    <row r="1113" ht="13.5" customHeight="1"/>
    <row r="1114" ht="13.5" customHeight="1"/>
    <row r="1115" ht="13.5" customHeight="1"/>
    <row r="1116" ht="13.5" customHeight="1"/>
    <row r="1117" ht="13.5" customHeight="1"/>
    <row r="1118" ht="13.5" customHeight="1"/>
    <row r="1119" ht="13.5" customHeight="1"/>
    <row r="1120" ht="13.5" customHeight="1"/>
    <row r="1121" ht="13.5" customHeight="1"/>
    <row r="1122" ht="13.5" customHeight="1"/>
    <row r="1123" ht="13.5" customHeight="1"/>
    <row r="1124" ht="13.5" customHeight="1"/>
    <row r="1125" ht="13.5" customHeight="1"/>
    <row r="1126" ht="13.5" customHeight="1"/>
    <row r="1127" ht="13.5" customHeight="1"/>
    <row r="1128" ht="13.5" customHeight="1"/>
    <row r="1129" ht="13.5" customHeight="1"/>
    <row r="1130" ht="13.5" customHeight="1"/>
    <row r="1131" ht="13.5" customHeight="1"/>
    <row r="1132" ht="13.5" customHeight="1"/>
    <row r="1133" ht="13.5" customHeight="1"/>
    <row r="1134" ht="13.5" customHeight="1"/>
    <row r="1135" ht="13.5" customHeight="1"/>
    <row r="1136" ht="13.5" customHeight="1"/>
    <row r="1137" ht="13.5" customHeight="1"/>
    <row r="1138" ht="13.5" customHeight="1"/>
    <row r="1139" ht="13.5" customHeight="1"/>
    <row r="1140" ht="13.5" customHeight="1"/>
    <row r="1141" ht="13.5" customHeight="1"/>
    <row r="1142" ht="13.5" customHeight="1"/>
    <row r="1143" ht="13.5" customHeight="1"/>
    <row r="1144" ht="13.5" customHeight="1"/>
    <row r="1145" ht="13.5" customHeight="1"/>
    <row r="1146" ht="13.5" customHeight="1"/>
    <row r="1147" ht="13.5" customHeight="1"/>
    <row r="1148" ht="13.5" customHeight="1"/>
    <row r="1149" ht="13.5" customHeight="1"/>
    <row r="1150" ht="13.5" customHeight="1"/>
    <row r="1151" ht="13.5" customHeight="1"/>
    <row r="1152" ht="13.5" customHeight="1"/>
    <row r="1153" ht="13.5" customHeight="1"/>
    <row r="1154" ht="13.5" customHeight="1"/>
    <row r="1155" ht="13.5" customHeight="1"/>
    <row r="1156" ht="13.5" customHeight="1"/>
    <row r="1157" ht="13.5" customHeight="1"/>
    <row r="1158" ht="13.5" customHeight="1"/>
    <row r="1159" ht="13.5" customHeight="1"/>
    <row r="1160" ht="13.5" customHeight="1"/>
    <row r="1161" ht="13.5" customHeight="1"/>
    <row r="1162" ht="13.5" customHeight="1"/>
    <row r="1163" ht="13.5" customHeight="1"/>
    <row r="1164" ht="13.5" customHeight="1"/>
    <row r="1165" ht="13.5" customHeight="1"/>
    <row r="1166" ht="13.5" customHeight="1"/>
    <row r="1167" ht="13.5" customHeight="1"/>
    <row r="1168" ht="13.5" customHeight="1"/>
    <row r="1169" ht="13.5" customHeight="1"/>
    <row r="1170" ht="13.5" customHeight="1"/>
    <row r="1171" ht="13.5" customHeight="1"/>
    <row r="1172" ht="13.5" customHeight="1"/>
    <row r="1173" ht="13.5" customHeight="1"/>
    <row r="1174" ht="13.5" customHeight="1"/>
    <row r="1175" ht="13.5" customHeight="1"/>
    <row r="1176" ht="13.5" customHeight="1"/>
    <row r="1177" ht="13.5" customHeight="1"/>
    <row r="1178" ht="13.5" customHeight="1"/>
    <row r="1179" ht="13.5" customHeight="1"/>
    <row r="1180" ht="13.5" customHeight="1"/>
    <row r="1181" ht="13.5" customHeight="1"/>
    <row r="1182" ht="13.5" customHeight="1"/>
    <row r="1183" ht="13.5" customHeight="1"/>
    <row r="1184" ht="13.5" customHeight="1"/>
    <row r="1185" ht="13.5" customHeight="1"/>
    <row r="1186" ht="13.5" customHeight="1"/>
    <row r="1187" ht="13.5" customHeight="1"/>
    <row r="1188" ht="13.5" customHeight="1"/>
    <row r="1189" ht="13.5" customHeight="1"/>
    <row r="1190" ht="13.5" customHeight="1"/>
    <row r="1191" ht="13.5" customHeight="1"/>
    <row r="1192" ht="13.5" customHeight="1"/>
    <row r="1193" ht="13.5" customHeight="1"/>
    <row r="1194" ht="13.5" customHeight="1"/>
    <row r="1195" ht="13.5" customHeight="1"/>
    <row r="1196" ht="13.5" customHeight="1"/>
    <row r="1197" ht="13.5" customHeight="1"/>
    <row r="1198" ht="13.5" customHeight="1"/>
    <row r="1199" ht="13.5" customHeight="1"/>
    <row r="1200" ht="13.5" customHeight="1"/>
    <row r="1201" ht="13.5" customHeight="1"/>
    <row r="1202" ht="13.5" customHeight="1"/>
    <row r="1203" ht="13.5" customHeight="1"/>
    <row r="1204" ht="13.5" customHeight="1"/>
    <row r="1205" ht="13.5" customHeight="1"/>
    <row r="1206" ht="13.5" customHeight="1"/>
    <row r="1207" ht="13.5" customHeight="1"/>
    <row r="1208" ht="13.5" customHeight="1"/>
    <row r="1209" ht="13.5" customHeight="1"/>
    <row r="1210" ht="13.5" customHeight="1"/>
    <row r="1211" ht="13.5" customHeight="1"/>
    <row r="1212" ht="13.5" customHeight="1"/>
    <row r="1213" ht="13.5" customHeight="1"/>
    <row r="1214" ht="13.5" customHeight="1"/>
    <row r="1215" ht="13.5" customHeight="1"/>
    <row r="1216" ht="13.5" customHeight="1"/>
    <row r="1217" ht="13.5" customHeight="1"/>
    <row r="1218" ht="13.5" customHeight="1"/>
    <row r="1219" ht="13.5" customHeight="1"/>
    <row r="1220" ht="13.5" customHeight="1"/>
    <row r="1221" ht="13.5" customHeight="1"/>
    <row r="1222" ht="13.5" customHeight="1"/>
    <row r="1223" ht="13.5" customHeight="1"/>
    <row r="1224" ht="13.5" customHeight="1"/>
    <row r="1225" ht="13.5" customHeight="1"/>
    <row r="1226" ht="13.5" customHeight="1"/>
    <row r="1227" ht="13.5" customHeight="1"/>
    <row r="1228" ht="13.5" customHeight="1"/>
    <row r="1229" ht="13.5" customHeight="1"/>
    <row r="1230" ht="13.5" customHeight="1"/>
    <row r="1231" ht="13.5" customHeight="1"/>
    <row r="1232" ht="13.5" customHeight="1"/>
    <row r="1233" ht="13.5" customHeight="1"/>
    <row r="1234" ht="13.5" customHeight="1"/>
    <row r="1235" ht="13.5" customHeight="1"/>
    <row r="1236" ht="13.5" customHeight="1"/>
    <row r="1237" ht="13.5" customHeight="1"/>
    <row r="1238" ht="13.5" customHeight="1"/>
    <row r="1239" ht="13.5" customHeight="1"/>
    <row r="1240" ht="13.5" customHeight="1"/>
    <row r="1241" ht="13.5" customHeight="1"/>
    <row r="1242" ht="13.5" customHeight="1"/>
    <row r="1243" ht="13.5" customHeight="1"/>
    <row r="1244" ht="13.5" customHeight="1"/>
    <row r="1245" ht="13.5" customHeight="1"/>
    <row r="1246" ht="13.5" customHeight="1"/>
    <row r="1247" ht="13.5" customHeight="1"/>
    <row r="1248" ht="13.5" customHeight="1"/>
    <row r="1249" ht="13.5" customHeight="1"/>
    <row r="1250" ht="13.5" customHeight="1"/>
    <row r="1251" ht="13.5" customHeight="1"/>
    <row r="1252" ht="13.5" customHeight="1"/>
    <row r="1253" ht="13.5" customHeight="1"/>
    <row r="1254" ht="13.5" customHeight="1"/>
    <row r="1255" ht="13.5" customHeight="1"/>
    <row r="1256" ht="13.5" customHeight="1"/>
    <row r="1257" ht="13.5" customHeight="1"/>
    <row r="1258" ht="13.5" customHeight="1"/>
    <row r="1259" ht="13.5" customHeight="1"/>
    <row r="1260" ht="13.5" customHeight="1"/>
    <row r="1261" ht="13.5" customHeight="1"/>
    <row r="1262" ht="13.5" customHeight="1"/>
    <row r="1263" ht="13.5" customHeight="1"/>
    <row r="1264" ht="13.5" customHeight="1"/>
    <row r="1265" ht="13.5" customHeight="1"/>
    <row r="1266" ht="13.5" customHeight="1"/>
    <row r="1267" ht="13.5" customHeight="1"/>
    <row r="1268" ht="13.5" customHeight="1"/>
    <row r="1269" ht="13.5" customHeight="1"/>
    <row r="1270" ht="13.5" customHeight="1"/>
    <row r="1271" ht="13.5" customHeight="1"/>
    <row r="1272" ht="13.5" customHeight="1"/>
    <row r="1273" ht="13.5" customHeight="1"/>
    <row r="1274" ht="13.5" customHeight="1"/>
    <row r="1275" ht="13.5" customHeight="1"/>
    <row r="1276" ht="13.5" customHeight="1"/>
    <row r="1277" ht="13.5" customHeight="1"/>
    <row r="1278" ht="13.5" customHeight="1"/>
    <row r="1279" ht="13.5" customHeight="1"/>
    <row r="1280" ht="13.5" customHeight="1"/>
    <row r="1281" ht="13.5" customHeight="1"/>
    <row r="1282" ht="13.5" customHeight="1"/>
    <row r="1283" ht="13.5" customHeight="1"/>
    <row r="1284" ht="13.5" customHeight="1"/>
    <row r="1285" ht="13.5" customHeight="1"/>
    <row r="1286" ht="13.5" customHeight="1"/>
    <row r="1287" ht="13.5" customHeight="1"/>
    <row r="1288" ht="13.5" customHeight="1"/>
    <row r="1289" ht="13.5" customHeight="1"/>
    <row r="1290" ht="13.5" customHeight="1"/>
    <row r="1291" ht="13.5" customHeight="1"/>
    <row r="1292" ht="13.5" customHeight="1"/>
    <row r="1293" ht="13.5" customHeight="1"/>
    <row r="1294" ht="13.5" customHeight="1"/>
    <row r="1295" ht="13.5" customHeight="1"/>
    <row r="1296" ht="13.5" customHeight="1"/>
    <row r="1297" ht="13.5" customHeight="1"/>
    <row r="1298" ht="13.5" customHeight="1"/>
    <row r="1299" ht="13.5" customHeight="1"/>
    <row r="1300" ht="13.5" customHeight="1"/>
    <row r="1301" ht="13.5" customHeight="1"/>
    <row r="1302" ht="13.5" customHeight="1"/>
    <row r="1303" ht="13.5" customHeight="1"/>
    <row r="1304" ht="13.5" customHeight="1"/>
    <row r="1305" ht="13.5" customHeight="1"/>
    <row r="1306" ht="13.5" customHeight="1"/>
    <row r="1307" ht="13.5" customHeight="1"/>
    <row r="1308" ht="13.5" customHeight="1"/>
    <row r="1309" ht="13.5" customHeight="1"/>
    <row r="1310" ht="13.5" customHeight="1"/>
    <row r="1311" ht="13.5" customHeight="1"/>
    <row r="1312" ht="13.5" customHeight="1"/>
    <row r="1313" ht="13.5" customHeight="1"/>
    <row r="1314" ht="13.5" customHeight="1"/>
    <row r="1315" ht="13.5" customHeight="1"/>
    <row r="1316" ht="13.5" customHeight="1"/>
    <row r="1317" ht="13.5" customHeight="1"/>
    <row r="1318" ht="13.5" customHeight="1"/>
    <row r="1319" ht="13.5" customHeight="1"/>
    <row r="1320" ht="13.5" customHeight="1"/>
    <row r="1321" ht="13.5" customHeight="1"/>
    <row r="1322" ht="13.5" customHeight="1"/>
    <row r="1323" ht="13.5" customHeight="1"/>
    <row r="1324" ht="13.5" customHeight="1"/>
    <row r="1325" ht="13.5" customHeight="1"/>
    <row r="1326" ht="13.5" customHeight="1"/>
    <row r="1327" ht="13.5" customHeight="1"/>
    <row r="1328" ht="13.5" customHeight="1"/>
    <row r="1329" ht="13.5" customHeight="1"/>
    <row r="1330" ht="13.5" customHeight="1"/>
    <row r="1331" ht="13.5" customHeight="1"/>
    <row r="1332" ht="13.5" customHeight="1"/>
    <row r="1333" ht="13.5" customHeight="1"/>
    <row r="1334" ht="13.5" customHeight="1"/>
    <row r="1335" ht="13.5" customHeight="1"/>
    <row r="1336" ht="13.5" customHeight="1"/>
    <row r="1337" ht="13.5" customHeight="1"/>
    <row r="1338" ht="13.5" customHeight="1"/>
    <row r="1339" ht="13.5" customHeight="1"/>
    <row r="1340" ht="13.5" customHeight="1"/>
    <row r="1341" ht="13.5" customHeight="1"/>
    <row r="1342" ht="13.5" customHeight="1"/>
    <row r="1343" ht="13.5" customHeight="1"/>
    <row r="1344" ht="13.5" customHeight="1"/>
    <row r="1345" ht="13.5" customHeight="1"/>
    <row r="1346" ht="13.5" customHeight="1"/>
    <row r="1347" ht="13.5" customHeight="1"/>
    <row r="1348" ht="13.5" customHeight="1"/>
    <row r="1349" ht="13.5" customHeight="1"/>
    <row r="1350" ht="13.5" customHeight="1"/>
    <row r="1351" ht="13.5" customHeight="1"/>
    <row r="1352" ht="13.5" customHeight="1"/>
    <row r="1353" ht="13.5" customHeight="1"/>
    <row r="1354" ht="13.5" customHeight="1"/>
    <row r="1355" ht="13.5" customHeight="1"/>
    <row r="1356" ht="13.5" customHeight="1"/>
    <row r="1357" ht="13.5" customHeight="1"/>
    <row r="1358" ht="13.5" customHeight="1"/>
    <row r="1359" ht="13.5" customHeight="1"/>
    <row r="1360" ht="13.5" customHeight="1"/>
    <row r="1361" ht="13.5" customHeight="1"/>
    <row r="1362" ht="13.5" customHeight="1"/>
    <row r="1363" ht="13.5" customHeight="1"/>
    <row r="1364" ht="13.5" customHeight="1"/>
    <row r="1365" ht="13.5" customHeight="1"/>
    <row r="1366" ht="13.5" customHeight="1"/>
    <row r="1367" ht="13.5" customHeight="1"/>
    <row r="1368" ht="13.5" customHeight="1"/>
    <row r="1369" ht="13.5" customHeight="1"/>
    <row r="1370" ht="13.5" customHeight="1"/>
    <row r="1371" ht="13.5" customHeight="1"/>
    <row r="1372" ht="13.5" customHeight="1"/>
    <row r="1373" ht="13.5" customHeight="1"/>
    <row r="1374" ht="13.5" customHeight="1"/>
    <row r="1375" ht="13.5" customHeight="1"/>
    <row r="1376" ht="13.5" customHeight="1"/>
    <row r="1377" ht="13.5" customHeight="1"/>
    <row r="1378" ht="13.5" customHeight="1"/>
    <row r="1379" ht="13.5" customHeight="1"/>
    <row r="1380" ht="13.5" customHeight="1"/>
    <row r="1381" ht="13.5" customHeight="1"/>
    <row r="1382" ht="13.5" customHeight="1"/>
    <row r="1383" ht="13.5" customHeight="1"/>
    <row r="1384" ht="13.5" customHeight="1"/>
    <row r="1385" ht="13.5" customHeight="1"/>
    <row r="1386" ht="13.5" customHeight="1"/>
    <row r="1387" ht="13.5" customHeight="1"/>
    <row r="1388" ht="13.5" customHeight="1"/>
    <row r="1389" ht="13.5" customHeight="1"/>
    <row r="1390" ht="13.5" customHeight="1"/>
    <row r="1391" ht="13.5" customHeight="1"/>
    <row r="1392" ht="13.5" customHeight="1"/>
    <row r="1393" ht="13.5" customHeight="1"/>
    <row r="1394" ht="13.5" customHeight="1"/>
    <row r="1395" ht="13.5" customHeight="1"/>
    <row r="1396" ht="13.5" customHeight="1"/>
    <row r="1397" ht="13.5" customHeight="1"/>
    <row r="1398" ht="13.5" customHeight="1"/>
    <row r="1399" ht="13.5" customHeight="1"/>
    <row r="1400" ht="13.5" customHeight="1"/>
    <row r="1401" ht="13.5" customHeight="1"/>
    <row r="1402" ht="13.5" customHeight="1"/>
    <row r="1403" ht="13.5" customHeight="1"/>
    <row r="1404" ht="13.5" customHeight="1"/>
    <row r="1405" ht="13.5" customHeight="1"/>
    <row r="1406" ht="13.5" customHeight="1"/>
    <row r="1407" ht="13.5" customHeight="1"/>
    <row r="1408" ht="13.5" customHeight="1"/>
    <row r="1409" ht="13.5" customHeight="1"/>
    <row r="1410" ht="13.5" customHeight="1"/>
    <row r="1411" ht="13.5" customHeight="1"/>
    <row r="1412" ht="13.5" customHeight="1"/>
    <row r="1413" ht="13.5" customHeight="1"/>
    <row r="1414" ht="13.5" customHeight="1"/>
    <row r="1415" ht="13.5" customHeight="1"/>
    <row r="1416" ht="13.5" customHeight="1"/>
    <row r="1417" ht="13.5" customHeight="1"/>
    <row r="1418" ht="13.5" customHeight="1"/>
    <row r="1419" ht="13.5" customHeight="1"/>
    <row r="1420" ht="13.5" customHeight="1"/>
    <row r="1421" ht="13.5" customHeight="1"/>
    <row r="1422" ht="13.5" customHeight="1"/>
    <row r="1423" ht="13.5" customHeight="1"/>
    <row r="1424" ht="13.5" customHeight="1"/>
    <row r="1425" ht="13.5" customHeight="1"/>
    <row r="1426" ht="13.5" customHeight="1"/>
    <row r="1427" ht="13.5" customHeight="1"/>
    <row r="1428" ht="13.5" customHeight="1"/>
    <row r="1429" ht="13.5" customHeight="1"/>
    <row r="1430" ht="13.5" customHeight="1"/>
    <row r="1431" ht="13.5" customHeight="1"/>
    <row r="1432" ht="13.5" customHeight="1"/>
    <row r="1433" ht="13.5" customHeight="1"/>
    <row r="1434" ht="13.5" customHeight="1"/>
    <row r="1435" ht="13.5" customHeight="1"/>
    <row r="1436" ht="13.5" customHeight="1"/>
    <row r="1437" ht="13.5" customHeight="1"/>
    <row r="1438" ht="13.5" customHeight="1"/>
    <row r="1439" ht="13.5" customHeight="1"/>
    <row r="1440" ht="13.5" customHeight="1"/>
    <row r="1441" ht="13.5" customHeight="1"/>
    <row r="1442" ht="13.5" customHeight="1"/>
    <row r="1443" ht="13.5" customHeight="1"/>
    <row r="1444" ht="13.5" customHeight="1"/>
    <row r="1445" ht="13.5" customHeight="1"/>
    <row r="1446" ht="13.5" customHeight="1"/>
    <row r="1447" ht="13.5" customHeight="1"/>
    <row r="1448" ht="13.5" customHeight="1"/>
    <row r="1449" ht="13.5" customHeight="1"/>
    <row r="1450" ht="13.5" customHeight="1"/>
    <row r="1451" ht="13.5" customHeight="1"/>
    <row r="1452" ht="13.5" customHeight="1"/>
    <row r="1453" ht="13.5" customHeight="1"/>
    <row r="1454" ht="13.5" customHeight="1"/>
    <row r="1455" ht="13.5" customHeight="1"/>
    <row r="1456" ht="13.5" customHeight="1"/>
    <row r="1457" ht="13.5" customHeight="1"/>
    <row r="1458" ht="13.5" customHeight="1"/>
    <row r="1459" ht="13.5" customHeight="1"/>
    <row r="1460" ht="13.5" customHeight="1"/>
    <row r="1461" ht="13.5" customHeight="1"/>
    <row r="1462" ht="13.5" customHeight="1"/>
    <row r="1463" ht="13.5" customHeight="1"/>
    <row r="1464" ht="13.5" customHeight="1"/>
    <row r="1465" ht="13.5" customHeight="1"/>
    <row r="1466" ht="13.5" customHeight="1"/>
    <row r="1467" ht="13.5" customHeight="1"/>
    <row r="1468" ht="13.5" customHeight="1"/>
    <row r="1469" ht="13.5" customHeight="1"/>
    <row r="1470" ht="13.5" customHeight="1"/>
    <row r="1471" ht="13.5" customHeight="1"/>
    <row r="1472" ht="13.5" customHeight="1"/>
    <row r="1473" ht="13.5" customHeight="1"/>
    <row r="1474" ht="13.5" customHeight="1"/>
    <row r="1475" ht="13.5" customHeight="1"/>
    <row r="1476" ht="13.5" customHeight="1"/>
    <row r="1477" ht="13.5" customHeight="1"/>
    <row r="1478" ht="13.5" customHeight="1"/>
    <row r="1479" ht="13.5" customHeight="1"/>
    <row r="1480" ht="13.5" customHeight="1"/>
    <row r="1481" ht="13.5" customHeight="1"/>
    <row r="1482" ht="13.5" customHeight="1"/>
    <row r="1483" ht="13.5" customHeight="1"/>
    <row r="1484" ht="13.5" customHeight="1"/>
    <row r="1485" ht="13.5" customHeight="1"/>
    <row r="1486" ht="13.5" customHeight="1"/>
    <row r="1487" ht="13.5" customHeight="1"/>
    <row r="1488" ht="13.5" customHeight="1"/>
    <row r="1489" ht="13.5" customHeight="1"/>
    <row r="1490" ht="13.5" customHeight="1"/>
    <row r="1491" ht="13.5" customHeight="1"/>
    <row r="1492" ht="13.5" customHeight="1"/>
    <row r="1493" ht="13.5" customHeight="1"/>
    <row r="1494" ht="13.5" customHeight="1"/>
    <row r="1495" ht="13.5" customHeight="1"/>
    <row r="1496" ht="13.5" customHeight="1"/>
    <row r="1497" ht="13.5" customHeight="1"/>
    <row r="1498" ht="13.5" customHeight="1"/>
    <row r="1499" ht="13.5" customHeight="1"/>
    <row r="1500" ht="13.5" customHeight="1"/>
    <row r="1501" ht="13.5" customHeight="1"/>
    <row r="1502" ht="13.5" customHeight="1"/>
    <row r="1503" ht="13.5" customHeight="1"/>
    <row r="1504" ht="13.5" customHeight="1"/>
    <row r="1505" ht="13.5" customHeight="1"/>
    <row r="1506" ht="13.5" customHeight="1"/>
    <row r="1507" ht="13.5" customHeight="1"/>
    <row r="1508" ht="13.5" customHeight="1"/>
    <row r="1509" ht="13.5" customHeight="1"/>
    <row r="1510" ht="13.5" customHeight="1"/>
    <row r="1511" ht="13.5" customHeight="1"/>
    <row r="1512" ht="13.5" customHeight="1"/>
    <row r="1513" ht="13.5" customHeight="1"/>
    <row r="1514" ht="13.5" customHeight="1"/>
    <row r="1515" ht="13.5" customHeight="1"/>
    <row r="1516" ht="13.5" customHeight="1"/>
    <row r="1517" ht="13.5" customHeight="1"/>
    <row r="1518" ht="13.5" customHeight="1"/>
    <row r="1519" ht="13.5" customHeight="1"/>
    <row r="1520" ht="13.5" customHeight="1"/>
    <row r="1521" ht="13.5" customHeight="1"/>
    <row r="1522" ht="13.5" customHeight="1"/>
    <row r="1523" ht="13.5" customHeight="1"/>
    <row r="1524" ht="13.5" customHeight="1"/>
    <row r="1525" ht="13.5" customHeight="1"/>
    <row r="1526" ht="13.5" customHeight="1"/>
    <row r="1527" ht="13.5" customHeight="1"/>
    <row r="1528" ht="13.5" customHeight="1"/>
    <row r="1529" ht="13.5" customHeight="1"/>
    <row r="1530" ht="13.5" customHeight="1"/>
    <row r="1531" ht="13.5" customHeight="1"/>
    <row r="1532" ht="13.5" customHeight="1"/>
    <row r="1533" ht="13.5" customHeight="1"/>
    <row r="1534" ht="13.5" customHeight="1"/>
    <row r="1535" ht="13.5" customHeight="1"/>
    <row r="1536" ht="13.5" customHeight="1"/>
    <row r="1537" ht="13.5" customHeight="1"/>
    <row r="1538" ht="13.5" customHeight="1"/>
    <row r="1539" ht="13.5" customHeight="1"/>
    <row r="1540" ht="13.5" customHeight="1"/>
    <row r="1541" ht="13.5" customHeight="1"/>
    <row r="1542" ht="13.5" customHeight="1"/>
    <row r="1543" ht="13.5" customHeight="1"/>
    <row r="1544" ht="13.5" customHeight="1"/>
    <row r="1545" ht="13.5" customHeight="1"/>
    <row r="1546" ht="13.5" customHeight="1"/>
    <row r="1547" ht="13.5" customHeight="1"/>
    <row r="1548" ht="13.5" customHeight="1"/>
    <row r="1549" ht="13.5" customHeight="1"/>
    <row r="1550" ht="13.5" customHeight="1"/>
    <row r="1551" ht="13.5" customHeight="1"/>
    <row r="1552" ht="13.5" customHeight="1"/>
    <row r="1553" ht="13.5" customHeight="1"/>
    <row r="1554" ht="13.5" customHeight="1"/>
    <row r="1555" ht="13.5" customHeight="1"/>
  </sheetData>
  <sheetProtection/>
  <printOptions horizontalCentered="1"/>
  <pageMargins left="0.3937007874015748" right="0.3937007874015748" top="0.7874015748031497" bottom="0.5905511811023623" header="0.5118110236220472" footer="0.31496062992125984"/>
  <pageSetup fitToHeight="2" horizontalDpi="600" verticalDpi="600" orientation="landscape" paperSize="9" scale="95" r:id="rId1"/>
  <headerFooter alignWithMargins="0">
    <oddHeader>&amp;L&amp;"Arial,Obyčejné"&amp;9Modernizace ČOV Dačice&amp;R&amp;"Arial,Obyčejné"&amp;9EKOEKO s.r.o.</oddHeader>
    <oddFooter>&amp;L&amp;"Arial,Obyčejné"&amp;9Zakázkové číslo: 1432-51&amp;R&amp;"Arial,Obyčejné"&amp;9Str. &amp;P/68</oddFooter>
  </headerFooter>
  <colBreaks count="1" manualBreakCount="1">
    <brk id="8" max="65535" man="1"/>
  </colBreaks>
</worksheet>
</file>

<file path=xl/worksheets/sheet5.xml><?xml version="1.0" encoding="utf-8"?>
<worksheet xmlns="http://schemas.openxmlformats.org/spreadsheetml/2006/main" xmlns:r="http://schemas.openxmlformats.org/officeDocument/2006/relationships">
  <dimension ref="A1:H41"/>
  <sheetViews>
    <sheetView view="pageBreakPreview" zoomScaleNormal="85" zoomScaleSheetLayoutView="100" zoomScalePageLayoutView="0" workbookViewId="0" topLeftCell="A19">
      <selection activeCell="F25" sqref="F25"/>
    </sheetView>
  </sheetViews>
  <sheetFormatPr defaultColWidth="11.375" defaultRowHeight="12.75"/>
  <cols>
    <col min="1" max="1" width="8.75390625" style="63" customWidth="1"/>
    <col min="2" max="2" width="61.625" style="63" customWidth="1"/>
    <col min="3" max="4" width="8.625" style="63" customWidth="1"/>
    <col min="5" max="6" width="12.625" style="63" customWidth="1"/>
    <col min="7" max="7" width="2.625" style="63" customWidth="1"/>
    <col min="8" max="8" width="11.625" style="63" customWidth="1"/>
    <col min="9" max="16384" width="11.375" style="63" customWidth="1"/>
  </cols>
  <sheetData>
    <row r="1" spans="1:6" ht="24" thickBot="1">
      <c r="A1" s="168" t="s">
        <v>391</v>
      </c>
      <c r="B1" s="84" t="s">
        <v>642</v>
      </c>
      <c r="C1" s="85"/>
      <c r="D1" s="85"/>
      <c r="E1" s="85"/>
      <c r="F1" s="99"/>
    </row>
    <row r="2" spans="1:6" ht="9.75" customHeight="1" thickBot="1">
      <c r="A2" s="97"/>
      <c r="B2" s="22"/>
      <c r="C2" s="24"/>
      <c r="D2" s="32"/>
      <c r="E2" s="32"/>
      <c r="F2" s="32"/>
    </row>
    <row r="3" spans="1:6" ht="15" customHeight="1" thickBot="1">
      <c r="A3" s="319"/>
      <c r="B3" s="180" t="s">
        <v>392</v>
      </c>
      <c r="C3" s="326"/>
      <c r="D3" s="320"/>
      <c r="E3" s="320"/>
      <c r="F3" s="327"/>
    </row>
    <row r="4" spans="1:6" s="162" customFormat="1" ht="19.5" customHeight="1" thickBot="1">
      <c r="A4" s="328" t="s">
        <v>377</v>
      </c>
      <c r="B4" s="329" t="s">
        <v>523</v>
      </c>
      <c r="C4" s="156" t="s">
        <v>368</v>
      </c>
      <c r="D4" s="156" t="s">
        <v>312</v>
      </c>
      <c r="E4" s="156" t="s">
        <v>313</v>
      </c>
      <c r="F4" s="157" t="s">
        <v>311</v>
      </c>
    </row>
    <row r="5" spans="1:6" s="162" customFormat="1" ht="42.75" customHeight="1">
      <c r="A5" s="542">
        <v>1</v>
      </c>
      <c r="B5" s="125" t="s">
        <v>60</v>
      </c>
      <c r="C5" s="124" t="s">
        <v>373</v>
      </c>
      <c r="D5" s="375">
        <v>1</v>
      </c>
      <c r="E5" s="376"/>
      <c r="F5" s="377">
        <f>D5*E5</f>
        <v>0</v>
      </c>
    </row>
    <row r="6" spans="1:6" s="162" customFormat="1" ht="30" customHeight="1">
      <c r="A6" s="542">
        <v>2</v>
      </c>
      <c r="B6" s="125" t="s">
        <v>226</v>
      </c>
      <c r="C6" s="124" t="s">
        <v>375</v>
      </c>
      <c r="D6" s="375">
        <v>1</v>
      </c>
      <c r="E6" s="376"/>
      <c r="F6" s="377">
        <f aca="true" t="shared" si="0" ref="F6:F23">D6*E6</f>
        <v>0</v>
      </c>
    </row>
    <row r="7" spans="1:6" s="162" customFormat="1" ht="21.75" customHeight="1">
      <c r="A7" s="543">
        <v>3</v>
      </c>
      <c r="B7" s="125" t="s">
        <v>227</v>
      </c>
      <c r="C7" s="126" t="s">
        <v>375</v>
      </c>
      <c r="D7" s="378">
        <v>1</v>
      </c>
      <c r="E7" s="379"/>
      <c r="F7" s="380">
        <f t="shared" si="0"/>
        <v>0</v>
      </c>
    </row>
    <row r="8" spans="1:6" s="163" customFormat="1" ht="23.25" customHeight="1">
      <c r="A8" s="122">
        <v>4</v>
      </c>
      <c r="B8" s="123" t="s">
        <v>381</v>
      </c>
      <c r="C8" s="124" t="s">
        <v>375</v>
      </c>
      <c r="D8" s="375">
        <v>1</v>
      </c>
      <c r="E8" s="376"/>
      <c r="F8" s="377">
        <f t="shared" si="0"/>
        <v>0</v>
      </c>
    </row>
    <row r="9" spans="1:6" s="163" customFormat="1" ht="22.5" customHeight="1">
      <c r="A9" s="122">
        <v>5</v>
      </c>
      <c r="B9" s="125" t="s">
        <v>378</v>
      </c>
      <c r="C9" s="126" t="s">
        <v>375</v>
      </c>
      <c r="D9" s="378">
        <v>1</v>
      </c>
      <c r="E9" s="379"/>
      <c r="F9" s="380">
        <f t="shared" si="0"/>
        <v>0</v>
      </c>
    </row>
    <row r="10" spans="1:6" s="163" customFormat="1" ht="22.5" customHeight="1">
      <c r="A10" s="122">
        <v>6</v>
      </c>
      <c r="B10" s="125" t="s">
        <v>573</v>
      </c>
      <c r="C10" s="126" t="s">
        <v>373</v>
      </c>
      <c r="D10" s="378">
        <v>1</v>
      </c>
      <c r="E10" s="379"/>
      <c r="F10" s="380">
        <f t="shared" si="0"/>
        <v>0</v>
      </c>
    </row>
    <row r="11" spans="1:6" s="163" customFormat="1" ht="31.5" customHeight="1">
      <c r="A11" s="122">
        <v>7</v>
      </c>
      <c r="B11" s="125" t="s">
        <v>574</v>
      </c>
      <c r="C11" s="126" t="s">
        <v>375</v>
      </c>
      <c r="D11" s="378">
        <v>1</v>
      </c>
      <c r="E11" s="379"/>
      <c r="F11" s="380">
        <f t="shared" si="0"/>
        <v>0</v>
      </c>
    </row>
    <row r="12" spans="1:6" s="163" customFormat="1" ht="20.25" customHeight="1">
      <c r="A12" s="122">
        <v>8</v>
      </c>
      <c r="B12" s="125" t="s">
        <v>305</v>
      </c>
      <c r="C12" s="126" t="s">
        <v>375</v>
      </c>
      <c r="D12" s="378">
        <v>1</v>
      </c>
      <c r="E12" s="379"/>
      <c r="F12" s="380">
        <f t="shared" si="0"/>
        <v>0</v>
      </c>
    </row>
    <row r="13" spans="1:6" s="163" customFormat="1" ht="23.25" customHeight="1">
      <c r="A13" s="122">
        <v>9</v>
      </c>
      <c r="B13" s="123" t="s">
        <v>113</v>
      </c>
      <c r="C13" s="124" t="s">
        <v>373</v>
      </c>
      <c r="D13" s="375">
        <v>1</v>
      </c>
      <c r="E13" s="376"/>
      <c r="F13" s="377">
        <f t="shared" si="0"/>
        <v>0</v>
      </c>
    </row>
    <row r="14" spans="1:6" s="163" customFormat="1" ht="24.75" customHeight="1">
      <c r="A14" s="122">
        <v>10</v>
      </c>
      <c r="B14" s="125" t="s">
        <v>379</v>
      </c>
      <c r="C14" s="126" t="s">
        <v>375</v>
      </c>
      <c r="D14" s="375">
        <v>1</v>
      </c>
      <c r="E14" s="376"/>
      <c r="F14" s="377">
        <f t="shared" si="0"/>
        <v>0</v>
      </c>
    </row>
    <row r="15" spans="1:6" s="163" customFormat="1" ht="23.25" customHeight="1">
      <c r="A15" s="122">
        <v>11</v>
      </c>
      <c r="B15" s="125" t="s">
        <v>223</v>
      </c>
      <c r="C15" s="126" t="s">
        <v>530</v>
      </c>
      <c r="D15" s="375">
        <v>24</v>
      </c>
      <c r="E15" s="376"/>
      <c r="F15" s="377">
        <f t="shared" si="0"/>
        <v>0</v>
      </c>
    </row>
    <row r="16" spans="1:6" s="163" customFormat="1" ht="35.25" customHeight="1">
      <c r="A16" s="122">
        <v>12</v>
      </c>
      <c r="B16" s="125" t="s">
        <v>304</v>
      </c>
      <c r="C16" s="126" t="s">
        <v>373</v>
      </c>
      <c r="D16" s="375">
        <v>1</v>
      </c>
      <c r="E16" s="376"/>
      <c r="F16" s="377">
        <f t="shared" si="0"/>
        <v>0</v>
      </c>
    </row>
    <row r="17" spans="1:6" s="163" customFormat="1" ht="27" customHeight="1">
      <c r="A17" s="122">
        <v>13</v>
      </c>
      <c r="B17" s="125" t="s">
        <v>303</v>
      </c>
      <c r="C17" s="126" t="s">
        <v>375</v>
      </c>
      <c r="D17" s="375">
        <v>1</v>
      </c>
      <c r="E17" s="376"/>
      <c r="F17" s="377">
        <f t="shared" si="0"/>
        <v>0</v>
      </c>
    </row>
    <row r="18" spans="1:6" s="163" customFormat="1" ht="22.5" customHeight="1">
      <c r="A18" s="122">
        <v>14</v>
      </c>
      <c r="B18" s="125" t="s">
        <v>380</v>
      </c>
      <c r="C18" s="126" t="s">
        <v>375</v>
      </c>
      <c r="D18" s="375">
        <v>1</v>
      </c>
      <c r="E18" s="376"/>
      <c r="F18" s="377">
        <f t="shared" si="0"/>
        <v>0</v>
      </c>
    </row>
    <row r="19" spans="1:6" s="163" customFormat="1" ht="22.5" customHeight="1">
      <c r="A19" s="185">
        <v>15</v>
      </c>
      <c r="B19" s="183" t="s">
        <v>112</v>
      </c>
      <c r="C19" s="184" t="s">
        <v>373</v>
      </c>
      <c r="D19" s="381">
        <v>1</v>
      </c>
      <c r="E19" s="382"/>
      <c r="F19" s="383">
        <f t="shared" si="0"/>
        <v>0</v>
      </c>
    </row>
    <row r="20" spans="1:6" s="163" customFormat="1" ht="34.5" customHeight="1">
      <c r="A20" s="185">
        <v>16</v>
      </c>
      <c r="B20" s="183" t="s">
        <v>306</v>
      </c>
      <c r="C20" s="184" t="s">
        <v>375</v>
      </c>
      <c r="D20" s="384">
        <v>1</v>
      </c>
      <c r="E20" s="382"/>
      <c r="F20" s="383">
        <f t="shared" si="0"/>
        <v>0</v>
      </c>
    </row>
    <row r="21" spans="1:6" s="163" customFormat="1" ht="21.75" customHeight="1">
      <c r="A21" s="185">
        <v>17</v>
      </c>
      <c r="B21" s="125" t="s">
        <v>228</v>
      </c>
      <c r="C21" s="126" t="s">
        <v>375</v>
      </c>
      <c r="D21" s="378">
        <v>1</v>
      </c>
      <c r="E21" s="379"/>
      <c r="F21" s="380">
        <f t="shared" si="0"/>
        <v>0</v>
      </c>
    </row>
    <row r="22" spans="1:6" s="163" customFormat="1" ht="24" customHeight="1">
      <c r="A22" s="185">
        <v>18</v>
      </c>
      <c r="B22" s="125" t="s">
        <v>525</v>
      </c>
      <c r="C22" s="126" t="s">
        <v>375</v>
      </c>
      <c r="D22" s="378">
        <v>3</v>
      </c>
      <c r="E22" s="379"/>
      <c r="F22" s="380">
        <f t="shared" si="0"/>
        <v>0</v>
      </c>
    </row>
    <row r="23" spans="1:6" s="163" customFormat="1" ht="24" customHeight="1">
      <c r="A23" s="122">
        <v>19</v>
      </c>
      <c r="B23" s="123" t="s">
        <v>528</v>
      </c>
      <c r="C23" s="124" t="s">
        <v>375</v>
      </c>
      <c r="D23" s="375">
        <v>1</v>
      </c>
      <c r="E23" s="376"/>
      <c r="F23" s="377">
        <f t="shared" si="0"/>
        <v>0</v>
      </c>
    </row>
    <row r="24" spans="1:6" s="163" customFormat="1" ht="30" customHeight="1" thickBot="1">
      <c r="A24" s="122">
        <v>20</v>
      </c>
      <c r="B24" s="127" t="s">
        <v>111</v>
      </c>
      <c r="C24" s="128" t="s">
        <v>375</v>
      </c>
      <c r="D24" s="385">
        <v>1</v>
      </c>
      <c r="E24" s="386"/>
      <c r="F24" s="387">
        <f>D24*E24</f>
        <v>0</v>
      </c>
    </row>
    <row r="25" spans="1:6" ht="15" customHeight="1" thickBot="1">
      <c r="A25" s="73"/>
      <c r="B25" s="74" t="s">
        <v>643</v>
      </c>
      <c r="C25" s="75"/>
      <c r="D25" s="75"/>
      <c r="E25" s="388"/>
      <c r="F25" s="389">
        <f>SUM(F5:F24)</f>
        <v>0</v>
      </c>
    </row>
    <row r="26" spans="1:6" ht="15" customHeight="1" thickBot="1">
      <c r="A26" s="94"/>
      <c r="B26" s="31"/>
      <c r="C26" s="27"/>
      <c r="D26" s="27"/>
      <c r="E26" s="390"/>
      <c r="F26" s="391"/>
    </row>
    <row r="27" spans="1:8" s="162" customFormat="1" ht="18.75" customHeight="1" thickBot="1" thickTop="1">
      <c r="A27" s="164"/>
      <c r="B27" s="165" t="s">
        <v>644</v>
      </c>
      <c r="C27" s="165"/>
      <c r="D27" s="392"/>
      <c r="E27" s="392"/>
      <c r="F27" s="102">
        <f>CEILING(F25,1000)</f>
        <v>0</v>
      </c>
      <c r="G27" s="166"/>
      <c r="H27" s="166"/>
    </row>
    <row r="28" spans="1:6" ht="15">
      <c r="A28" s="64"/>
      <c r="B28" s="65"/>
      <c r="C28" s="64"/>
      <c r="D28" s="66"/>
      <c r="E28" s="67"/>
      <c r="F28" s="67"/>
    </row>
    <row r="30" spans="3:5" ht="15">
      <c r="C30" s="181"/>
      <c r="D30" s="182"/>
      <c r="E30" s="182"/>
    </row>
    <row r="31" ht="15">
      <c r="B31" s="68"/>
    </row>
    <row r="32" spans="1:5" ht="15">
      <c r="A32" s="82"/>
      <c r="B32" s="83"/>
      <c r="C32" s="82"/>
      <c r="D32" s="82"/>
      <c r="E32" s="82"/>
    </row>
    <row r="33" ht="15">
      <c r="B33" s="69"/>
    </row>
    <row r="34" ht="15">
      <c r="B34" s="68"/>
    </row>
    <row r="35" ht="15">
      <c r="B35" s="69"/>
    </row>
    <row r="36" ht="15">
      <c r="B36" s="69"/>
    </row>
    <row r="37" ht="15">
      <c r="B37" s="68"/>
    </row>
    <row r="38" ht="15">
      <c r="B38" s="68"/>
    </row>
    <row r="39" ht="15">
      <c r="B39" s="68"/>
    </row>
    <row r="40" ht="15">
      <c r="B40" s="69"/>
    </row>
    <row r="41" ht="15">
      <c r="B41" s="68"/>
    </row>
  </sheetData>
  <sheetProtection/>
  <printOptions horizontalCentered="1"/>
  <pageMargins left="0.3937007874015748" right="0.3937007874015748" top="0.7874015748031497" bottom="0.5905511811023623" header="0.5118110236220472" footer="0.31496062992125984"/>
  <pageSetup fitToHeight="2" horizontalDpi="600" verticalDpi="600" orientation="landscape" paperSize="9" scale="95" r:id="rId1"/>
  <headerFooter alignWithMargins="0">
    <oddHeader>&amp;L&amp;"Arial,Obyčejné"&amp;9Modernizace ČOV Dačice&amp;R&amp;"Arial,Obyčejné"&amp;9EKOEKO s.r.o.</oddHeader>
    <oddFooter>&amp;L&amp;"Arial,Obyčejné"&amp;9Zakázkové číslo: 1432-51&amp;R&amp;"Arial,Obyčejné"&amp;9Str. &amp;P/68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dc:creator>
  <cp:keywords/>
  <dc:description/>
  <cp:lastModifiedBy>Vlastimil Hrubý</cp:lastModifiedBy>
  <cp:lastPrinted>2013-03-18T12:23:52Z</cp:lastPrinted>
  <dcterms:created xsi:type="dcterms:W3CDTF">1999-06-24T06:48:24Z</dcterms:created>
  <dcterms:modified xsi:type="dcterms:W3CDTF">2013-11-05T07:26:59Z</dcterms:modified>
  <cp:category/>
  <cp:version/>
  <cp:contentType/>
  <cp:contentStatus/>
</cp:coreProperties>
</file>