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ace stavby" sheetId="1" r:id="rId1"/>
    <sheet name="01 - Dolní luční" sheetId="2" r:id="rId2"/>
    <sheet name="02 - Horní luční" sheetId="3" r:id="rId3"/>
    <sheet name="03 - Tůně" sheetId="4" r:id="rId4"/>
    <sheet name="04 - Vedlejší náklady" sheetId="5" r:id="rId5"/>
    <sheet name="05 - Projektová příprava,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Dolní luční'!$C$125:$K$257</definedName>
    <definedName name="_xlnm.Print_Area" localSheetId="1">'01 - Dolní luční'!$C$4:$J$76,'01 - Dolní luční'!$C$82:$J$107,'01 - Dolní luční'!$C$113:$K$257</definedName>
    <definedName name="_xlnm.Print_Titles" localSheetId="1">'01 - Dolní luční'!$125:$125</definedName>
    <definedName name="_xlnm._FilterDatabase" localSheetId="2" hidden="1">'02 - Horní luční'!$C$125:$K$268</definedName>
    <definedName name="_xlnm.Print_Area" localSheetId="2">'02 - Horní luční'!$C$4:$J$76,'02 - Horní luční'!$C$82:$J$107,'02 - Horní luční'!$C$113:$K$268</definedName>
    <definedName name="_xlnm.Print_Titles" localSheetId="2">'02 - Horní luční'!$125:$125</definedName>
    <definedName name="_xlnm._FilterDatabase" localSheetId="3" hidden="1">'03 - Tůně'!$C$117:$K$127</definedName>
    <definedName name="_xlnm.Print_Area" localSheetId="3">'03 - Tůně'!$C$4:$J$76,'03 - Tůně'!$C$82:$J$99,'03 - Tůně'!$C$105:$K$127</definedName>
    <definedName name="_xlnm.Print_Titles" localSheetId="3">'03 - Tůně'!$117:$117</definedName>
    <definedName name="_xlnm._FilterDatabase" localSheetId="4" hidden="1">'04 - Vedlejší náklady'!$C$119:$K$129</definedName>
    <definedName name="_xlnm.Print_Area" localSheetId="4">'04 - Vedlejší náklady'!$C$4:$J$76,'04 - Vedlejší náklady'!$C$82:$J$101,'04 - Vedlejší náklady'!$C$107:$K$129</definedName>
    <definedName name="_xlnm.Print_Titles" localSheetId="4">'04 - Vedlejší náklady'!$119:$119</definedName>
    <definedName name="_xlnm._FilterDatabase" localSheetId="5" hidden="1">'05 - Projektová příprava,...'!$C$117:$K$121</definedName>
    <definedName name="_xlnm.Print_Area" localSheetId="5">'05 - Projektová příprava,...'!$C$4:$J$76,'05 - Projektová příprava,...'!$C$82:$J$99,'05 - Projektová příprava,...'!$C$105:$K$121</definedName>
    <definedName name="_xlnm.Print_Titles" localSheetId="5">'05 - Projektová příprava,...'!$117:$117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5" r="J37"/>
  <c r="J36"/>
  <c i="1" r="AY98"/>
  <c i="5" r="J35"/>
  <c i="1" r="AX98"/>
  <c i="5"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110"/>
  <c i="4" r="J37"/>
  <c r="J36"/>
  <c i="1" r="AY97"/>
  <c i="4" r="J35"/>
  <c i="1" r="AX97"/>
  <c i="4"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3" r="J37"/>
  <c r="J36"/>
  <c i="1" r="AY96"/>
  <c i="3" r="J35"/>
  <c i="1" r="AX96"/>
  <c i="3"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122"/>
  <c r="J14"/>
  <c r="J12"/>
  <c r="J120"/>
  <c r="E7"/>
  <c r="E116"/>
  <c i="2" r="J37"/>
  <c r="J36"/>
  <c i="1" r="AY95"/>
  <c i="2" r="J35"/>
  <c i="1" r="AX95"/>
  <c i="2"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116"/>
  <c i="1" r="L90"/>
  <c r="AM90"/>
  <c r="AM89"/>
  <c r="L89"/>
  <c r="AM87"/>
  <c r="L87"/>
  <c r="L85"/>
  <c r="L84"/>
  <c i="6" r="BK121"/>
  <c r="J121"/>
  <c i="5" r="BK129"/>
  <c r="J129"/>
  <c r="BK127"/>
  <c r="J127"/>
  <c r="BK125"/>
  <c r="J125"/>
  <c r="BK124"/>
  <c r="J124"/>
  <c r="BK123"/>
  <c r="J123"/>
  <c i="4" r="BK126"/>
  <c r="J126"/>
  <c r="BK124"/>
  <c r="J124"/>
  <c r="BK123"/>
  <c r="J123"/>
  <c r="BK121"/>
  <c r="J121"/>
  <c i="3" r="BK267"/>
  <c r="J267"/>
  <c r="BK265"/>
  <c r="J262"/>
  <c r="BK260"/>
  <c r="J259"/>
  <c r="J257"/>
  <c r="J256"/>
  <c r="BK253"/>
  <c r="J251"/>
  <c r="J249"/>
  <c r="J246"/>
  <c r="BK244"/>
  <c r="J242"/>
  <c r="J241"/>
  <c r="BK239"/>
  <c r="BK237"/>
  <c r="J234"/>
  <c r="BK232"/>
  <c r="BK228"/>
  <c r="J224"/>
  <c r="J222"/>
  <c r="J220"/>
  <c r="J218"/>
  <c r="BK216"/>
  <c r="J213"/>
  <c r="BK207"/>
  <c r="J201"/>
  <c r="J195"/>
  <c r="J193"/>
  <c r="J191"/>
  <c r="J189"/>
  <c r="J185"/>
  <c r="BK182"/>
  <c r="BK180"/>
  <c r="J178"/>
  <c r="J176"/>
  <c r="BK174"/>
  <c r="BK172"/>
  <c r="J170"/>
  <c r="BK168"/>
  <c r="J164"/>
  <c r="J157"/>
  <c r="J155"/>
  <c r="J153"/>
  <c r="BK151"/>
  <c r="J149"/>
  <c r="J147"/>
  <c r="BK145"/>
  <c r="BK143"/>
  <c r="BK141"/>
  <c r="J139"/>
  <c r="BK137"/>
  <c r="J135"/>
  <c r="BK133"/>
  <c r="BK131"/>
  <c r="BK129"/>
  <c i="2" r="BK256"/>
  <c r="J256"/>
  <c r="BK254"/>
  <c r="BK251"/>
  <c r="J249"/>
  <c r="BK248"/>
  <c r="BK246"/>
  <c r="BK245"/>
  <c r="J242"/>
  <c r="BK240"/>
  <c r="BK238"/>
  <c r="BK234"/>
  <c r="BK232"/>
  <c r="BK230"/>
  <c r="BK228"/>
  <c r="BK223"/>
  <c r="J221"/>
  <c r="BK219"/>
  <c r="J217"/>
  <c r="BK211"/>
  <c r="BK209"/>
  <c r="BK194"/>
  <c r="BK184"/>
  <c r="BK182"/>
  <c r="BK175"/>
  <c r="BK173"/>
  <c r="J169"/>
  <c r="BK155"/>
  <c r="J151"/>
  <c r="J149"/>
  <c r="J141"/>
  <c r="BK135"/>
  <c r="J133"/>
  <c r="J131"/>
  <c i="3" r="J265"/>
  <c r="BK262"/>
  <c r="J260"/>
  <c r="BK259"/>
  <c r="BK257"/>
  <c r="BK256"/>
  <c r="J253"/>
  <c r="BK251"/>
  <c r="BK249"/>
  <c r="BK246"/>
  <c r="J244"/>
  <c r="BK242"/>
  <c r="BK241"/>
  <c r="J239"/>
  <c r="J237"/>
  <c r="BK234"/>
  <c r="J232"/>
  <c r="J228"/>
  <c r="BK224"/>
  <c r="BK222"/>
  <c r="BK220"/>
  <c r="BK218"/>
  <c r="J216"/>
  <c r="BK213"/>
  <c r="J207"/>
  <c r="BK201"/>
  <c r="BK195"/>
  <c r="BK193"/>
  <c r="BK191"/>
  <c r="BK189"/>
  <c r="BK185"/>
  <c r="J182"/>
  <c r="J180"/>
  <c r="BK178"/>
  <c r="BK176"/>
  <c r="J174"/>
  <c r="J172"/>
  <c r="BK170"/>
  <c r="J168"/>
  <c r="BK164"/>
  <c r="BK157"/>
  <c r="BK155"/>
  <c r="BK153"/>
  <c r="J151"/>
  <c r="BK149"/>
  <c r="BK147"/>
  <c r="J145"/>
  <c r="J143"/>
  <c r="J141"/>
  <c r="BK139"/>
  <c r="J137"/>
  <c r="BK135"/>
  <c r="J133"/>
  <c r="J131"/>
  <c r="J129"/>
  <c i="2" r="J254"/>
  <c r="J251"/>
  <c r="BK249"/>
  <c r="J248"/>
  <c r="J246"/>
  <c r="J245"/>
  <c r="BK242"/>
  <c r="J240"/>
  <c r="J238"/>
  <c r="BK236"/>
  <c r="J230"/>
  <c r="J228"/>
  <c r="BK226"/>
  <c r="BK215"/>
  <c r="BK213"/>
  <c r="BK206"/>
  <c r="J200"/>
  <c r="J186"/>
  <c r="J182"/>
  <c r="J178"/>
  <c r="J173"/>
  <c r="J167"/>
  <c r="BK165"/>
  <c r="J157"/>
  <c r="J145"/>
  <c r="J143"/>
  <c r="BK137"/>
  <c r="J129"/>
  <c r="J226"/>
  <c r="J223"/>
  <c r="BK221"/>
  <c r="J219"/>
  <c r="J211"/>
  <c r="J206"/>
  <c r="BK200"/>
  <c r="BK188"/>
  <c r="BK186"/>
  <c r="J184"/>
  <c r="BK178"/>
  <c r="BK171"/>
  <c r="BK169"/>
  <c r="BK167"/>
  <c r="J165"/>
  <c r="J159"/>
  <c r="BK157"/>
  <c r="J153"/>
  <c r="BK149"/>
  <c r="J147"/>
  <c r="BK145"/>
  <c r="BK143"/>
  <c r="BK141"/>
  <c r="J139"/>
  <c r="J137"/>
  <c r="J135"/>
  <c r="BK133"/>
  <c r="BK131"/>
  <c r="BK129"/>
  <c r="J236"/>
  <c r="J234"/>
  <c r="J232"/>
  <c r="BK217"/>
  <c r="J215"/>
  <c r="J213"/>
  <c r="J209"/>
  <c r="J194"/>
  <c r="J188"/>
  <c r="J175"/>
  <c r="J171"/>
  <c r="BK159"/>
  <c r="J155"/>
  <c r="BK153"/>
  <c r="BK151"/>
  <c r="BK147"/>
  <c r="BK139"/>
  <c i="1" r="AS94"/>
  <c i="6" r="F37"/>
  <c i="1" r="BD99"/>
  <c i="6" r="F36"/>
  <c i="1" r="BC99"/>
  <c i="6" r="F35"/>
  <c i="1" r="BB99"/>
  <c i="6" r="J34"/>
  <c i="1" r="AW99"/>
  <c i="2" l="1" r="P128"/>
  <c r="T128"/>
  <c r="R177"/>
  <c r="R208"/>
  <c r="BK225"/>
  <c r="J225"/>
  <c r="J101"/>
  <c r="T225"/>
  <c r="P239"/>
  <c r="BK244"/>
  <c r="J244"/>
  <c r="J103"/>
  <c r="R244"/>
  <c r="T253"/>
  <c r="T252"/>
  <c i="3" r="R128"/>
  <c i="2" r="BK128"/>
  <c r="J128"/>
  <c r="J98"/>
  <c r="R128"/>
  <c r="BK177"/>
  <c r="J177"/>
  <c r="J99"/>
  <c r="P177"/>
  <c r="T177"/>
  <c r="BK208"/>
  <c r="J208"/>
  <c r="J100"/>
  <c r="P208"/>
  <c r="T208"/>
  <c r="P225"/>
  <c r="R225"/>
  <c r="BK239"/>
  <c r="J239"/>
  <c r="J102"/>
  <c r="R239"/>
  <c r="T239"/>
  <c r="P244"/>
  <c r="T244"/>
  <c r="BK253"/>
  <c r="J253"/>
  <c r="J106"/>
  <c r="P253"/>
  <c r="P252"/>
  <c r="R253"/>
  <c r="R252"/>
  <c i="3" r="BK128"/>
  <c r="J128"/>
  <c r="J98"/>
  <c r="P128"/>
  <c r="T128"/>
  <c r="BK184"/>
  <c r="J184"/>
  <c r="J99"/>
  <c r="P184"/>
  <c r="R184"/>
  <c r="T184"/>
  <c r="BK215"/>
  <c r="J215"/>
  <c r="J100"/>
  <c r="P215"/>
  <c r="R215"/>
  <c r="T215"/>
  <c r="BK236"/>
  <c r="J236"/>
  <c r="J101"/>
  <c r="P236"/>
  <c r="R236"/>
  <c r="T236"/>
  <c r="BK248"/>
  <c r="J248"/>
  <c r="J102"/>
  <c r="P248"/>
  <c r="R248"/>
  <c r="T248"/>
  <c r="BK255"/>
  <c r="J255"/>
  <c r="J103"/>
  <c r="P255"/>
  <c r="R255"/>
  <c r="T255"/>
  <c r="BK264"/>
  <c r="J264"/>
  <c r="J106"/>
  <c r="P264"/>
  <c r="P263"/>
  <c r="R264"/>
  <c r="R263"/>
  <c r="T264"/>
  <c r="T263"/>
  <c i="4" r="BK120"/>
  <c r="J120"/>
  <c r="J98"/>
  <c r="P120"/>
  <c r="P119"/>
  <c r="P118"/>
  <c i="1" r="AU97"/>
  <c i="4" r="R120"/>
  <c r="R119"/>
  <c r="R118"/>
  <c r="T120"/>
  <c r="T119"/>
  <c r="T118"/>
  <c i="5" r="BK122"/>
  <c r="J122"/>
  <c r="J98"/>
  <c r="P122"/>
  <c r="P121"/>
  <c r="P120"/>
  <c i="1" r="AU98"/>
  <c i="5" r="R122"/>
  <c r="R121"/>
  <c r="R120"/>
  <c r="T122"/>
  <c r="T121"/>
  <c r="T120"/>
  <c i="2" r="J89"/>
  <c r="J92"/>
  <c r="BE129"/>
  <c r="E85"/>
  <c r="F91"/>
  <c r="F92"/>
  <c r="BE131"/>
  <c r="BE135"/>
  <c r="BE143"/>
  <c r="BE167"/>
  <c r="BE171"/>
  <c r="BE175"/>
  <c r="BE178"/>
  <c r="BE206"/>
  <c r="J91"/>
  <c r="BE139"/>
  <c r="BE141"/>
  <c r="BE153"/>
  <c r="BE173"/>
  <c r="BE182"/>
  <c r="BE209"/>
  <c r="BE215"/>
  <c r="BE133"/>
  <c r="BE147"/>
  <c r="BE149"/>
  <c r="BE155"/>
  <c r="BE157"/>
  <c r="BE169"/>
  <c r="BE184"/>
  <c r="BE186"/>
  <c r="BE194"/>
  <c r="BE219"/>
  <c r="BE221"/>
  <c r="BE230"/>
  <c r="BE234"/>
  <c r="BE245"/>
  <c i="3" r="E85"/>
  <c r="F91"/>
  <c r="J92"/>
  <c r="J122"/>
  <c r="BE129"/>
  <c r="BE137"/>
  <c r="BE139"/>
  <c r="BE141"/>
  <c r="BE143"/>
  <c r="BE145"/>
  <c r="BE147"/>
  <c r="BE149"/>
  <c r="BE153"/>
  <c r="BE155"/>
  <c r="BE157"/>
  <c r="BE176"/>
  <c r="BE182"/>
  <c r="BE185"/>
  <c r="BE191"/>
  <c r="BE193"/>
  <c r="BE207"/>
  <c r="BE218"/>
  <c r="BE220"/>
  <c r="BE222"/>
  <c r="BE232"/>
  <c r="BE234"/>
  <c r="BE239"/>
  <c r="BE242"/>
  <c r="BE251"/>
  <c r="BE256"/>
  <c r="BE259"/>
  <c r="BE262"/>
  <c i="4" r="F92"/>
  <c i="2" r="BE137"/>
  <c r="BE145"/>
  <c r="BE151"/>
  <c r="BE159"/>
  <c r="BE165"/>
  <c r="BE188"/>
  <c r="BE200"/>
  <c r="BE211"/>
  <c r="BE213"/>
  <c r="BE217"/>
  <c r="BE223"/>
  <c r="BE226"/>
  <c r="BE228"/>
  <c r="BE232"/>
  <c r="BE236"/>
  <c r="BE238"/>
  <c r="BE240"/>
  <c r="BE242"/>
  <c r="BE246"/>
  <c r="BE248"/>
  <c r="BE249"/>
  <c r="BE251"/>
  <c r="BE254"/>
  <c r="BE256"/>
  <c r="BK250"/>
  <c r="J250"/>
  <c r="J104"/>
  <c i="3" r="J89"/>
  <c r="F92"/>
  <c r="BE131"/>
  <c r="BE133"/>
  <c r="BE135"/>
  <c r="BE151"/>
  <c r="BE164"/>
  <c r="BE168"/>
  <c r="BE170"/>
  <c r="BE172"/>
  <c r="BE174"/>
  <c r="BE178"/>
  <c r="BE180"/>
  <c r="BE189"/>
  <c r="BE195"/>
  <c r="BE201"/>
  <c r="BE213"/>
  <c r="BE216"/>
  <c r="BE224"/>
  <c r="BE228"/>
  <c r="BE237"/>
  <c r="BE241"/>
  <c r="BE244"/>
  <c r="BE246"/>
  <c r="BE249"/>
  <c r="BE253"/>
  <c r="BE257"/>
  <c r="BE260"/>
  <c r="BE265"/>
  <c r="BE267"/>
  <c r="BK261"/>
  <c r="J261"/>
  <c r="J104"/>
  <c i="4" r="E85"/>
  <c r="J89"/>
  <c r="F91"/>
  <c r="J91"/>
  <c r="J92"/>
  <c r="BE121"/>
  <c r="BE123"/>
  <c r="BE124"/>
  <c r="BE126"/>
  <c i="5" r="E85"/>
  <c r="J89"/>
  <c r="F91"/>
  <c r="J91"/>
  <c r="F92"/>
  <c r="J92"/>
  <c r="BE123"/>
  <c r="BE124"/>
  <c r="BE125"/>
  <c r="BE127"/>
  <c r="BE129"/>
  <c r="BK126"/>
  <c r="J126"/>
  <c r="J99"/>
  <c r="BK128"/>
  <c r="J128"/>
  <c r="J100"/>
  <c i="6" r="E85"/>
  <c r="J89"/>
  <c r="F91"/>
  <c r="J91"/>
  <c r="F92"/>
  <c r="J92"/>
  <c r="BE121"/>
  <c r="BK120"/>
  <c r="J120"/>
  <c r="J98"/>
  <c i="2" r="F35"/>
  <c i="1" r="BB95"/>
  <c i="2" r="F34"/>
  <c i="1" r="BA95"/>
  <c i="4" r="F36"/>
  <c i="1" r="BC97"/>
  <c i="5" r="F34"/>
  <c i="1" r="BA98"/>
  <c i="2" r="J34"/>
  <c i="1" r="AW95"/>
  <c i="3" r="F37"/>
  <c i="1" r="BD96"/>
  <c i="3" r="J34"/>
  <c i="1" r="AW96"/>
  <c i="4" r="F35"/>
  <c i="1" r="BB97"/>
  <c i="2" r="F37"/>
  <c i="1" r="BD95"/>
  <c i="3" r="F35"/>
  <c i="1" r="BB96"/>
  <c i="3" r="F36"/>
  <c i="1" r="BC96"/>
  <c i="4" r="F34"/>
  <c i="1" r="BA97"/>
  <c i="5" r="F37"/>
  <c i="1" r="BD98"/>
  <c i="6" r="F34"/>
  <c i="1" r="BA99"/>
  <c i="5" r="F36"/>
  <c i="1" r="BC98"/>
  <c i="6" r="J33"/>
  <c i="1" r="AV99"/>
  <c r="AT99"/>
  <c i="2" r="F36"/>
  <c i="1" r="BC95"/>
  <c i="4" r="J34"/>
  <c i="1" r="AW97"/>
  <c i="5" r="J34"/>
  <c i="1" r="AW98"/>
  <c i="3" r="F34"/>
  <c i="1" r="BA96"/>
  <c i="4" r="F37"/>
  <c i="1" r="BD97"/>
  <c i="5" r="F35"/>
  <c i="1" r="BB98"/>
  <c i="3" l="1" r="T127"/>
  <c r="T126"/>
  <c i="2" r="T127"/>
  <c r="T126"/>
  <c i="3" r="R127"/>
  <c r="R126"/>
  <c i="2" r="P127"/>
  <c r="P126"/>
  <c i="1" r="AU95"/>
  <c i="3" r="P127"/>
  <c r="P126"/>
  <c i="1" r="AU96"/>
  <c i="2" r="R127"/>
  <c r="R126"/>
  <c r="BK127"/>
  <c r="BK126"/>
  <c r="J126"/>
  <c r="BK252"/>
  <c r="J252"/>
  <c r="J105"/>
  <c i="3" r="BK127"/>
  <c r="J127"/>
  <c r="J97"/>
  <c r="BK263"/>
  <c r="J263"/>
  <c r="J105"/>
  <c i="4" r="BK119"/>
  <c r="J119"/>
  <c r="J97"/>
  <c i="5" r="BK121"/>
  <c r="J121"/>
  <c r="J97"/>
  <c i="6" r="BK119"/>
  <c r="J119"/>
  <c r="J97"/>
  <c i="2" r="J30"/>
  <c i="1" r="AG95"/>
  <c i="2" r="J33"/>
  <c i="1" r="AV95"/>
  <c r="AT95"/>
  <c r="BB94"/>
  <c r="W31"/>
  <c i="3" r="J33"/>
  <c i="1" r="AV96"/>
  <c r="AT96"/>
  <c i="6" r="F33"/>
  <c i="1" r="AZ99"/>
  <c r="BD94"/>
  <c r="W33"/>
  <c i="5" r="F33"/>
  <c i="1" r="AZ98"/>
  <c r="BC94"/>
  <c r="W32"/>
  <c i="4" r="F33"/>
  <c i="1" r="AZ97"/>
  <c i="5" r="J33"/>
  <c i="1" r="AV98"/>
  <c r="AT98"/>
  <c r="BA94"/>
  <c r="W30"/>
  <c i="4" r="J33"/>
  <c i="1" r="AV97"/>
  <c r="AT97"/>
  <c i="2" r="F33"/>
  <c i="1" r="AZ95"/>
  <c i="3" r="F33"/>
  <c i="1" r="AZ96"/>
  <c i="2" l="1" r="J39"/>
  <c r="J96"/>
  <c r="J127"/>
  <c r="J97"/>
  <c i="3" r="BK126"/>
  <c r="J126"/>
  <c r="J96"/>
  <c i="4" r="BK118"/>
  <c r="J118"/>
  <c r="J96"/>
  <c i="5" r="BK120"/>
  <c r="J120"/>
  <c r="J96"/>
  <c i="6" r="BK118"/>
  <c r="J118"/>
  <c r="J96"/>
  <c i="1" r="AN95"/>
  <c r="AX94"/>
  <c r="AZ94"/>
  <c r="W29"/>
  <c r="AY94"/>
  <c r="AU94"/>
  <c r="AW94"/>
  <c r="AK30"/>
  <c l="1" r="AV94"/>
  <c r="AK29"/>
  <c i="3" r="J30"/>
  <c i="1" r="AG96"/>
  <c r="AN96"/>
  <c i="4" r="J30"/>
  <c i="1" r="AG97"/>
  <c r="AN97"/>
  <c i="5" r="J30"/>
  <c i="1" r="AG98"/>
  <c r="AN98"/>
  <c i="6" r="J30"/>
  <c i="1" r="AG99"/>
  <c r="AN99"/>
  <c i="3" l="1" r="J39"/>
  <c i="4" r="J39"/>
  <c i="5" r="J39"/>
  <c i="6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<sst xmlns="http://schemas.openxmlformats.org/spreadsheetml/2006/main">
  <si>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</si>
  <si>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</si>
  <si>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</si>
  <si>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</si>
  <si>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</si>
  <si>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{aa76fc7f-e410-477d-93c2-55c7c2beed94}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</si>
  <si>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</si>
  <si>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</si>
  <si>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</si>
  <si>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</si>
  <si>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</si>
  <si>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</si>
  <si>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</si>
  <si>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</si>
  <si>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348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</si>
  <si>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</si>
  <si>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</si>
  <si>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hráze Horního Lučního a Dolního Lučního</t>
  </si>
  <si>
    <t>KSO:</t>
  </si>
  <si>
    <t>CC-CZ:</t>
  </si>
  <si>
    <t>Místo:</t>
  </si>
  <si>
    <t xml:space="preserve"> </t>
  </si>
  <si>
    <t>Datum:</t>
  </si>
  <si>
    <t>23. 4. 2020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</si>
  <si>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</si>
  <si>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</si>
  <si>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</si>
  <si>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</si>
  <si>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</si>
  <si>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</si>
  <si>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</si>
  <si>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</si>
  <si>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</si>
  <si>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</si>
  <si>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</si>
  <si>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</si>
  <si>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</si>
  <si>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</si>
  <si>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</si>
  <si>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</si>
  <si>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</si>
  <si>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</si>
  <si>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</si>
  <si>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</si>
  <si>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</si>
  <si>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</si>
  <si>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</si>
  <si>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</si>
  <si>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</si>
  <si>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</si>
  <si>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</si>
  <si>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</si>
  <si>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</si>
  <si>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</si>
  <si>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</si>
  <si>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</si>
  <si>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</si>
  <si>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</si>
  <si>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</si>
  <si>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</si>
  <si>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</si>
  <si>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</si>
  <si>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</si>
  <si>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</si>
  <si>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</si>
  <si>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</si>
  <si>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</si>
  <si>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</si>
  <si>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</si>
  <si>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</si>
  <si>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</si>
  <si>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</si>
  <si>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</si>
  <si>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</si>
  <si>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</si>
  <si>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</si>
  <si>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</si>
  <si>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</si>
  <si>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</si>
  <si>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Dolní luční</t>
  </si>
  <si>
    <t>STA</t>
  </si>
  <si>
    <t>1</t>
  </si>
  <si>
    <t>{7381f474-3720-4e9d-8c7c-6e10de447b5d}</t>
  </si>
  <si>
    <t>2</t>
  </si>
  <si>
    <t>02</t>
  </si>
  <si>
    <t>Horní luční</t>
  </si>
  <si>
    <t>{ddfba77b-a3b8-49f6-a239-7dc9861a5989}</t>
  </si>
  <si>
    <t>03</t>
  </si>
  <si>
    <t>Tůně</t>
  </si>
  <si>
    <t>{4d6efe0c-a6f3-421c-8a34-490916cea583}</t>
  </si>
  <si>
    <t>04</t>
  </si>
  <si>
    <t>Vedlejší náklady</t>
  </si>
  <si>
    <t>{9b9141f4-8a02-4944-9c32-ab9086a582d7}</t>
  </si>
  <si>
    <t>05</t>
  </si>
  <si>
    <t>Projektová příprava, propagace</t>
  </si>
  <si>
    <t>{fcf1a21d-75d5-4ccd-a84d-542d900f0385}</t>
  </si>
  <si>
    <t>KRYCÍ LIST SOUPISU PRACÍ</t>
  </si>
  <si>
    <t>Objekt:</t>
  </si>
  <si>
    <t>01 - Dolní luční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</si>
  <si>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</si>
  <si>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</si>
  <si>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</si>
  <si>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</si>
  <si>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</si>
  <si>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</si>
  <si>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</si>
  <si>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</si>
  <si>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</si>
  <si>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</si>
  <si>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</si>
  <si>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</si>
  <si>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</si>
  <si>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</si>
  <si>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</si>
  <si>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</si>
  <si>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</si>
  <si>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</si>
  <si>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</si>
  <si>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</si>
  <si>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</si>
  <si>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</si>
  <si>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</si>
  <si>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</si>
  <si>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</si>
  <si>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</si>
  <si>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</si>
  <si>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</si>
  <si>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</si>
  <si>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</si>
  <si>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</si>
  <si>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</si>
  <si>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</si>
  <si>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</si>
  <si>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strojně s jejich vykopáním, vytrháním nebo odstřelením průměru přes 100 do 300 mm</t>
  </si>
  <si>
    <t>kus</t>
  </si>
  <si>
    <t>CS ÚRS 2020 01</t>
  </si>
  <si>
    <t>4</t>
  </si>
  <si>
    <t>278213824</t>
  </si>
  <si>
    <t>VV</t>
  </si>
  <si>
    <t>47 "výkres číslo D2</t>
  </si>
  <si>
    <t>112251102</t>
  </si>
  <si>
    <t>Odstranění pařezů strojně s jejich vykopáním, vytrháním nebo odstřelením průměru přes 300 do 500 mm</t>
  </si>
  <si>
    <t>1230914874</t>
  </si>
  <si>
    <t>59 "výkres číslo D2</t>
  </si>
  <si>
    <t>3</t>
  </si>
  <si>
    <t>112251103</t>
  </si>
  <si>
    <t>Odstranění pařezů strojně s jejich vykopáním, vytrháním nebo odstřelením průměru přes 500 do 700 mm</t>
  </si>
  <si>
    <t>-378099857</t>
  </si>
  <si>
    <t>11 "výkres číslo D2</t>
  </si>
  <si>
    <t>112251104</t>
  </si>
  <si>
    <t>Odstranění pařezů strojně s jejich vykopáním, vytrháním nebo odstřelením průměru přes 700 do 900 mm</t>
  </si>
  <si>
    <t>-1380850338</t>
  </si>
  <si>
    <t>8 "výkres číslo D2</t>
  </si>
  <si>
    <t>5</t>
  </si>
  <si>
    <t>162201421</t>
  </si>
  <si>
    <t>Vodorovné přemístění větví, kmenů nebo pařezů s naložením, složením a dopravou do 1000 m pařezů kmenů, průměru přes 100 do 300 mm</t>
  </si>
  <si>
    <t>1424964147</t>
  </si>
  <si>
    <t>6</t>
  </si>
  <si>
    <t>162201422</t>
  </si>
  <si>
    <t>Vodorovné přemístění větví, kmenů nebo pařezů s naložením, složením a dopravou do 1000 m pařezů kmenů, průměru přes 300 do 500 mm</t>
  </si>
  <si>
    <t>-1431638312</t>
  </si>
  <si>
    <t>7</t>
  </si>
  <si>
    <t>162201423</t>
  </si>
  <si>
    <t>Vodorovné přemístění větví, kmenů nebo pařezů s naložením, složením a dopravou do 1000 m pařezů kmenů, průměru přes 500 do 700 mm</t>
  </si>
  <si>
    <t>915345527</t>
  </si>
  <si>
    <t>8</t>
  </si>
  <si>
    <t>162201424</t>
  </si>
  <si>
    <t>Vodorovné přemístění větví, kmenů nebo pařezů s naložením, složením a dopravou do 1000 m pařezů kmenů, průměru přes 700 do 900 mm</t>
  </si>
  <si>
    <t>-677539000</t>
  </si>
  <si>
    <t>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</si>
  <si>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</si>
  <si>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</si>
  <si>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1795458707</t>
  </si>
  <si>
    <t>47*9 "výkres číslo D2</t>
  </si>
  <si>
    <t>10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</si>
  <si>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</si>
  <si>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</si>
  <si>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1421564046</t>
  </si>
  <si>
    <t>59*9 "výkres číslo D2</t>
  </si>
  <si>
    <t>11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</si>
  <si>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</si>
  <si>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</si>
  <si>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-78300353</t>
  </si>
  <si>
    <t>11*9 "výkres číslo D2</t>
  </si>
  <si>
    <t>12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</si>
  <si>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</si>
  <si>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</si>
  <si>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314034689</t>
  </si>
  <si>
    <t>8*9 "výkres číslo D2</t>
  </si>
  <si>
    <t>13</t>
  </si>
  <si>
    <t>121151123</t>
  </si>
  <si>
    <t>Sejmutí ornice strojně při souvislé ploše přes 500 m2, tl. vrstvy do 200 mm</t>
  </si>
  <si>
    <t>m2</t>
  </si>
  <si>
    <t>571287036</t>
  </si>
  <si>
    <t>983,75 "výkres číslo D2</t>
  </si>
  <si>
    <t>14</t>
  </si>
  <si>
    <t>122251106</t>
  </si>
  <si>
    <t>Odkopávky a prokopávky nezapažené strojně v hornině třídy těžitelnosti I skupiny 3 přes 1 000 do 5 000 m3</t>
  </si>
  <si>
    <t>m3</t>
  </si>
  <si>
    <t>249301011</t>
  </si>
  <si>
    <t>1675,5 "výkres číslo D2</t>
  </si>
  <si>
    <t>132251101</t>
  </si>
  <si>
    <t>Hloubení nezapažených rýh šířky do 800 mm strojně s urovnáním dna do předepsaného profilu a spádu v hornině třídy těžitelnosti I skupiny 3 do 20 m3</t>
  </si>
  <si>
    <t>-86860216</t>
  </si>
  <si>
    <t>11,53+1,2 "výkres číslo D2</t>
  </si>
  <si>
    <t>16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</si>
  <si>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</si>
  <si>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</si>
  <si>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-1743975548</t>
  </si>
  <si>
    <t>Mezisoučet na deponii</t>
  </si>
  <si>
    <t>Mezisoučet z mezideponie na hráz</t>
  </si>
  <si>
    <t>Součet</t>
  </si>
  <si>
    <t>17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</si>
  <si>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</si>
  <si>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</si>
  <si>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2024480523</t>
  </si>
  <si>
    <t>2175,2 "výkres číslo D2</t>
  </si>
  <si>
    <t>18</t>
  </si>
  <si>
    <t>171203111</t>
  </si>
  <si>
    <t xml:space="preserve">Uložení výkopku bez zhutnění  s hrubým rozhrnutím v rovině nebo na svahu do 1:5</t>
  </si>
  <si>
    <t>1929595628</t>
  </si>
  <si>
    <t>12,73 "výkres číslo D2</t>
  </si>
  <si>
    <t>19</t>
  </si>
  <si>
    <t>181951111</t>
  </si>
  <si>
    <t>Úprava pláně vyrovnáním výškových rozdílů strojně v hornině třídy těžitelnosti I, skupiny 1 až 3 bez zhutnění</t>
  </si>
  <si>
    <t>-1208596504</t>
  </si>
  <si>
    <t>150*10+38*10 "výkres číslo D2</t>
  </si>
  <si>
    <t>20</t>
  </si>
  <si>
    <t>182151111</t>
  </si>
  <si>
    <t>Svahování trvalých svahů do projektovaných profilů strojně s potřebným přemístěním výkopku při svahování v zářezech v hornině třídy těžitelnosti I, skupiny 1 až 3</t>
  </si>
  <si>
    <t>748451793</t>
  </si>
  <si>
    <t>25*10 "výkres číslo D2</t>
  </si>
  <si>
    <t>182251101</t>
  </si>
  <si>
    <t>Svahování trvalých svahů do projektovaných profilů strojně s potřebným přemístěním výkopku při svahování násypů v jakékoliv hornině</t>
  </si>
  <si>
    <t>1706701784</t>
  </si>
  <si>
    <t>22</t>
  </si>
  <si>
    <t>181351113</t>
  </si>
  <si>
    <t>Rozprostření a urovnání ornice v rovině nebo ve svahu sklonu do 1:5 strojně při souvislé ploše přes 500 m2, tl. vrstvy do 200 mm</t>
  </si>
  <si>
    <t>-1836815125</t>
  </si>
  <si>
    <t>Svislé a kompletní konstrukce</t>
  </si>
  <si>
    <t>23</t>
  </si>
  <si>
    <t>320101112</t>
  </si>
  <si>
    <t>Osazení betonových a železobetonových prefabrikátů hmotnosti jednotlivě přes 1 000 do 5 000 kg</t>
  </si>
  <si>
    <t>-996623745</t>
  </si>
  <si>
    <t>1*0,96*3,25 "výkres číslo D2</t>
  </si>
  <si>
    <t>2,68*2,39*0,14 "výkres číslo D9 panel pod požerák</t>
  </si>
  <si>
    <t>24</t>
  </si>
  <si>
    <t>M</t>
  </si>
  <si>
    <t>SPCM3201</t>
  </si>
  <si>
    <t>železobetonový prefabrikovaný požerák dvoudlužový vni rozměr 80 x 76cm dl. 325cm</t>
  </si>
  <si>
    <t>-556583873</t>
  </si>
  <si>
    <t>1 "výkres číslo D2</t>
  </si>
  <si>
    <t>25</t>
  </si>
  <si>
    <t>59341582</t>
  </si>
  <si>
    <t>panel stropní plný PZD 2680x2390x140mm</t>
  </si>
  <si>
    <t>-778502640</t>
  </si>
  <si>
    <t>1 "výkres číslo D9</t>
  </si>
  <si>
    <t>26</t>
  </si>
  <si>
    <t>321213345</t>
  </si>
  <si>
    <t xml:space="preserve"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</si>
  <si>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-1773475747</t>
  </si>
  <si>
    <t>1,73 "výkres číslo D9</t>
  </si>
  <si>
    <t>27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</si>
  <si>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</si>
  <si>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</si>
  <si>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-500452791</t>
  </si>
  <si>
    <t>2,68 "výkres číslo D7</t>
  </si>
  <si>
    <t>1,2 "výkres číslo D9</t>
  </si>
  <si>
    <t>11,53 "výkres číslo D2</t>
  </si>
  <si>
    <t>0,88 "výkres číslo D2</t>
  </si>
  <si>
    <t>28</t>
  </si>
  <si>
    <t>321351010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</si>
  <si>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</si>
  <si>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1255198367</t>
  </si>
  <si>
    <t>(2,05+2,18)*2*1,05 "výkres číslo D9</t>
  </si>
  <si>
    <t>(3+0,5)*2*0,8+3*0,8 "výkres číslo D9</t>
  </si>
  <si>
    <t>90*0,3 "výkres číslo D2 stab. prahy</t>
  </si>
  <si>
    <t>(0,8+0,92)*2*0,9 "výkres číslo D9</t>
  </si>
  <si>
    <t>29</t>
  </si>
  <si>
    <t>321352010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</si>
  <si>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</si>
  <si>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-656999396</t>
  </si>
  <si>
    <t>30</t>
  </si>
  <si>
    <t>321368211</t>
  </si>
  <si>
    <t xml:space="preserve"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</si>
  <si>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t</t>
  </si>
  <si>
    <t>2019555709</t>
  </si>
  <si>
    <t>78*4,44*1,25*0,001 "výkres číslo D2</t>
  </si>
  <si>
    <t>Vodorovné konstrukce</t>
  </si>
  <si>
    <t>31</t>
  </si>
  <si>
    <t>451317112</t>
  </si>
  <si>
    <t xml:space="preserve">Podklad pod dlažbu z betonu prostého  pro prostředí s mrazovými cykly tř. C 25/30 tl. přes 100 do 150 mm</t>
  </si>
  <si>
    <t>-829150994</t>
  </si>
  <si>
    <t>78 "výkres číslo D2</t>
  </si>
  <si>
    <t>32</t>
  </si>
  <si>
    <t>452312161</t>
  </si>
  <si>
    <t>Podkladní a zajišťovací konstrukce z betonu prostého v otevřeném výkopu sedlové lože pod potrubí z betonu tř. C 25/30</t>
  </si>
  <si>
    <t>939825050</t>
  </si>
  <si>
    <t>12,6*0,8*0,25 "výkres číslo D9</t>
  </si>
  <si>
    <t>33</t>
  </si>
  <si>
    <t>462512270</t>
  </si>
  <si>
    <t xml:space="preserve">Zához z lomového kamene neupraveného záhozového  s proštěrkováním z terénu, hmotnosti jednotlivých kamenů do 200 kg</t>
  </si>
  <si>
    <t>1434972981</t>
  </si>
  <si>
    <t>2*2*0,5 "výkres číslo D2</t>
  </si>
  <si>
    <t>34</t>
  </si>
  <si>
    <t>463212111</t>
  </si>
  <si>
    <t xml:space="preserve">Rovnanina z lomového kamene upraveného, tříděného  jakékoliv tloušťky rovnaniny s vyklínováním spár a dutin úlomky kamene</t>
  </si>
  <si>
    <t>828509600</t>
  </si>
  <si>
    <t>0,567 "výkres číslo D2</t>
  </si>
  <si>
    <t>35</t>
  </si>
  <si>
    <t>463212121</t>
  </si>
  <si>
    <t xml:space="preserve">Rovnanina z lomového kamene upraveného, tříděného  jakékoliv tloušťky rovnaniny s vyplněním spár a dutin těženým kamenivem</t>
  </si>
  <si>
    <t>1327105010</t>
  </si>
  <si>
    <t>272,72 "výkres číslo D2</t>
  </si>
  <si>
    <t>36</t>
  </si>
  <si>
    <t>463212191</t>
  </si>
  <si>
    <t xml:space="preserve">Rovnanina z lomového kamene upraveného, tříděného  Příplatek k cenám za vypracování líce</t>
  </si>
  <si>
    <t>482714219</t>
  </si>
  <si>
    <t>272,72/0,3 "výkres číslo D2</t>
  </si>
  <si>
    <t>37</t>
  </si>
  <si>
    <t>464511111</t>
  </si>
  <si>
    <t xml:space="preserve">Pohoz dna nebo svahů jakékoliv tloušťky  z lomového kamene neupraveného tříděného z terénu</t>
  </si>
  <si>
    <t>2107192402</t>
  </si>
  <si>
    <t>30,2*0,3 "výkres číslo D2</t>
  </si>
  <si>
    <t>38</t>
  </si>
  <si>
    <t>465513227</t>
  </si>
  <si>
    <t xml:space="preserve">Dlažba z lomového kamene lomařsky upraveného  na cementovou maltu, s vyspárováním cementovou maltou, tl. kamene 250 mm</t>
  </si>
  <si>
    <t>674516825</t>
  </si>
  <si>
    <t>Trubní vedení</t>
  </si>
  <si>
    <t>39</t>
  </si>
  <si>
    <t>871370430</t>
  </si>
  <si>
    <t>Montáž kanalizačního potrubí z plastů z polypropylenu PP korugovaného nebo žebrovaného SN 16 DN 300</t>
  </si>
  <si>
    <t>m</t>
  </si>
  <si>
    <t>-2031636792</t>
  </si>
  <si>
    <t>12,6 "výkres číslo D9</t>
  </si>
  <si>
    <t>40</t>
  </si>
  <si>
    <t>28614132</t>
  </si>
  <si>
    <t>trubka kanalizační žebrovaná PP DN 300 dl 5m</t>
  </si>
  <si>
    <t>2015864173</t>
  </si>
  <si>
    <t>10 "výkres číslo D9</t>
  </si>
  <si>
    <t>41</t>
  </si>
  <si>
    <t>28614129</t>
  </si>
  <si>
    <t>trubka kanalizační žebrovaná PP DN 300 dl 3m</t>
  </si>
  <si>
    <t>-1222436047</t>
  </si>
  <si>
    <t>3 "výkres číslo D9</t>
  </si>
  <si>
    <t>42</t>
  </si>
  <si>
    <t>880101501</t>
  </si>
  <si>
    <t>Napojení nátokového a odtokového potrubí na požerák</t>
  </si>
  <si>
    <t>1306663897</t>
  </si>
  <si>
    <t>2 "výkres číslo D2</t>
  </si>
  <si>
    <t>43</t>
  </si>
  <si>
    <t>899623171</t>
  </si>
  <si>
    <t>Obetonování potrubí nebo zdiva stok betonem prostým v otevřeném výkopu, beton tř. C 25/30</t>
  </si>
  <si>
    <t>965451437</t>
  </si>
  <si>
    <t>12,6*(0,8*0,6-pi*0,16*0,16) "výkres číslo D9</t>
  </si>
  <si>
    <t>44</t>
  </si>
  <si>
    <t>899643111</t>
  </si>
  <si>
    <t>Bednění pro obetonování potrubí v otevřeném výkopu</t>
  </si>
  <si>
    <t>1329641387</t>
  </si>
  <si>
    <t>12,6*2*0,7 "výkres číslo D9</t>
  </si>
  <si>
    <t>45</t>
  </si>
  <si>
    <t>910101501</t>
  </si>
  <si>
    <t>Demontáž a likvidace stávajícího dřevěného požeráku 45 x 45cm dl. 250cm</t>
  </si>
  <si>
    <t>-2080847282</t>
  </si>
  <si>
    <t>Ostatní konstrukce a práce, bourání</t>
  </si>
  <si>
    <t>46</t>
  </si>
  <si>
    <t>934956123</t>
  </si>
  <si>
    <t xml:space="preserve">Přepadová a ochranná zařízení nádrží  dřevěná hradítka (dluže požeráku) š.150 mm, bez nátěru, s potřebným kováním z dubového dřeva, tl. 40 mm</t>
  </si>
  <si>
    <t>1049407698</t>
  </si>
  <si>
    <t>0,85*3*2 "výkres číslo D7</t>
  </si>
  <si>
    <t>47</t>
  </si>
  <si>
    <t>969011113</t>
  </si>
  <si>
    <t xml:space="preserve">Vybourání vnitřního potrubí  přes DN 200 do DN 300</t>
  </si>
  <si>
    <t>1933079387</t>
  </si>
  <si>
    <t>10 "výkres číslo D2</t>
  </si>
  <si>
    <t>997</t>
  </si>
  <si>
    <t>Přesun sutě</t>
  </si>
  <si>
    <t>48</t>
  </si>
  <si>
    <t>997013111</t>
  </si>
  <si>
    <t xml:space="preserve">Vnitrostaveništní doprava suti a vybouraných hmot  vodorovně do 50 m svisle s použitím mechanizace pro budovy a haly výšky do 6 m</t>
  </si>
  <si>
    <t>1223297550</t>
  </si>
  <si>
    <t>49</t>
  </si>
  <si>
    <t>997013509</t>
  </si>
  <si>
    <t xml:space="preserve">Odvoz suti a vybouraných hmot na skládku nebo meziskládku  se složením, na vzdálenost Příplatek k ceně za každý další i započatý 1 km přes 1 km</t>
  </si>
  <si>
    <t>-2001361900</t>
  </si>
  <si>
    <t>0,93*6 "Přepočtené koeficientem množství</t>
  </si>
  <si>
    <t>50</t>
  </si>
  <si>
    <t>997013511</t>
  </si>
  <si>
    <t xml:space="preserve">Odvoz suti a vybouraných hmot z meziskládky na skládku  s naložením a se složením, na vzdálenost do 1 km</t>
  </si>
  <si>
    <t>-1361021681</t>
  </si>
  <si>
    <t>51</t>
  </si>
  <si>
    <t>997013871</t>
  </si>
  <si>
    <t>Poplatek za uložení stavebního odpadu na recyklační skládce (skládkovné) směsného stavebního a demoličního zatříděného do Katalogu odpadů pod kódem 17 09 04</t>
  </si>
  <si>
    <t>-944341405</t>
  </si>
  <si>
    <t>998</t>
  </si>
  <si>
    <t>Přesun hmot</t>
  </si>
  <si>
    <t>52</t>
  </si>
  <si>
    <t>998332011</t>
  </si>
  <si>
    <t xml:space="preserve">Přesun hmot pro úpravy vodních toků a kanály, hráze rybníků apod.  dopravní vzdálenost do 500 m</t>
  </si>
  <si>
    <t>-2133596039</t>
  </si>
  <si>
    <t>PSV</t>
  </si>
  <si>
    <t>Práce a dodávky PSV</t>
  </si>
  <si>
    <t>767</t>
  </si>
  <si>
    <t>Konstrukce zámečnické</t>
  </si>
  <si>
    <t>53</t>
  </si>
  <si>
    <t>767101501</t>
  </si>
  <si>
    <t>Dodávka a montáž ocelového poklopu požeráku uzamykatelného 109 x 97cm s rámem včetně nátěru</t>
  </si>
  <si>
    <t>-1379352413</t>
  </si>
  <si>
    <t>54</t>
  </si>
  <si>
    <t>767101502</t>
  </si>
  <si>
    <t>Dodávka a osazení česlí nátokového objektu 70 x 80cm s rámem včetně povrchové úpravy</t>
  </si>
  <si>
    <t>2035477135</t>
  </si>
  <si>
    <t>02 - Horní luční</t>
  </si>
  <si>
    <t>362312923</t>
  </si>
  <si>
    <t>93 "výkres číslo D2</t>
  </si>
  <si>
    <t>-2123288021</t>
  </si>
  <si>
    <t>38+7 "výkres číslo D2</t>
  </si>
  <si>
    <t>749204310</t>
  </si>
  <si>
    <t>6+1 "výkres číslo D2</t>
  </si>
  <si>
    <t>1974381132</t>
  </si>
  <si>
    <t>1591671828</t>
  </si>
  <si>
    <t>-614648982</t>
  </si>
  <si>
    <t>-1478734135</t>
  </si>
  <si>
    <t>93*9 "výkres číslo D2</t>
  </si>
  <si>
    <t>-1856507568</t>
  </si>
  <si>
    <t>(38+7)*9 "výkres číslo D2</t>
  </si>
  <si>
    <t>1545514760</t>
  </si>
  <si>
    <t>(6+1)*9 "výkres číslo D2</t>
  </si>
  <si>
    <t>1249445469</t>
  </si>
  <si>
    <t>828,72 "výkres číslo D2</t>
  </si>
  <si>
    <t>122251105</t>
  </si>
  <si>
    <t>Odkopávky a prokopávky nezapažené strojně v hornině třídy těžitelnosti I skupiny 3 přes 500 do 1 000 m3</t>
  </si>
  <si>
    <t>833663713</t>
  </si>
  <si>
    <t>830 "výkres číslo D2</t>
  </si>
  <si>
    <t>1755847846</t>
  </si>
  <si>
    <t>1689,3 "výkres číslo D2</t>
  </si>
  <si>
    <t>129153101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</si>
  <si>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</si>
  <si>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413889083</t>
  </si>
  <si>
    <t>42,26 "výkres číslo D2</t>
  </si>
  <si>
    <t>1962462758</t>
  </si>
  <si>
    <t>1,08+9,71 "výkres číslo D2</t>
  </si>
  <si>
    <t>-989285982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</si>
  <si>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</si>
  <si>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</si>
  <si>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821161236</t>
  </si>
  <si>
    <t>Mezisoučet na mezideponii</t>
  </si>
  <si>
    <t>-394171656</t>
  </si>
  <si>
    <t>2019,6 "výkres číslo D2</t>
  </si>
  <si>
    <t>1637632536</t>
  </si>
  <si>
    <t>181411122</t>
  </si>
  <si>
    <t>Založení trávníku na půdě předem připravené plochy do 1000 m2 výsevem včetně utažení lučního na svahu přes 1:5 do 1:2</t>
  </si>
  <si>
    <t>-1842498199</t>
  </si>
  <si>
    <t>828,72+82,28 "výkres číslo D2</t>
  </si>
  <si>
    <t>00572474</t>
  </si>
  <si>
    <t>osivo směs travní krajinná-svahová</t>
  </si>
  <si>
    <t>kg</t>
  </si>
  <si>
    <t>694595507</t>
  </si>
  <si>
    <t>911*0,025 "přepočteno koeficientem množství</t>
  </si>
  <si>
    <t>-462836684</t>
  </si>
  <si>
    <t>150*10+150*8 "výkres číslo D2</t>
  </si>
  <si>
    <t>488137987</t>
  </si>
  <si>
    <t>828,72+858 "výkres číslo D2</t>
  </si>
  <si>
    <t>181351103</t>
  </si>
  <si>
    <t>Rozprostření a urovnání ornice v rovině nebo ve svahu sklonu do 1:5 strojně při souvislé ploše přes 100 do 500 m2, tl. vrstvy do 200 mm</t>
  </si>
  <si>
    <t>-1426221407</t>
  </si>
  <si>
    <t>37,4*2*1,1 "výkres číslo D8</t>
  </si>
  <si>
    <t>1814248829</t>
  </si>
  <si>
    <t>1869930099</t>
  </si>
  <si>
    <t>1*0,96*3,28 "výkres číslo D2</t>
  </si>
  <si>
    <t>SPCM3202</t>
  </si>
  <si>
    <t>-840132732</t>
  </si>
  <si>
    <t>-972640246</t>
  </si>
  <si>
    <t>1240782776</t>
  </si>
  <si>
    <t>0,88 "výkres číslo D9</t>
  </si>
  <si>
    <t>774913644</t>
  </si>
  <si>
    <t>1,08 "výkres číslo D9</t>
  </si>
  <si>
    <t>9,71 "výkres číslo D2</t>
  </si>
  <si>
    <t>0,29+0,59 "výkres číslo D2</t>
  </si>
  <si>
    <t>328723914</t>
  </si>
  <si>
    <t>1863903996</t>
  </si>
  <si>
    <t>1458519626</t>
  </si>
  <si>
    <t>58*4,44*1,25*0,001 "výkres číslo D2</t>
  </si>
  <si>
    <t>-82118863</t>
  </si>
  <si>
    <t>58 "výkres číslo D2</t>
  </si>
  <si>
    <t>1125987690</t>
  </si>
  <si>
    <t>13,8*0,8*0,25 "výkres číslo D9</t>
  </si>
  <si>
    <t>-1225359375</t>
  </si>
  <si>
    <t>1212084046</t>
  </si>
  <si>
    <t>1841230235</t>
  </si>
  <si>
    <t>252,91 "výkres číslo D2</t>
  </si>
  <si>
    <t>37,4*(0,5*2+0,8)*0,3 "výkres číslo D8</t>
  </si>
  <si>
    <t>-1108266338</t>
  </si>
  <si>
    <t>252,91/0,3 "výkres číslo D2</t>
  </si>
  <si>
    <t>37,4*(0,5*2+0,6) "výkres číslo D2</t>
  </si>
  <si>
    <t>-1113634024</t>
  </si>
  <si>
    <t>65,16*0,3 "výkres číslo D2</t>
  </si>
  <si>
    <t>-1262404678</t>
  </si>
  <si>
    <t>-463112064</t>
  </si>
  <si>
    <t>13,8 "výkres číslo D9</t>
  </si>
  <si>
    <t>-1498822394</t>
  </si>
  <si>
    <t>28614128</t>
  </si>
  <si>
    <t>trubka kanalizační žebrovaná PP DN 300 dl 2m</t>
  </si>
  <si>
    <t>-1094392769</t>
  </si>
  <si>
    <t>2027924514</t>
  </si>
  <si>
    <t>-124084905</t>
  </si>
  <si>
    <t>13,8*(0,8*0,6-pi*0,16*0,16) "výkres číslo D9</t>
  </si>
  <si>
    <t>-1101387538</t>
  </si>
  <si>
    <t>13,8*2*0,7 "výkres číslo D9</t>
  </si>
  <si>
    <t>910101502</t>
  </si>
  <si>
    <t>Odstranění stávající základové výpusti s dřevěnou deskou (lopatou)</t>
  </si>
  <si>
    <t>-869840186</t>
  </si>
  <si>
    <t>424953977</t>
  </si>
  <si>
    <t>-259036217</t>
  </si>
  <si>
    <t>9,5 "výkres číslo D2</t>
  </si>
  <si>
    <t>-903640510</t>
  </si>
  <si>
    <t>-1544357094</t>
  </si>
  <si>
    <t>0,884*6 "Přepočtené koeficientem množství</t>
  </si>
  <si>
    <t>1786859470</t>
  </si>
  <si>
    <t>1910080694</t>
  </si>
  <si>
    <t>-614758670</t>
  </si>
  <si>
    <t>55</t>
  </si>
  <si>
    <t>1461397398</t>
  </si>
  <si>
    <t>56</t>
  </si>
  <si>
    <t>1640991078</t>
  </si>
  <si>
    <t>03 - Tůně</t>
  </si>
  <si>
    <t>131251102</t>
  </si>
  <si>
    <t>Hloubení nezapažených jam a zářezů strojně s urovnáním dna do předepsaného profilu a spádu v hornině třídy těžitelnosti I skupiny 3 přes 20 do 50 m3</t>
  </si>
  <si>
    <t>1951030654</t>
  </si>
  <si>
    <t>3*1,50*8,00*6,00*0,9*0,7</t>
  </si>
  <si>
    <t>171251101</t>
  </si>
  <si>
    <t>Uložení sypanin do násypů s rozprostřením sypaniny ve vrstvách a s hrubým urovnáním nezhutněných jakékoliv třídy těžitelnosti</t>
  </si>
  <si>
    <t>1362453058</t>
  </si>
  <si>
    <t>522817646</t>
  </si>
  <si>
    <t>3*8,00*6,00</t>
  </si>
  <si>
    <t>1434813480</t>
  </si>
  <si>
    <t>144*0,9</t>
  </si>
  <si>
    <t>04 -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</si>
  <si>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</si>
  <si>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</si>
  <si>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</si>
  <si>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</si>
  <si>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</si>
  <si>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</si>
  <si>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</si>
  <si>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</si>
  <si>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</si>
  <si>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</si>
  <si>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…</t>
  </si>
  <si>
    <t>1024</t>
  </si>
  <si>
    <t>-1345088337</t>
  </si>
  <si>
    <t>012303001</t>
  </si>
  <si>
    <t>Geodetické práce po výstavbě - geometrický plán</t>
  </si>
  <si>
    <t>80307</t>
  </si>
  <si>
    <t>013254001</t>
  </si>
  <si>
    <t>Dokumetace skutečného provedení stavby prováděna dle vyhlášky č.499/2006 sb. příloha č.7- 3x tištěné paré, 1x elektronicky na CD</t>
  </si>
  <si>
    <t>-709787684</t>
  </si>
  <si>
    <t>VRN3</t>
  </si>
  <si>
    <t>Zařízení staveniště</t>
  </si>
  <si>
    <t>030001000</t>
  </si>
  <si>
    <t>-825937275</t>
  </si>
  <si>
    <t>VRN7</t>
  </si>
  <si>
    <t>Provozní vlivy</t>
  </si>
  <si>
    <t>072002001</t>
  </si>
  <si>
    <t>Silniční provoz - dopravně-inženýrské opatření, dočasné dopravní značení, čištění mechanizace před vjezdem na komunikaci, čištění komunikací, zajištění přístupu a obslužnosti /návrh, vyřízení, realizace)</t>
  </si>
  <si>
    <t>1339725621</t>
  </si>
  <si>
    <t>05 - Projektová příprava, propagace</t>
  </si>
  <si>
    <t>HSV - HSV</t>
  </si>
  <si>
    <t xml:space="preserve">    PRP2 - Propagace</t>
  </si>
  <si>
    <t>PRP2</t>
  </si>
  <si>
    <t>Propagace</t>
  </si>
  <si>
    <t>035103001</t>
  </si>
  <si>
    <t>Pamětní deska</t>
  </si>
  <si>
    <t>1959575927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</si>
</sst>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348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hráze Horního Lučního a Dolního Lučního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23. 4. 2020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Dolní luční'!J30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'01 - Dolní luční'!P126</f>
        <v>0</v>
      </c>
      <c r="AV95" s="128">
        <f>'01 - Dolní luční'!J33</f>
        <v>0</v>
      </c>
      <c r="AW95" s="128">
        <f>'01 - Dolní luční'!J34</f>
        <v>0</v>
      </c>
      <c r="AX95" s="128">
        <f>'01 - Dolní luční'!J35</f>
        <v>0</v>
      </c>
      <c r="AY95" s="128">
        <f>'01 - Dolní luční'!J36</f>
        <v>0</v>
      </c>
      <c r="AZ95" s="128">
        <f>'01 - Dolní luční'!F33</f>
        <v>0</v>
      </c>
      <c r="BA95" s="128">
        <f>'01 - Dolní luční'!F34</f>
        <v>0</v>
      </c>
      <c r="BB95" s="128">
        <f>'01 - Dolní luční'!F35</f>
        <v>0</v>
      </c>
      <c r="BC95" s="128">
        <f>'01 - Dolní luční'!F36</f>
        <v>0</v>
      </c>
      <c r="BD95" s="130">
        <f>'01 - Dolní luční'!F37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Horní luční'!J30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'02 - Horní luční'!P126</f>
        <v>0</v>
      </c>
      <c r="AV96" s="128">
        <f>'02 - Horní luční'!J33</f>
        <v>0</v>
      </c>
      <c r="AW96" s="128">
        <f>'02 - Horní luční'!J34</f>
        <v>0</v>
      </c>
      <c r="AX96" s="128">
        <f>'02 - Horní luční'!J35</f>
        <v>0</v>
      </c>
      <c r="AY96" s="128">
        <f>'02 - Horní luční'!J36</f>
        <v>0</v>
      </c>
      <c r="AZ96" s="128">
        <f>'02 - Horní luční'!F33</f>
        <v>0</v>
      </c>
      <c r="BA96" s="128">
        <f>'02 - Horní luční'!F34</f>
        <v>0</v>
      </c>
      <c r="BB96" s="128">
        <f>'02 - Horní luční'!F35</f>
        <v>0</v>
      </c>
      <c r="BC96" s="128">
        <f>'02 - Horní luční'!F36</f>
        <v>0</v>
      </c>
      <c r="BD96" s="130">
        <f>'02 - Horní luční'!F37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Tůně'!J30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'03 - Tůně'!P118</f>
        <v>0</v>
      </c>
      <c r="AV97" s="128">
        <f>'03 - Tůně'!J33</f>
        <v>0</v>
      </c>
      <c r="AW97" s="128">
        <f>'03 - Tůně'!J34</f>
        <v>0</v>
      </c>
      <c r="AX97" s="128">
        <f>'03 - Tůně'!J35</f>
        <v>0</v>
      </c>
      <c r="AY97" s="128">
        <f>'03 - Tůně'!J36</f>
        <v>0</v>
      </c>
      <c r="AZ97" s="128">
        <f>'03 - Tůně'!F33</f>
        <v>0</v>
      </c>
      <c r="BA97" s="128">
        <f>'03 - Tůně'!F34</f>
        <v>0</v>
      </c>
      <c r="BB97" s="128">
        <f>'03 - Tůně'!F35</f>
        <v>0</v>
      </c>
      <c r="BC97" s="128">
        <f>'03 - Tůně'!F36</f>
        <v>0</v>
      </c>
      <c r="BD97" s="130">
        <f>'03 - Tůně'!F37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Vedlejší náklady'!J30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'04 - Vedlejší náklady'!P120</f>
        <v>0</v>
      </c>
      <c r="AV98" s="128">
        <f>'04 - Vedlejší náklady'!J33</f>
        <v>0</v>
      </c>
      <c r="AW98" s="128">
        <f>'04 - Vedlejší náklady'!J34</f>
        <v>0</v>
      </c>
      <c r="AX98" s="128">
        <f>'04 - Vedlejší náklady'!J35</f>
        <v>0</v>
      </c>
      <c r="AY98" s="128">
        <f>'04 - Vedlejší náklady'!J36</f>
        <v>0</v>
      </c>
      <c r="AZ98" s="128">
        <f>'04 - Vedlejší náklady'!F33</f>
        <v>0</v>
      </c>
      <c r="BA98" s="128">
        <f>'04 - Vedlejší náklady'!F34</f>
        <v>0</v>
      </c>
      <c r="BB98" s="128">
        <f>'04 - Vedlejší náklady'!F35</f>
        <v>0</v>
      </c>
      <c r="BC98" s="128">
        <f>'04 - Vedlejší náklady'!F36</f>
        <v>0</v>
      </c>
      <c r="BD98" s="130">
        <f>'04 - Vedlejší náklady'!F37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Projektová příprava,...'!J30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32">
        <v>0</v>
      </c>
      <c r="AT99" s="133">
        <f>ROUND(SUM(AV99:AW99),2)</f>
        <v>0</v>
      </c>
      <c r="AU99" s="134">
        <f>'05 - Projektová příprava,...'!P118</f>
        <v>0</v>
      </c>
      <c r="AV99" s="133">
        <f>'05 - Projektová příprava,...'!J33</f>
        <v>0</v>
      </c>
      <c r="AW99" s="133">
        <f>'05 - Projektová příprava,...'!J34</f>
        <v>0</v>
      </c>
      <c r="AX99" s="133">
        <f>'05 - Projektová příprava,...'!J35</f>
        <v>0</v>
      </c>
      <c r="AY99" s="133">
        <f>'05 - Projektová příprava,...'!J36</f>
        <v>0</v>
      </c>
      <c r="AZ99" s="133">
        <f>'05 - Projektová příprava,...'!F33</f>
        <v>0</v>
      </c>
      <c r="BA99" s="133">
        <f>'05 - Projektová příprava,...'!F34</f>
        <v>0</v>
      </c>
      <c r="BB99" s="133">
        <f>'05 - Projektová příprava,...'!F35</f>
        <v>0</v>
      </c>
      <c r="BC99" s="133">
        <f>'05 - Projektová příprava,...'!F36</f>
        <v>0</v>
      </c>
      <c r="BD99" s="135">
        <f>'05 - Projektová příprava,...'!F37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EdWgP/nwYZ+lj8zsQMOaGjR6UYEwoFZUJRZuNcgmwMKlod2otv2mnZiXDtvscdM41kDxSakyZ+JigIor2EN3pA==" hashValue="V1vAe8OGpgxvCt5oiyaiq2tG+Z+/Bhjxi/d8x3Ml680yA1yQND3ek3+7nv3ZanNlRazp/5dwkd2Pu23ITvdsj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olní luční'!C2" display="/"/>
    <hyperlink ref="A96" location="'02 - Horní luční'!C2" display="/"/>
    <hyperlink ref="A97" location="'03 - Tůně'!C2" display="/"/>
    <hyperlink ref="A98" location="'04 - Vedlejší náklady'!C2" display="/"/>
    <hyperlink ref="A99" location="'05 - Projektová příprava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Oprava hráze Horního Lučního a Dolního Lučního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ROUND((SUM(BE126:BE257)),  2)</f>
        <v>0</v>
      </c>
      <c r="G33" s="38"/>
      <c r="H33" s="38"/>
      <c r="I33" s="162">
        <v>0.20999999999999999</v>
      </c>
      <c r="J33" s="161">
        <f>ROUND(((SUM(BE126:BE257))*I33),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ROUND((SUM(BF126:BF257)),  2)</f>
        <v>0</v>
      </c>
      <c r="G34" s="38"/>
      <c r="H34" s="38"/>
      <c r="I34" s="162">
        <v>0.14999999999999999</v>
      </c>
      <c r="J34" s="161">
        <f>ROUND(((SUM(BF126:BF257))*I34),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ROUND((SUM(BG126:BG257)),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ROUND((SUM(BH126:BH257)),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ROUND((SUM(BI126:BI257)),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Oprava hráze Horního Lučního a Dolního Lučního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Dolní luční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J128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J177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J208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J225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J239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110</v>
      </c>
      <c r="E103" s="203"/>
      <c r="F103" s="203"/>
      <c r="G103" s="203"/>
      <c r="H103" s="203"/>
      <c r="I103" s="204"/>
      <c r="J103" s="205">
        <f>J244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J250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112</v>
      </c>
      <c r="E105" s="196"/>
      <c r="F105" s="196"/>
      <c r="G105" s="196"/>
      <c r="H105" s="196"/>
      <c r="I105" s="197"/>
      <c r="J105" s="198">
        <f>J252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J253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114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Oprava hráze Horního Lučního a Dolního Lučního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97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01 - Dolní luční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147" t="s">
        <v>22</v>
      </c>
      <c r="J120" s="79" t="str">
        <f>IF(J12="","",J12)</f>
        <v>23. 4. 2020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147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47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7"/>
      <c r="B125" s="208"/>
      <c r="C125" s="209" t="s">
        <v>115</v>
      </c>
      <c r="D125" s="210" t="s">
        <v>58</v>
      </c>
      <c r="E125" s="210" t="s">
        <v>54</v>
      </c>
      <c r="F125" s="210" t="s">
        <v>55</v>
      </c>
      <c r="G125" s="210" t="s">
        <v>116</v>
      </c>
      <c r="H125" s="210" t="s">
        <v>117</v>
      </c>
      <c r="I125" s="211" t="s">
        <v>118</v>
      </c>
      <c r="J125" s="210" t="s">
        <v>101</v>
      </c>
      <c r="K125" s="212" t="s">
        <v>119</v>
      </c>
      <c r="L125" s="213"/>
      <c r="M125" s="100" t="s">
        <v>1</v>
      </c>
      <c r="N125" s="101" t="s">
        <v>37</v>
      </c>
      <c r="O125" s="101" t="s">
        <v>120</v>
      </c>
      <c r="P125" s="101" t="s">
        <v>121</v>
      </c>
      <c r="Q125" s="101" t="s">
        <v>122</v>
      </c>
      <c r="R125" s="101" t="s">
        <v>123</v>
      </c>
      <c r="S125" s="101" t="s">
        <v>124</v>
      </c>
      <c r="T125" s="102" t="s">
        <v>125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8"/>
      <c r="B126" s="39"/>
      <c r="C126" s="107" t="s">
        <v>126</v>
      </c>
      <c r="D126" s="40"/>
      <c r="E126" s="40"/>
      <c r="F126" s="40"/>
      <c r="G126" s="40"/>
      <c r="H126" s="40"/>
      <c r="I126" s="144"/>
      <c r="J126" s="214">
        <f>BK126</f>
        <v>0</v>
      </c>
      <c r="K126" s="40"/>
      <c r="L126" s="44"/>
      <c r="M126" s="103"/>
      <c r="N126" s="215"/>
      <c r="O126" s="104"/>
      <c r="P126" s="216">
        <f>P127+P252</f>
        <v>0</v>
      </c>
      <c r="Q126" s="104"/>
      <c r="R126" s="216">
        <f>R127+R252</f>
        <v>754.4966284599999</v>
      </c>
      <c r="S126" s="104"/>
      <c r="T126" s="217">
        <f>T127+T252</f>
        <v>0.54000000000000004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103</v>
      </c>
      <c r="BK126" s="218">
        <f>BK127+BK252</f>
        <v>0</v>
      </c>
    </row>
    <row r="127" s="12" customFormat="1" ht="25.92" customHeight="1">
      <c r="A127" s="12"/>
      <c r="B127" s="219"/>
      <c r="C127" s="220"/>
      <c r="D127" s="221" t="s">
        <v>72</v>
      </c>
      <c r="E127" s="222" t="s">
        <v>127</v>
      </c>
      <c r="F127" s="222" t="s">
        <v>128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P128+P177+P208+P225+P239+P244+P250</f>
        <v>0</v>
      </c>
      <c r="Q127" s="227"/>
      <c r="R127" s="228">
        <f>R128+R177+R208+R225+R239+R244+R250</f>
        <v>754.4966284599999</v>
      </c>
      <c r="S127" s="227"/>
      <c r="T127" s="229">
        <f>T128+T177+T208+T225+T239+T244+T250</f>
        <v>0.54000000000000004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81</v>
      </c>
      <c r="AT127" s="231" t="s">
        <v>72</v>
      </c>
      <c r="AU127" s="231" t="s">
        <v>73</v>
      </c>
      <c r="AY127" s="230" t="s">
        <v>129</v>
      </c>
      <c r="BK127" s="232">
        <f>BK128+BK177+BK208+BK225+BK239+BK244+BK250</f>
        <v>0</v>
      </c>
    </row>
    <row r="128" s="12" customFormat="1" ht="22.8" customHeight="1">
      <c r="A128" s="12"/>
      <c r="B128" s="219"/>
      <c r="C128" s="220"/>
      <c r="D128" s="221" t="s">
        <v>72</v>
      </c>
      <c r="E128" s="233" t="s">
        <v>81</v>
      </c>
      <c r="F128" s="233" t="s">
        <v>130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SUM(P129:P176)</f>
        <v>0</v>
      </c>
      <c r="Q128" s="227"/>
      <c r="R128" s="228">
        <f>SUM(R129:R176)</f>
        <v>0</v>
      </c>
      <c r="S128" s="227"/>
      <c r="T128" s="229">
        <f>SUM(T129:T176)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81</v>
      </c>
      <c r="AT128" s="231" t="s">
        <v>72</v>
      </c>
      <c r="AU128" s="231" t="s">
        <v>81</v>
      </c>
      <c r="AY128" s="230" t="s">
        <v>129</v>
      </c>
      <c r="BK128" s="232">
        <f>SUM(BK129:BK176)</f>
        <v>0</v>
      </c>
    </row>
    <row r="129" s="2" customFormat="1" ht="33" customHeight="1">
      <c r="A129" s="38"/>
      <c r="B129" s="39"/>
      <c r="C129" s="235" t="s">
        <v>81</v>
      </c>
      <c r="D129" s="235" t="s">
        <v>131</v>
      </c>
      <c r="E129" s="236" t="s">
        <v>132</v>
      </c>
      <c r="F129" s="237" t="s">
        <v>133</v>
      </c>
      <c r="G129" s="238" t="s">
        <v>134</v>
      </c>
      <c r="H129" s="239">
        <v>47</v>
      </c>
      <c r="I129" s="240"/>
      <c r="J129" s="241">
        <f>ROUND(I129*H129,2)</f>
        <v>0</v>
      </c>
      <c r="K129" s="237" t="s">
        <v>135</v>
      </c>
      <c r="L129" s="44"/>
      <c r="M129" s="242" t="s">
        <v>1</v>
      </c>
      <c r="N129" s="243" t="s">
        <v>38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136</v>
      </c>
      <c r="AT129" s="246" t="s">
        <v>131</v>
      </c>
      <c r="AU129" s="246" t="s">
        <v>83</v>
      </c>
      <c r="AY129" s="17" t="s">
        <v>129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81</v>
      </c>
      <c r="BK129" s="247">
        <f>ROUND(I129*H129,2)</f>
        <v>0</v>
      </c>
      <c r="BL129" s="17" t="s">
        <v>136</v>
      </c>
      <c r="BM129" s="246" t="s">
        <v>137</v>
      </c>
    </row>
    <row r="130" s="13" customFormat="1">
      <c r="A130" s="13"/>
      <c r="B130" s="248"/>
      <c r="C130" s="249"/>
      <c r="D130" s="250" t="s">
        <v>138</v>
      </c>
      <c r="E130" s="251" t="s">
        <v>1</v>
      </c>
      <c r="F130" s="252" t="s">
        <v>139</v>
      </c>
      <c r="G130" s="249"/>
      <c r="H130" s="253">
        <v>47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138</v>
      </c>
      <c r="AU130" s="259" t="s">
        <v>83</v>
      </c>
      <c r="AV130" s="13" t="s">
        <v>83</v>
      </c>
      <c r="AW130" s="13" t="s">
        <v>30</v>
      </c>
      <c r="AX130" s="13" t="s">
        <v>81</v>
      </c>
      <c r="AY130" s="259" t="s">
        <v>129</v>
      </c>
    </row>
    <row r="131" s="2" customFormat="1" ht="33" customHeight="1">
      <c r="A131" s="38"/>
      <c r="B131" s="39"/>
      <c r="C131" s="235" t="s">
        <v>83</v>
      </c>
      <c r="D131" s="235" t="s">
        <v>131</v>
      </c>
      <c r="E131" s="236" t="s">
        <v>140</v>
      </c>
      <c r="F131" s="237" t="s">
        <v>141</v>
      </c>
      <c r="G131" s="238" t="s">
        <v>134</v>
      </c>
      <c r="H131" s="239">
        <v>59</v>
      </c>
      <c r="I131" s="240"/>
      <c r="J131" s="241">
        <f>ROUND(I131*H131,2)</f>
        <v>0</v>
      </c>
      <c r="K131" s="237" t="s">
        <v>135</v>
      </c>
      <c r="L131" s="44"/>
      <c r="M131" s="242" t="s">
        <v>1</v>
      </c>
      <c r="N131" s="243" t="s">
        <v>38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136</v>
      </c>
      <c r="AT131" s="246" t="s">
        <v>131</v>
      </c>
      <c r="AU131" s="246" t="s">
        <v>83</v>
      </c>
      <c r="AY131" s="17" t="s">
        <v>129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81</v>
      </c>
      <c r="BK131" s="247">
        <f>ROUND(I131*H131,2)</f>
        <v>0</v>
      </c>
      <c r="BL131" s="17" t="s">
        <v>136</v>
      </c>
      <c r="BM131" s="246" t="s">
        <v>142</v>
      </c>
    </row>
    <row r="132" s="13" customFormat="1">
      <c r="A132" s="13"/>
      <c r="B132" s="248"/>
      <c r="C132" s="249"/>
      <c r="D132" s="250" t="s">
        <v>138</v>
      </c>
      <c r="E132" s="251" t="s">
        <v>1</v>
      </c>
      <c r="F132" s="252" t="s">
        <v>143</v>
      </c>
      <c r="G132" s="249"/>
      <c r="H132" s="253">
        <v>59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138</v>
      </c>
      <c r="AU132" s="259" t="s">
        <v>83</v>
      </c>
      <c r="AV132" s="13" t="s">
        <v>83</v>
      </c>
      <c r="AW132" s="13" t="s">
        <v>30</v>
      </c>
      <c r="AX132" s="13" t="s">
        <v>81</v>
      </c>
      <c r="AY132" s="259" t="s">
        <v>129</v>
      </c>
    </row>
    <row r="133" s="2" customFormat="1" ht="33" customHeight="1">
      <c r="A133" s="38"/>
      <c r="B133" s="39"/>
      <c r="C133" s="235" t="s">
        <v>144</v>
      </c>
      <c r="D133" s="235" t="s">
        <v>131</v>
      </c>
      <c r="E133" s="236" t="s">
        <v>145</v>
      </c>
      <c r="F133" s="237" t="s">
        <v>146</v>
      </c>
      <c r="G133" s="238" t="s">
        <v>134</v>
      </c>
      <c r="H133" s="239">
        <v>11</v>
      </c>
      <c r="I133" s="240"/>
      <c r="J133" s="241">
        <f>ROUND(I133*H133,2)</f>
        <v>0</v>
      </c>
      <c r="K133" s="237" t="s">
        <v>135</v>
      </c>
      <c r="L133" s="44"/>
      <c r="M133" s="242" t="s">
        <v>1</v>
      </c>
      <c r="N133" s="243" t="s">
        <v>38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136</v>
      </c>
      <c r="AT133" s="246" t="s">
        <v>131</v>
      </c>
      <c r="AU133" s="246" t="s">
        <v>83</v>
      </c>
      <c r="AY133" s="17" t="s">
        <v>129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81</v>
      </c>
      <c r="BK133" s="247">
        <f>ROUND(I133*H133,2)</f>
        <v>0</v>
      </c>
      <c r="BL133" s="17" t="s">
        <v>136</v>
      </c>
      <c r="BM133" s="246" t="s">
        <v>147</v>
      </c>
    </row>
    <row r="134" s="13" customFormat="1">
      <c r="A134" s="13"/>
      <c r="B134" s="248"/>
      <c r="C134" s="249"/>
      <c r="D134" s="250" t="s">
        <v>138</v>
      </c>
      <c r="E134" s="251" t="s">
        <v>1</v>
      </c>
      <c r="F134" s="252" t="s">
        <v>148</v>
      </c>
      <c r="G134" s="249"/>
      <c r="H134" s="253">
        <v>11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138</v>
      </c>
      <c r="AU134" s="259" t="s">
        <v>83</v>
      </c>
      <c r="AV134" s="13" t="s">
        <v>83</v>
      </c>
      <c r="AW134" s="13" t="s">
        <v>30</v>
      </c>
      <c r="AX134" s="13" t="s">
        <v>81</v>
      </c>
      <c r="AY134" s="259" t="s">
        <v>129</v>
      </c>
    </row>
    <row r="135" s="2" customFormat="1" ht="33" customHeight="1">
      <c r="A135" s="38"/>
      <c r="B135" s="39"/>
      <c r="C135" s="235" t="s">
        <v>136</v>
      </c>
      <c r="D135" s="235" t="s">
        <v>131</v>
      </c>
      <c r="E135" s="236" t="s">
        <v>149</v>
      </c>
      <c r="F135" s="237" t="s">
        <v>150</v>
      </c>
      <c r="G135" s="238" t="s">
        <v>134</v>
      </c>
      <c r="H135" s="239">
        <v>8</v>
      </c>
      <c r="I135" s="240"/>
      <c r="J135" s="241">
        <f>ROUND(I135*H135,2)</f>
        <v>0</v>
      </c>
      <c r="K135" s="237" t="s">
        <v>135</v>
      </c>
      <c r="L135" s="44"/>
      <c r="M135" s="242" t="s">
        <v>1</v>
      </c>
      <c r="N135" s="243" t="s">
        <v>38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136</v>
      </c>
      <c r="AT135" s="246" t="s">
        <v>131</v>
      </c>
      <c r="AU135" s="246" t="s">
        <v>83</v>
      </c>
      <c r="AY135" s="17" t="s">
        <v>129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81</v>
      </c>
      <c r="BK135" s="247">
        <f>ROUND(I135*H135,2)</f>
        <v>0</v>
      </c>
      <c r="BL135" s="17" t="s">
        <v>136</v>
      </c>
      <c r="BM135" s="246" t="s">
        <v>151</v>
      </c>
    </row>
    <row r="136" s="13" customFormat="1">
      <c r="A136" s="13"/>
      <c r="B136" s="248"/>
      <c r="C136" s="249"/>
      <c r="D136" s="250" t="s">
        <v>138</v>
      </c>
      <c r="E136" s="251" t="s">
        <v>1</v>
      </c>
      <c r="F136" s="252" t="s">
        <v>152</v>
      </c>
      <c r="G136" s="249"/>
      <c r="H136" s="253">
        <v>8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138</v>
      </c>
      <c r="AU136" s="259" t="s">
        <v>83</v>
      </c>
      <c r="AV136" s="13" t="s">
        <v>83</v>
      </c>
      <c r="AW136" s="13" t="s">
        <v>30</v>
      </c>
      <c r="AX136" s="13" t="s">
        <v>81</v>
      </c>
      <c r="AY136" s="259" t="s">
        <v>129</v>
      </c>
    </row>
    <row r="137" s="2" customFormat="1" ht="33" customHeight="1">
      <c r="A137" s="38"/>
      <c r="B137" s="39"/>
      <c r="C137" s="235" t="s">
        <v>153</v>
      </c>
      <c r="D137" s="235" t="s">
        <v>131</v>
      </c>
      <c r="E137" s="236" t="s">
        <v>154</v>
      </c>
      <c r="F137" s="237" t="s">
        <v>155</v>
      </c>
      <c r="G137" s="238" t="s">
        <v>134</v>
      </c>
      <c r="H137" s="239">
        <v>47</v>
      </c>
      <c r="I137" s="240"/>
      <c r="J137" s="241">
        <f>ROUND(I137*H137,2)</f>
        <v>0</v>
      </c>
      <c r="K137" s="237" t="s">
        <v>135</v>
      </c>
      <c r="L137" s="44"/>
      <c r="M137" s="242" t="s">
        <v>1</v>
      </c>
      <c r="N137" s="243" t="s">
        <v>38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136</v>
      </c>
      <c r="AT137" s="246" t="s">
        <v>131</v>
      </c>
      <c r="AU137" s="246" t="s">
        <v>83</v>
      </c>
      <c r="AY137" s="17" t="s">
        <v>129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81</v>
      </c>
      <c r="BK137" s="247">
        <f>ROUND(I137*H137,2)</f>
        <v>0</v>
      </c>
      <c r="BL137" s="17" t="s">
        <v>136</v>
      </c>
      <c r="BM137" s="246" t="s">
        <v>156</v>
      </c>
    </row>
    <row r="138" s="13" customFormat="1">
      <c r="A138" s="13"/>
      <c r="B138" s="248"/>
      <c r="C138" s="249"/>
      <c r="D138" s="250" t="s">
        <v>138</v>
      </c>
      <c r="E138" s="251" t="s">
        <v>1</v>
      </c>
      <c r="F138" s="252" t="s">
        <v>139</v>
      </c>
      <c r="G138" s="249"/>
      <c r="H138" s="253">
        <v>47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138</v>
      </c>
      <c r="AU138" s="259" t="s">
        <v>83</v>
      </c>
      <c r="AV138" s="13" t="s">
        <v>83</v>
      </c>
      <c r="AW138" s="13" t="s">
        <v>30</v>
      </c>
      <c r="AX138" s="13" t="s">
        <v>81</v>
      </c>
      <c r="AY138" s="259" t="s">
        <v>129</v>
      </c>
    </row>
    <row r="139" s="2" customFormat="1" ht="33" customHeight="1">
      <c r="A139" s="38"/>
      <c r="B139" s="39"/>
      <c r="C139" s="235" t="s">
        <v>157</v>
      </c>
      <c r="D139" s="235" t="s">
        <v>131</v>
      </c>
      <c r="E139" s="236" t="s">
        <v>158</v>
      </c>
      <c r="F139" s="237" t="s">
        <v>159</v>
      </c>
      <c r="G139" s="238" t="s">
        <v>134</v>
      </c>
      <c r="H139" s="239">
        <v>59</v>
      </c>
      <c r="I139" s="240"/>
      <c r="J139" s="241">
        <f>ROUND(I139*H139,2)</f>
        <v>0</v>
      </c>
      <c r="K139" s="237" t="s">
        <v>135</v>
      </c>
      <c r="L139" s="44"/>
      <c r="M139" s="242" t="s">
        <v>1</v>
      </c>
      <c r="N139" s="243" t="s">
        <v>38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136</v>
      </c>
      <c r="AT139" s="246" t="s">
        <v>131</v>
      </c>
      <c r="AU139" s="246" t="s">
        <v>83</v>
      </c>
      <c r="AY139" s="17" t="s">
        <v>129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81</v>
      </c>
      <c r="BK139" s="247">
        <f>ROUND(I139*H139,2)</f>
        <v>0</v>
      </c>
      <c r="BL139" s="17" t="s">
        <v>136</v>
      </c>
      <c r="BM139" s="246" t="s">
        <v>160</v>
      </c>
    </row>
    <row r="140" s="13" customFormat="1">
      <c r="A140" s="13"/>
      <c r="B140" s="248"/>
      <c r="C140" s="249"/>
      <c r="D140" s="250" t="s">
        <v>138</v>
      </c>
      <c r="E140" s="251" t="s">
        <v>1</v>
      </c>
      <c r="F140" s="252" t="s">
        <v>143</v>
      </c>
      <c r="G140" s="249"/>
      <c r="H140" s="253">
        <v>59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138</v>
      </c>
      <c r="AU140" s="259" t="s">
        <v>83</v>
      </c>
      <c r="AV140" s="13" t="s">
        <v>83</v>
      </c>
      <c r="AW140" s="13" t="s">
        <v>30</v>
      </c>
      <c r="AX140" s="13" t="s">
        <v>81</v>
      </c>
      <c r="AY140" s="259" t="s">
        <v>129</v>
      </c>
    </row>
    <row r="141" s="2" customFormat="1" ht="33" customHeight="1">
      <c r="A141" s="38"/>
      <c r="B141" s="39"/>
      <c r="C141" s="235" t="s">
        <v>161</v>
      </c>
      <c r="D141" s="235" t="s">
        <v>131</v>
      </c>
      <c r="E141" s="236" t="s">
        <v>162</v>
      </c>
      <c r="F141" s="237" t="s">
        <v>163</v>
      </c>
      <c r="G141" s="238" t="s">
        <v>134</v>
      </c>
      <c r="H141" s="239">
        <v>11</v>
      </c>
      <c r="I141" s="240"/>
      <c r="J141" s="241">
        <f>ROUND(I141*H141,2)</f>
        <v>0</v>
      </c>
      <c r="K141" s="237" t="s">
        <v>135</v>
      </c>
      <c r="L141" s="44"/>
      <c r="M141" s="242" t="s">
        <v>1</v>
      </c>
      <c r="N141" s="243" t="s">
        <v>38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136</v>
      </c>
      <c r="AT141" s="246" t="s">
        <v>131</v>
      </c>
      <c r="AU141" s="246" t="s">
        <v>83</v>
      </c>
      <c r="AY141" s="17" t="s">
        <v>129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81</v>
      </c>
      <c r="BK141" s="247">
        <f>ROUND(I141*H141,2)</f>
        <v>0</v>
      </c>
      <c r="BL141" s="17" t="s">
        <v>136</v>
      </c>
      <c r="BM141" s="246" t="s">
        <v>164</v>
      </c>
    </row>
    <row r="142" s="13" customFormat="1">
      <c r="A142" s="13"/>
      <c r="B142" s="248"/>
      <c r="C142" s="249"/>
      <c r="D142" s="250" t="s">
        <v>138</v>
      </c>
      <c r="E142" s="251" t="s">
        <v>1</v>
      </c>
      <c r="F142" s="252" t="s">
        <v>148</v>
      </c>
      <c r="G142" s="249"/>
      <c r="H142" s="253">
        <v>11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138</v>
      </c>
      <c r="AU142" s="259" t="s">
        <v>83</v>
      </c>
      <c r="AV142" s="13" t="s">
        <v>83</v>
      </c>
      <c r="AW142" s="13" t="s">
        <v>30</v>
      </c>
      <c r="AX142" s="13" t="s">
        <v>81</v>
      </c>
      <c r="AY142" s="259" t="s">
        <v>129</v>
      </c>
    </row>
    <row r="143" s="2" customFormat="1" ht="33" customHeight="1">
      <c r="A143" s="38"/>
      <c r="B143" s="39"/>
      <c r="C143" s="235" t="s">
        <v>165</v>
      </c>
      <c r="D143" s="235" t="s">
        <v>131</v>
      </c>
      <c r="E143" s="236" t="s">
        <v>166</v>
      </c>
      <c r="F143" s="237" t="s">
        <v>167</v>
      </c>
      <c r="G143" s="238" t="s">
        <v>134</v>
      </c>
      <c r="H143" s="239">
        <v>8</v>
      </c>
      <c r="I143" s="240"/>
      <c r="J143" s="241">
        <f>ROUND(I143*H143,2)</f>
        <v>0</v>
      </c>
      <c r="K143" s="237" t="s">
        <v>135</v>
      </c>
      <c r="L143" s="44"/>
      <c r="M143" s="242" t="s">
        <v>1</v>
      </c>
      <c r="N143" s="243" t="s">
        <v>38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136</v>
      </c>
      <c r="AT143" s="246" t="s">
        <v>131</v>
      </c>
      <c r="AU143" s="246" t="s">
        <v>83</v>
      </c>
      <c r="AY143" s="17" t="s">
        <v>129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81</v>
      </c>
      <c r="BK143" s="247">
        <f>ROUND(I143*H143,2)</f>
        <v>0</v>
      </c>
      <c r="BL143" s="17" t="s">
        <v>136</v>
      </c>
      <c r="BM143" s="246" t="s">
        <v>168</v>
      </c>
    </row>
    <row r="144" s="13" customFormat="1">
      <c r="A144" s="13"/>
      <c r="B144" s="248"/>
      <c r="C144" s="249"/>
      <c r="D144" s="250" t="s">
        <v>138</v>
      </c>
      <c r="E144" s="251" t="s">
        <v>1</v>
      </c>
      <c r="F144" s="252" t="s">
        <v>152</v>
      </c>
      <c r="G144" s="249"/>
      <c r="H144" s="253">
        <v>8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138</v>
      </c>
      <c r="AU144" s="259" t="s">
        <v>83</v>
      </c>
      <c r="AV144" s="13" t="s">
        <v>83</v>
      </c>
      <c r="AW144" s="13" t="s">
        <v>30</v>
      </c>
      <c r="AX144" s="13" t="s">
        <v>81</v>
      </c>
      <c r="AY144" s="259" t="s">
        <v>129</v>
      </c>
    </row>
    <row r="145" s="2" customFormat="1" ht="44.25" customHeight="1">
      <c r="A145" s="38"/>
      <c r="B145" s="39"/>
      <c r="C145" s="235" t="s">
        <v>169</v>
      </c>
      <c r="D145" s="235" t="s">
        <v>131</v>
      </c>
      <c r="E145" s="236" t="s">
        <v>170</v>
      </c>
      <c r="F145" s="237" t="s">
        <v>171</v>
      </c>
      <c r="G145" s="238" t="s">
        <v>134</v>
      </c>
      <c r="H145" s="239">
        <v>423</v>
      </c>
      <c r="I145" s="240"/>
      <c r="J145" s="241">
        <f>ROUND(I145*H145,2)</f>
        <v>0</v>
      </c>
      <c r="K145" s="237" t="s">
        <v>135</v>
      </c>
      <c r="L145" s="44"/>
      <c r="M145" s="242" t="s">
        <v>1</v>
      </c>
      <c r="N145" s="243" t="s">
        <v>38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136</v>
      </c>
      <c r="AT145" s="246" t="s">
        <v>131</v>
      </c>
      <c r="AU145" s="246" t="s">
        <v>83</v>
      </c>
      <c r="AY145" s="17" t="s">
        <v>129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81</v>
      </c>
      <c r="BK145" s="247">
        <f>ROUND(I145*H145,2)</f>
        <v>0</v>
      </c>
      <c r="BL145" s="17" t="s">
        <v>136</v>
      </c>
      <c r="BM145" s="246" t="s">
        <v>172</v>
      </c>
    </row>
    <row r="146" s="13" customFormat="1">
      <c r="A146" s="13"/>
      <c r="B146" s="248"/>
      <c r="C146" s="249"/>
      <c r="D146" s="250" t="s">
        <v>138</v>
      </c>
      <c r="E146" s="251" t="s">
        <v>1</v>
      </c>
      <c r="F146" s="252" t="s">
        <v>173</v>
      </c>
      <c r="G146" s="249"/>
      <c r="H146" s="253">
        <v>423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138</v>
      </c>
      <c r="AU146" s="259" t="s">
        <v>83</v>
      </c>
      <c r="AV146" s="13" t="s">
        <v>83</v>
      </c>
      <c r="AW146" s="13" t="s">
        <v>30</v>
      </c>
      <c r="AX146" s="13" t="s">
        <v>81</v>
      </c>
      <c r="AY146" s="259" t="s">
        <v>129</v>
      </c>
    </row>
    <row r="147" s="2" customFormat="1" ht="44.25" customHeight="1">
      <c r="A147" s="38"/>
      <c r="B147" s="39"/>
      <c r="C147" s="235" t="s">
        <v>174</v>
      </c>
      <c r="D147" s="235" t="s">
        <v>131</v>
      </c>
      <c r="E147" s="236" t="s">
        <v>175</v>
      </c>
      <c r="F147" s="237" t="s">
        <v>176</v>
      </c>
      <c r="G147" s="238" t="s">
        <v>134</v>
      </c>
      <c r="H147" s="239">
        <v>531</v>
      </c>
      <c r="I147" s="240"/>
      <c r="J147" s="241">
        <f>ROUND(I147*H147,2)</f>
        <v>0</v>
      </c>
      <c r="K147" s="237" t="s">
        <v>135</v>
      </c>
      <c r="L147" s="44"/>
      <c r="M147" s="242" t="s">
        <v>1</v>
      </c>
      <c r="N147" s="243" t="s">
        <v>38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136</v>
      </c>
      <c r="AT147" s="246" t="s">
        <v>131</v>
      </c>
      <c r="AU147" s="246" t="s">
        <v>83</v>
      </c>
      <c r="AY147" s="17" t="s">
        <v>129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81</v>
      </c>
      <c r="BK147" s="247">
        <f>ROUND(I147*H147,2)</f>
        <v>0</v>
      </c>
      <c r="BL147" s="17" t="s">
        <v>136</v>
      </c>
      <c r="BM147" s="246" t="s">
        <v>177</v>
      </c>
    </row>
    <row r="148" s="13" customFormat="1">
      <c r="A148" s="13"/>
      <c r="B148" s="248"/>
      <c r="C148" s="249"/>
      <c r="D148" s="250" t="s">
        <v>138</v>
      </c>
      <c r="E148" s="251" t="s">
        <v>1</v>
      </c>
      <c r="F148" s="252" t="s">
        <v>178</v>
      </c>
      <c r="G148" s="249"/>
      <c r="H148" s="253">
        <v>531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138</v>
      </c>
      <c r="AU148" s="259" t="s">
        <v>83</v>
      </c>
      <c r="AV148" s="13" t="s">
        <v>83</v>
      </c>
      <c r="AW148" s="13" t="s">
        <v>30</v>
      </c>
      <c r="AX148" s="13" t="s">
        <v>81</v>
      </c>
      <c r="AY148" s="259" t="s">
        <v>129</v>
      </c>
    </row>
    <row r="149" s="2" customFormat="1" ht="44.25" customHeight="1">
      <c r="A149" s="38"/>
      <c r="B149" s="39"/>
      <c r="C149" s="235" t="s">
        <v>179</v>
      </c>
      <c r="D149" s="235" t="s">
        <v>131</v>
      </c>
      <c r="E149" s="236" t="s">
        <v>180</v>
      </c>
      <c r="F149" s="237" t="s">
        <v>181</v>
      </c>
      <c r="G149" s="238" t="s">
        <v>134</v>
      </c>
      <c r="H149" s="239">
        <v>99</v>
      </c>
      <c r="I149" s="240"/>
      <c r="J149" s="241">
        <f>ROUND(I149*H149,2)</f>
        <v>0</v>
      </c>
      <c r="K149" s="237" t="s">
        <v>135</v>
      </c>
      <c r="L149" s="44"/>
      <c r="M149" s="242" t="s">
        <v>1</v>
      </c>
      <c r="N149" s="243" t="s">
        <v>38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136</v>
      </c>
      <c r="AT149" s="246" t="s">
        <v>131</v>
      </c>
      <c r="AU149" s="246" t="s">
        <v>83</v>
      </c>
      <c r="AY149" s="17" t="s">
        <v>129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81</v>
      </c>
      <c r="BK149" s="247">
        <f>ROUND(I149*H149,2)</f>
        <v>0</v>
      </c>
      <c r="BL149" s="17" t="s">
        <v>136</v>
      </c>
      <c r="BM149" s="246" t="s">
        <v>182</v>
      </c>
    </row>
    <row r="150" s="13" customFormat="1">
      <c r="A150" s="13"/>
      <c r="B150" s="248"/>
      <c r="C150" s="249"/>
      <c r="D150" s="250" t="s">
        <v>138</v>
      </c>
      <c r="E150" s="251" t="s">
        <v>1</v>
      </c>
      <c r="F150" s="252" t="s">
        <v>183</v>
      </c>
      <c r="G150" s="249"/>
      <c r="H150" s="253">
        <v>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138</v>
      </c>
      <c r="AU150" s="259" t="s">
        <v>83</v>
      </c>
      <c r="AV150" s="13" t="s">
        <v>83</v>
      </c>
      <c r="AW150" s="13" t="s">
        <v>30</v>
      </c>
      <c r="AX150" s="13" t="s">
        <v>81</v>
      </c>
      <c r="AY150" s="259" t="s">
        <v>129</v>
      </c>
    </row>
    <row r="151" s="2" customFormat="1" ht="44.25" customHeight="1">
      <c r="A151" s="38"/>
      <c r="B151" s="39"/>
      <c r="C151" s="235" t="s">
        <v>184</v>
      </c>
      <c r="D151" s="235" t="s">
        <v>131</v>
      </c>
      <c r="E151" s="236" t="s">
        <v>185</v>
      </c>
      <c r="F151" s="237" t="s">
        <v>186</v>
      </c>
      <c r="G151" s="238" t="s">
        <v>134</v>
      </c>
      <c r="H151" s="239">
        <v>72</v>
      </c>
      <c r="I151" s="240"/>
      <c r="J151" s="241">
        <f>ROUND(I151*H151,2)</f>
        <v>0</v>
      </c>
      <c r="K151" s="237" t="s">
        <v>135</v>
      </c>
      <c r="L151" s="44"/>
      <c r="M151" s="242" t="s">
        <v>1</v>
      </c>
      <c r="N151" s="243" t="s">
        <v>38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136</v>
      </c>
      <c r="AT151" s="246" t="s">
        <v>131</v>
      </c>
      <c r="AU151" s="246" t="s">
        <v>83</v>
      </c>
      <c r="AY151" s="17" t="s">
        <v>129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81</v>
      </c>
      <c r="BK151" s="247">
        <f>ROUND(I151*H151,2)</f>
        <v>0</v>
      </c>
      <c r="BL151" s="17" t="s">
        <v>136</v>
      </c>
      <c r="BM151" s="246" t="s">
        <v>187</v>
      </c>
    </row>
    <row r="152" s="13" customFormat="1">
      <c r="A152" s="13"/>
      <c r="B152" s="248"/>
      <c r="C152" s="249"/>
      <c r="D152" s="250" t="s">
        <v>138</v>
      </c>
      <c r="E152" s="251" t="s">
        <v>1</v>
      </c>
      <c r="F152" s="252" t="s">
        <v>188</v>
      </c>
      <c r="G152" s="249"/>
      <c r="H152" s="253">
        <v>72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138</v>
      </c>
      <c r="AU152" s="259" t="s">
        <v>83</v>
      </c>
      <c r="AV152" s="13" t="s">
        <v>83</v>
      </c>
      <c r="AW152" s="13" t="s">
        <v>30</v>
      </c>
      <c r="AX152" s="13" t="s">
        <v>81</v>
      </c>
      <c r="AY152" s="259" t="s">
        <v>129</v>
      </c>
    </row>
    <row r="153" s="2" customFormat="1" ht="21.75" customHeight="1">
      <c r="A153" s="38"/>
      <c r="B153" s="39"/>
      <c r="C153" s="235" t="s">
        <v>189</v>
      </c>
      <c r="D153" s="235" t="s">
        <v>131</v>
      </c>
      <c r="E153" s="236" t="s">
        <v>190</v>
      </c>
      <c r="F153" s="237" t="s">
        <v>191</v>
      </c>
      <c r="G153" s="238" t="s">
        <v>192</v>
      </c>
      <c r="H153" s="239">
        <v>983.75</v>
      </c>
      <c r="I153" s="240"/>
      <c r="J153" s="241">
        <f>ROUND(I153*H153,2)</f>
        <v>0</v>
      </c>
      <c r="K153" s="237" t="s">
        <v>135</v>
      </c>
      <c r="L153" s="44"/>
      <c r="M153" s="242" t="s">
        <v>1</v>
      </c>
      <c r="N153" s="243" t="s">
        <v>38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136</v>
      </c>
      <c r="AT153" s="246" t="s">
        <v>131</v>
      </c>
      <c r="AU153" s="246" t="s">
        <v>83</v>
      </c>
      <c r="AY153" s="17" t="s">
        <v>129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81</v>
      </c>
      <c r="BK153" s="247">
        <f>ROUND(I153*H153,2)</f>
        <v>0</v>
      </c>
      <c r="BL153" s="17" t="s">
        <v>136</v>
      </c>
      <c r="BM153" s="246" t="s">
        <v>193</v>
      </c>
    </row>
    <row r="154" s="13" customFormat="1">
      <c r="A154" s="13"/>
      <c r="B154" s="248"/>
      <c r="C154" s="249"/>
      <c r="D154" s="250" t="s">
        <v>138</v>
      </c>
      <c r="E154" s="251" t="s">
        <v>1</v>
      </c>
      <c r="F154" s="252" t="s">
        <v>194</v>
      </c>
      <c r="G154" s="249"/>
      <c r="H154" s="253">
        <v>983.75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138</v>
      </c>
      <c r="AU154" s="259" t="s">
        <v>83</v>
      </c>
      <c r="AV154" s="13" t="s">
        <v>83</v>
      </c>
      <c r="AW154" s="13" t="s">
        <v>30</v>
      </c>
      <c r="AX154" s="13" t="s">
        <v>81</v>
      </c>
      <c r="AY154" s="259" t="s">
        <v>129</v>
      </c>
    </row>
    <row r="155" s="2" customFormat="1" ht="21.75" customHeight="1">
      <c r="A155" s="38"/>
      <c r="B155" s="39"/>
      <c r="C155" s="235" t="s">
        <v>195</v>
      </c>
      <c r="D155" s="235" t="s">
        <v>131</v>
      </c>
      <c r="E155" s="236" t="s">
        <v>196</v>
      </c>
      <c r="F155" s="237" t="s">
        <v>197</v>
      </c>
      <c r="G155" s="238" t="s">
        <v>198</v>
      </c>
      <c r="H155" s="239">
        <v>1675.5</v>
      </c>
      <c r="I155" s="240"/>
      <c r="J155" s="241">
        <f>ROUND(I155*H155,2)</f>
        <v>0</v>
      </c>
      <c r="K155" s="237" t="s">
        <v>135</v>
      </c>
      <c r="L155" s="44"/>
      <c r="M155" s="242" t="s">
        <v>1</v>
      </c>
      <c r="N155" s="243" t="s">
        <v>38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136</v>
      </c>
      <c r="AT155" s="246" t="s">
        <v>131</v>
      </c>
      <c r="AU155" s="246" t="s">
        <v>83</v>
      </c>
      <c r="AY155" s="17" t="s">
        <v>129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81</v>
      </c>
      <c r="BK155" s="247">
        <f>ROUND(I155*H155,2)</f>
        <v>0</v>
      </c>
      <c r="BL155" s="17" t="s">
        <v>136</v>
      </c>
      <c r="BM155" s="246" t="s">
        <v>199</v>
      </c>
    </row>
    <row r="156" s="13" customFormat="1">
      <c r="A156" s="13"/>
      <c r="B156" s="248"/>
      <c r="C156" s="249"/>
      <c r="D156" s="250" t="s">
        <v>138</v>
      </c>
      <c r="E156" s="251" t="s">
        <v>1</v>
      </c>
      <c r="F156" s="252" t="s">
        <v>200</v>
      </c>
      <c r="G156" s="249"/>
      <c r="H156" s="253">
        <v>1675.5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138</v>
      </c>
      <c r="AU156" s="259" t="s">
        <v>83</v>
      </c>
      <c r="AV156" s="13" t="s">
        <v>83</v>
      </c>
      <c r="AW156" s="13" t="s">
        <v>30</v>
      </c>
      <c r="AX156" s="13" t="s">
        <v>81</v>
      </c>
      <c r="AY156" s="259" t="s">
        <v>129</v>
      </c>
    </row>
    <row r="157" s="2" customFormat="1" ht="33" customHeight="1">
      <c r="A157" s="38"/>
      <c r="B157" s="39"/>
      <c r="C157" s="235" t="s">
        <v>8</v>
      </c>
      <c r="D157" s="235" t="s">
        <v>131</v>
      </c>
      <c r="E157" s="236" t="s">
        <v>201</v>
      </c>
      <c r="F157" s="237" t="s">
        <v>202</v>
      </c>
      <c r="G157" s="238" t="s">
        <v>198</v>
      </c>
      <c r="H157" s="239">
        <v>12.73</v>
      </c>
      <c r="I157" s="240"/>
      <c r="J157" s="241">
        <f>ROUND(I157*H157,2)</f>
        <v>0</v>
      </c>
      <c r="K157" s="237" t="s">
        <v>135</v>
      </c>
      <c r="L157" s="44"/>
      <c r="M157" s="242" t="s">
        <v>1</v>
      </c>
      <c r="N157" s="243" t="s">
        <v>38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136</v>
      </c>
      <c r="AT157" s="246" t="s">
        <v>131</v>
      </c>
      <c r="AU157" s="246" t="s">
        <v>83</v>
      </c>
      <c r="AY157" s="17" t="s">
        <v>129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81</v>
      </c>
      <c r="BK157" s="247">
        <f>ROUND(I157*H157,2)</f>
        <v>0</v>
      </c>
      <c r="BL157" s="17" t="s">
        <v>136</v>
      </c>
      <c r="BM157" s="246" t="s">
        <v>203</v>
      </c>
    </row>
    <row r="158" s="13" customFormat="1">
      <c r="A158" s="13"/>
      <c r="B158" s="248"/>
      <c r="C158" s="249"/>
      <c r="D158" s="250" t="s">
        <v>138</v>
      </c>
      <c r="E158" s="251" t="s">
        <v>1</v>
      </c>
      <c r="F158" s="252" t="s">
        <v>204</v>
      </c>
      <c r="G158" s="249"/>
      <c r="H158" s="253">
        <v>12.73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138</v>
      </c>
      <c r="AU158" s="259" t="s">
        <v>83</v>
      </c>
      <c r="AV158" s="13" t="s">
        <v>83</v>
      </c>
      <c r="AW158" s="13" t="s">
        <v>30</v>
      </c>
      <c r="AX158" s="13" t="s">
        <v>81</v>
      </c>
      <c r="AY158" s="259" t="s">
        <v>129</v>
      </c>
    </row>
    <row r="159" s="2" customFormat="1" ht="55.5" customHeight="1">
      <c r="A159" s="38"/>
      <c r="B159" s="39"/>
      <c r="C159" s="235" t="s">
        <v>205</v>
      </c>
      <c r="D159" s="235" t="s">
        <v>131</v>
      </c>
      <c r="E159" s="236" t="s">
        <v>206</v>
      </c>
      <c r="F159" s="237" t="s">
        <v>207</v>
      </c>
      <c r="G159" s="238" t="s">
        <v>198</v>
      </c>
      <c r="H159" s="239">
        <v>3351</v>
      </c>
      <c r="I159" s="240"/>
      <c r="J159" s="241">
        <f>ROUND(I159*H159,2)</f>
        <v>0</v>
      </c>
      <c r="K159" s="237" t="s">
        <v>135</v>
      </c>
      <c r="L159" s="44"/>
      <c r="M159" s="242" t="s">
        <v>1</v>
      </c>
      <c r="N159" s="243" t="s">
        <v>38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136</v>
      </c>
      <c r="AT159" s="246" t="s">
        <v>131</v>
      </c>
      <c r="AU159" s="246" t="s">
        <v>83</v>
      </c>
      <c r="AY159" s="17" t="s">
        <v>129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81</v>
      </c>
      <c r="BK159" s="247">
        <f>ROUND(I159*H159,2)</f>
        <v>0</v>
      </c>
      <c r="BL159" s="17" t="s">
        <v>136</v>
      </c>
      <c r="BM159" s="246" t="s">
        <v>208</v>
      </c>
    </row>
    <row r="160" s="13" customFormat="1">
      <c r="A160" s="13"/>
      <c r="B160" s="248"/>
      <c r="C160" s="249"/>
      <c r="D160" s="250" t="s">
        <v>138</v>
      </c>
      <c r="E160" s="251" t="s">
        <v>1</v>
      </c>
      <c r="F160" s="252" t="s">
        <v>200</v>
      </c>
      <c r="G160" s="249"/>
      <c r="H160" s="253">
        <v>1675.5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138</v>
      </c>
      <c r="AU160" s="259" t="s">
        <v>83</v>
      </c>
      <c r="AV160" s="13" t="s">
        <v>83</v>
      </c>
      <c r="AW160" s="13" t="s">
        <v>30</v>
      </c>
      <c r="AX160" s="13" t="s">
        <v>73</v>
      </c>
      <c r="AY160" s="259" t="s">
        <v>129</v>
      </c>
    </row>
    <row r="161" s="14" customFormat="1">
      <c r="A161" s="14"/>
      <c r="B161" s="260"/>
      <c r="C161" s="261"/>
      <c r="D161" s="250" t="s">
        <v>138</v>
      </c>
      <c r="E161" s="262" t="s">
        <v>1</v>
      </c>
      <c r="F161" s="263" t="s">
        <v>209</v>
      </c>
      <c r="G161" s="261"/>
      <c r="H161" s="264">
        <v>1675.5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138</v>
      </c>
      <c r="AU161" s="270" t="s">
        <v>83</v>
      </c>
      <c r="AV161" s="14" t="s">
        <v>144</v>
      </c>
      <c r="AW161" s="14" t="s">
        <v>30</v>
      </c>
      <c r="AX161" s="14" t="s">
        <v>73</v>
      </c>
      <c r="AY161" s="270" t="s">
        <v>129</v>
      </c>
    </row>
    <row r="162" s="13" customFormat="1">
      <c r="A162" s="13"/>
      <c r="B162" s="248"/>
      <c r="C162" s="249"/>
      <c r="D162" s="250" t="s">
        <v>138</v>
      </c>
      <c r="E162" s="251" t="s">
        <v>1</v>
      </c>
      <c r="F162" s="252" t="s">
        <v>200</v>
      </c>
      <c r="G162" s="249"/>
      <c r="H162" s="253">
        <v>1675.5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138</v>
      </c>
      <c r="AU162" s="259" t="s">
        <v>83</v>
      </c>
      <c r="AV162" s="13" t="s">
        <v>83</v>
      </c>
      <c r="AW162" s="13" t="s">
        <v>30</v>
      </c>
      <c r="AX162" s="13" t="s">
        <v>73</v>
      </c>
      <c r="AY162" s="259" t="s">
        <v>129</v>
      </c>
    </row>
    <row r="163" s="14" customFormat="1">
      <c r="A163" s="14"/>
      <c r="B163" s="260"/>
      <c r="C163" s="261"/>
      <c r="D163" s="250" t="s">
        <v>138</v>
      </c>
      <c r="E163" s="262" t="s">
        <v>1</v>
      </c>
      <c r="F163" s="263" t="s">
        <v>210</v>
      </c>
      <c r="G163" s="261"/>
      <c r="H163" s="264">
        <v>1675.5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0" t="s">
        <v>138</v>
      </c>
      <c r="AU163" s="270" t="s">
        <v>83</v>
      </c>
      <c r="AV163" s="14" t="s">
        <v>144</v>
      </c>
      <c r="AW163" s="14" t="s">
        <v>30</v>
      </c>
      <c r="AX163" s="14" t="s">
        <v>73</v>
      </c>
      <c r="AY163" s="270" t="s">
        <v>129</v>
      </c>
    </row>
    <row r="164" s="15" customFormat="1">
      <c r="A164" s="15"/>
      <c r="B164" s="271"/>
      <c r="C164" s="272"/>
      <c r="D164" s="250" t="s">
        <v>138</v>
      </c>
      <c r="E164" s="273" t="s">
        <v>1</v>
      </c>
      <c r="F164" s="274" t="s">
        <v>211</v>
      </c>
      <c r="G164" s="272"/>
      <c r="H164" s="275">
        <v>3351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1" t="s">
        <v>138</v>
      </c>
      <c r="AU164" s="281" t="s">
        <v>83</v>
      </c>
      <c r="AV164" s="15" t="s">
        <v>136</v>
      </c>
      <c r="AW164" s="15" t="s">
        <v>30</v>
      </c>
      <c r="AX164" s="15" t="s">
        <v>81</v>
      </c>
      <c r="AY164" s="281" t="s">
        <v>129</v>
      </c>
    </row>
    <row r="165" s="2" customFormat="1" ht="55.5" customHeight="1">
      <c r="A165" s="38"/>
      <c r="B165" s="39"/>
      <c r="C165" s="235" t="s">
        <v>212</v>
      </c>
      <c r="D165" s="235" t="s">
        <v>131</v>
      </c>
      <c r="E165" s="236" t="s">
        <v>213</v>
      </c>
      <c r="F165" s="237" t="s">
        <v>214</v>
      </c>
      <c r="G165" s="238" t="s">
        <v>198</v>
      </c>
      <c r="H165" s="239">
        <v>2175.1999999999998</v>
      </c>
      <c r="I165" s="240"/>
      <c r="J165" s="241">
        <f>ROUND(I165*H165,2)</f>
        <v>0</v>
      </c>
      <c r="K165" s="237" t="s">
        <v>135</v>
      </c>
      <c r="L165" s="44"/>
      <c r="M165" s="242" t="s">
        <v>1</v>
      </c>
      <c r="N165" s="243" t="s">
        <v>38</v>
      </c>
      <c r="O165" s="91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136</v>
      </c>
      <c r="AT165" s="246" t="s">
        <v>131</v>
      </c>
      <c r="AU165" s="246" t="s">
        <v>83</v>
      </c>
      <c r="AY165" s="17" t="s">
        <v>129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7" t="s">
        <v>81</v>
      </c>
      <c r="BK165" s="247">
        <f>ROUND(I165*H165,2)</f>
        <v>0</v>
      </c>
      <c r="BL165" s="17" t="s">
        <v>136</v>
      </c>
      <c r="BM165" s="246" t="s">
        <v>215</v>
      </c>
    </row>
    <row r="166" s="13" customFormat="1">
      <c r="A166" s="13"/>
      <c r="B166" s="248"/>
      <c r="C166" s="249"/>
      <c r="D166" s="250" t="s">
        <v>138</v>
      </c>
      <c r="E166" s="251" t="s">
        <v>1</v>
      </c>
      <c r="F166" s="252" t="s">
        <v>216</v>
      </c>
      <c r="G166" s="249"/>
      <c r="H166" s="253">
        <v>2175.1999999999998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138</v>
      </c>
      <c r="AU166" s="259" t="s">
        <v>83</v>
      </c>
      <c r="AV166" s="13" t="s">
        <v>83</v>
      </c>
      <c r="AW166" s="13" t="s">
        <v>30</v>
      </c>
      <c r="AX166" s="13" t="s">
        <v>81</v>
      </c>
      <c r="AY166" s="259" t="s">
        <v>129</v>
      </c>
    </row>
    <row r="167" s="2" customFormat="1" ht="21.75" customHeight="1">
      <c r="A167" s="38"/>
      <c r="B167" s="39"/>
      <c r="C167" s="235" t="s">
        <v>217</v>
      </c>
      <c r="D167" s="235" t="s">
        <v>131</v>
      </c>
      <c r="E167" s="236" t="s">
        <v>218</v>
      </c>
      <c r="F167" s="237" t="s">
        <v>219</v>
      </c>
      <c r="G167" s="238" t="s">
        <v>198</v>
      </c>
      <c r="H167" s="239">
        <v>12.73</v>
      </c>
      <c r="I167" s="240"/>
      <c r="J167" s="241">
        <f>ROUND(I167*H167,2)</f>
        <v>0</v>
      </c>
      <c r="K167" s="237" t="s">
        <v>135</v>
      </c>
      <c r="L167" s="44"/>
      <c r="M167" s="242" t="s">
        <v>1</v>
      </c>
      <c r="N167" s="243" t="s">
        <v>38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136</v>
      </c>
      <c r="AT167" s="246" t="s">
        <v>131</v>
      </c>
      <c r="AU167" s="246" t="s">
        <v>83</v>
      </c>
      <c r="AY167" s="17" t="s">
        <v>129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81</v>
      </c>
      <c r="BK167" s="247">
        <f>ROUND(I167*H167,2)</f>
        <v>0</v>
      </c>
      <c r="BL167" s="17" t="s">
        <v>136</v>
      </c>
      <c r="BM167" s="246" t="s">
        <v>220</v>
      </c>
    </row>
    <row r="168" s="13" customFormat="1">
      <c r="A168" s="13"/>
      <c r="B168" s="248"/>
      <c r="C168" s="249"/>
      <c r="D168" s="250" t="s">
        <v>138</v>
      </c>
      <c r="E168" s="251" t="s">
        <v>1</v>
      </c>
      <c r="F168" s="252" t="s">
        <v>221</v>
      </c>
      <c r="G168" s="249"/>
      <c r="H168" s="253">
        <v>12.73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9" t="s">
        <v>138</v>
      </c>
      <c r="AU168" s="259" t="s">
        <v>83</v>
      </c>
      <c r="AV168" s="13" t="s">
        <v>83</v>
      </c>
      <c r="AW168" s="13" t="s">
        <v>30</v>
      </c>
      <c r="AX168" s="13" t="s">
        <v>81</v>
      </c>
      <c r="AY168" s="259" t="s">
        <v>129</v>
      </c>
    </row>
    <row r="169" s="2" customFormat="1" ht="21.75" customHeight="1">
      <c r="A169" s="38"/>
      <c r="B169" s="39"/>
      <c r="C169" s="235" t="s">
        <v>222</v>
      </c>
      <c r="D169" s="235" t="s">
        <v>131</v>
      </c>
      <c r="E169" s="236" t="s">
        <v>223</v>
      </c>
      <c r="F169" s="237" t="s">
        <v>224</v>
      </c>
      <c r="G169" s="238" t="s">
        <v>192</v>
      </c>
      <c r="H169" s="239">
        <v>1880</v>
      </c>
      <c r="I169" s="240"/>
      <c r="J169" s="241">
        <f>ROUND(I169*H169,2)</f>
        <v>0</v>
      </c>
      <c r="K169" s="237" t="s">
        <v>135</v>
      </c>
      <c r="L169" s="44"/>
      <c r="M169" s="242" t="s">
        <v>1</v>
      </c>
      <c r="N169" s="243" t="s">
        <v>38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136</v>
      </c>
      <c r="AT169" s="246" t="s">
        <v>131</v>
      </c>
      <c r="AU169" s="246" t="s">
        <v>83</v>
      </c>
      <c r="AY169" s="17" t="s">
        <v>129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81</v>
      </c>
      <c r="BK169" s="247">
        <f>ROUND(I169*H169,2)</f>
        <v>0</v>
      </c>
      <c r="BL169" s="17" t="s">
        <v>136</v>
      </c>
      <c r="BM169" s="246" t="s">
        <v>225</v>
      </c>
    </row>
    <row r="170" s="13" customFormat="1">
      <c r="A170" s="13"/>
      <c r="B170" s="248"/>
      <c r="C170" s="249"/>
      <c r="D170" s="250" t="s">
        <v>138</v>
      </c>
      <c r="E170" s="251" t="s">
        <v>1</v>
      </c>
      <c r="F170" s="252" t="s">
        <v>226</v>
      </c>
      <c r="G170" s="249"/>
      <c r="H170" s="253">
        <v>1880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9" t="s">
        <v>138</v>
      </c>
      <c r="AU170" s="259" t="s">
        <v>83</v>
      </c>
      <c r="AV170" s="13" t="s">
        <v>83</v>
      </c>
      <c r="AW170" s="13" t="s">
        <v>30</v>
      </c>
      <c r="AX170" s="13" t="s">
        <v>81</v>
      </c>
      <c r="AY170" s="259" t="s">
        <v>129</v>
      </c>
    </row>
    <row r="171" s="2" customFormat="1" ht="44.25" customHeight="1">
      <c r="A171" s="38"/>
      <c r="B171" s="39"/>
      <c r="C171" s="235" t="s">
        <v>227</v>
      </c>
      <c r="D171" s="235" t="s">
        <v>131</v>
      </c>
      <c r="E171" s="236" t="s">
        <v>228</v>
      </c>
      <c r="F171" s="237" t="s">
        <v>229</v>
      </c>
      <c r="G171" s="238" t="s">
        <v>192</v>
      </c>
      <c r="H171" s="239">
        <v>250</v>
      </c>
      <c r="I171" s="240"/>
      <c r="J171" s="241">
        <f>ROUND(I171*H171,2)</f>
        <v>0</v>
      </c>
      <c r="K171" s="237" t="s">
        <v>135</v>
      </c>
      <c r="L171" s="44"/>
      <c r="M171" s="242" t="s">
        <v>1</v>
      </c>
      <c r="N171" s="243" t="s">
        <v>38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136</v>
      </c>
      <c r="AT171" s="246" t="s">
        <v>131</v>
      </c>
      <c r="AU171" s="246" t="s">
        <v>83</v>
      </c>
      <c r="AY171" s="17" t="s">
        <v>129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7" t="s">
        <v>81</v>
      </c>
      <c r="BK171" s="247">
        <f>ROUND(I171*H171,2)</f>
        <v>0</v>
      </c>
      <c r="BL171" s="17" t="s">
        <v>136</v>
      </c>
      <c r="BM171" s="246" t="s">
        <v>230</v>
      </c>
    </row>
    <row r="172" s="13" customFormat="1">
      <c r="A172" s="13"/>
      <c r="B172" s="248"/>
      <c r="C172" s="249"/>
      <c r="D172" s="250" t="s">
        <v>138</v>
      </c>
      <c r="E172" s="251" t="s">
        <v>1</v>
      </c>
      <c r="F172" s="252" t="s">
        <v>231</v>
      </c>
      <c r="G172" s="249"/>
      <c r="H172" s="253">
        <v>250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138</v>
      </c>
      <c r="AU172" s="259" t="s">
        <v>83</v>
      </c>
      <c r="AV172" s="13" t="s">
        <v>83</v>
      </c>
      <c r="AW172" s="13" t="s">
        <v>30</v>
      </c>
      <c r="AX172" s="13" t="s">
        <v>81</v>
      </c>
      <c r="AY172" s="259" t="s">
        <v>129</v>
      </c>
    </row>
    <row r="173" s="2" customFormat="1" ht="33" customHeight="1">
      <c r="A173" s="38"/>
      <c r="B173" s="39"/>
      <c r="C173" s="235" t="s">
        <v>7</v>
      </c>
      <c r="D173" s="235" t="s">
        <v>131</v>
      </c>
      <c r="E173" s="236" t="s">
        <v>232</v>
      </c>
      <c r="F173" s="237" t="s">
        <v>233</v>
      </c>
      <c r="G173" s="238" t="s">
        <v>192</v>
      </c>
      <c r="H173" s="239">
        <v>983.75</v>
      </c>
      <c r="I173" s="240"/>
      <c r="J173" s="241">
        <f>ROUND(I173*H173,2)</f>
        <v>0</v>
      </c>
      <c r="K173" s="237" t="s">
        <v>135</v>
      </c>
      <c r="L173" s="44"/>
      <c r="M173" s="242" t="s">
        <v>1</v>
      </c>
      <c r="N173" s="243" t="s">
        <v>38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136</v>
      </c>
      <c r="AT173" s="246" t="s">
        <v>131</v>
      </c>
      <c r="AU173" s="246" t="s">
        <v>83</v>
      </c>
      <c r="AY173" s="17" t="s">
        <v>129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81</v>
      </c>
      <c r="BK173" s="247">
        <f>ROUND(I173*H173,2)</f>
        <v>0</v>
      </c>
      <c r="BL173" s="17" t="s">
        <v>136</v>
      </c>
      <c r="BM173" s="246" t="s">
        <v>234</v>
      </c>
    </row>
    <row r="174" s="13" customFormat="1">
      <c r="A174" s="13"/>
      <c r="B174" s="248"/>
      <c r="C174" s="249"/>
      <c r="D174" s="250" t="s">
        <v>138</v>
      </c>
      <c r="E174" s="251" t="s">
        <v>1</v>
      </c>
      <c r="F174" s="252" t="s">
        <v>194</v>
      </c>
      <c r="G174" s="249"/>
      <c r="H174" s="253">
        <v>983.75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138</v>
      </c>
      <c r="AU174" s="259" t="s">
        <v>83</v>
      </c>
      <c r="AV174" s="13" t="s">
        <v>83</v>
      </c>
      <c r="AW174" s="13" t="s">
        <v>30</v>
      </c>
      <c r="AX174" s="13" t="s">
        <v>81</v>
      </c>
      <c r="AY174" s="259" t="s">
        <v>129</v>
      </c>
    </row>
    <row r="175" s="2" customFormat="1" ht="33" customHeight="1">
      <c r="A175" s="38"/>
      <c r="B175" s="39"/>
      <c r="C175" s="235" t="s">
        <v>235</v>
      </c>
      <c r="D175" s="235" t="s">
        <v>131</v>
      </c>
      <c r="E175" s="236" t="s">
        <v>236</v>
      </c>
      <c r="F175" s="237" t="s">
        <v>237</v>
      </c>
      <c r="G175" s="238" t="s">
        <v>192</v>
      </c>
      <c r="H175" s="239">
        <v>983.75</v>
      </c>
      <c r="I175" s="240"/>
      <c r="J175" s="241">
        <f>ROUND(I175*H175,2)</f>
        <v>0</v>
      </c>
      <c r="K175" s="237" t="s">
        <v>135</v>
      </c>
      <c r="L175" s="44"/>
      <c r="M175" s="242" t="s">
        <v>1</v>
      </c>
      <c r="N175" s="243" t="s">
        <v>38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136</v>
      </c>
      <c r="AT175" s="246" t="s">
        <v>131</v>
      </c>
      <c r="AU175" s="246" t="s">
        <v>83</v>
      </c>
      <c r="AY175" s="17" t="s">
        <v>129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81</v>
      </c>
      <c r="BK175" s="247">
        <f>ROUND(I175*H175,2)</f>
        <v>0</v>
      </c>
      <c r="BL175" s="17" t="s">
        <v>136</v>
      </c>
      <c r="BM175" s="246" t="s">
        <v>238</v>
      </c>
    </row>
    <row r="176" s="13" customFormat="1">
      <c r="A176" s="13"/>
      <c r="B176" s="248"/>
      <c r="C176" s="249"/>
      <c r="D176" s="250" t="s">
        <v>138</v>
      </c>
      <c r="E176" s="251" t="s">
        <v>1</v>
      </c>
      <c r="F176" s="252" t="s">
        <v>194</v>
      </c>
      <c r="G176" s="249"/>
      <c r="H176" s="253">
        <v>983.75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138</v>
      </c>
      <c r="AU176" s="259" t="s">
        <v>83</v>
      </c>
      <c r="AV176" s="13" t="s">
        <v>83</v>
      </c>
      <c r="AW176" s="13" t="s">
        <v>30</v>
      </c>
      <c r="AX176" s="13" t="s">
        <v>81</v>
      </c>
      <c r="AY176" s="259" t="s">
        <v>129</v>
      </c>
    </row>
    <row r="177" s="12" customFormat="1" ht="22.8" customHeight="1">
      <c r="A177" s="12"/>
      <c r="B177" s="219"/>
      <c r="C177" s="220"/>
      <c r="D177" s="221" t="s">
        <v>72</v>
      </c>
      <c r="E177" s="233" t="s">
        <v>144</v>
      </c>
      <c r="F177" s="233" t="s">
        <v>239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SUM(P178:P207)</f>
        <v>0</v>
      </c>
      <c r="Q177" s="227"/>
      <c r="R177" s="228">
        <f>SUM(R178:R207)</f>
        <v>8.6641420599999996</v>
      </c>
      <c r="S177" s="227"/>
      <c r="T177" s="229">
        <f>SUM(T178:T207)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0" t="s">
        <v>81</v>
      </c>
      <c r="AT177" s="231" t="s">
        <v>72</v>
      </c>
      <c r="AU177" s="231" t="s">
        <v>81</v>
      </c>
      <c r="AY177" s="230" t="s">
        <v>129</v>
      </c>
      <c r="BK177" s="232">
        <f>SUM(BK178:BK207)</f>
        <v>0</v>
      </c>
    </row>
    <row r="178" s="2" customFormat="1" ht="21.75" customHeight="1">
      <c r="A178" s="38"/>
      <c r="B178" s="39"/>
      <c r="C178" s="235" t="s">
        <v>240</v>
      </c>
      <c r="D178" s="235" t="s">
        <v>131</v>
      </c>
      <c r="E178" s="236" t="s">
        <v>241</v>
      </c>
      <c r="F178" s="237" t="s">
        <v>242</v>
      </c>
      <c r="G178" s="238" t="s">
        <v>198</v>
      </c>
      <c r="H178" s="239">
        <v>4.0170000000000003</v>
      </c>
      <c r="I178" s="240"/>
      <c r="J178" s="241">
        <f>ROUND(I178*H178,2)</f>
        <v>0</v>
      </c>
      <c r="K178" s="237" t="s">
        <v>135</v>
      </c>
      <c r="L178" s="44"/>
      <c r="M178" s="242" t="s">
        <v>1</v>
      </c>
      <c r="N178" s="243" t="s">
        <v>38</v>
      </c>
      <c r="O178" s="91"/>
      <c r="P178" s="244">
        <f>O178*H178</f>
        <v>0</v>
      </c>
      <c r="Q178" s="244">
        <v>0.079549999999999996</v>
      </c>
      <c r="R178" s="244">
        <f>Q178*H178</f>
        <v>0.31955234999999999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136</v>
      </c>
      <c r="AT178" s="246" t="s">
        <v>131</v>
      </c>
      <c r="AU178" s="246" t="s">
        <v>83</v>
      </c>
      <c r="AY178" s="17" t="s">
        <v>129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81</v>
      </c>
      <c r="BK178" s="247">
        <f>ROUND(I178*H178,2)</f>
        <v>0</v>
      </c>
      <c r="BL178" s="17" t="s">
        <v>136</v>
      </c>
      <c r="BM178" s="246" t="s">
        <v>243</v>
      </c>
    </row>
    <row r="179" s="13" customFormat="1">
      <c r="A179" s="13"/>
      <c r="B179" s="248"/>
      <c r="C179" s="249"/>
      <c r="D179" s="250" t="s">
        <v>138</v>
      </c>
      <c r="E179" s="251" t="s">
        <v>1</v>
      </c>
      <c r="F179" s="252" t="s">
        <v>244</v>
      </c>
      <c r="G179" s="249"/>
      <c r="H179" s="253">
        <v>3.1200000000000001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138</v>
      </c>
      <c r="AU179" s="259" t="s">
        <v>83</v>
      </c>
      <c r="AV179" s="13" t="s">
        <v>83</v>
      </c>
      <c r="AW179" s="13" t="s">
        <v>30</v>
      </c>
      <c r="AX179" s="13" t="s">
        <v>73</v>
      </c>
      <c r="AY179" s="259" t="s">
        <v>129</v>
      </c>
    </row>
    <row r="180" s="13" customFormat="1">
      <c r="A180" s="13"/>
      <c r="B180" s="248"/>
      <c r="C180" s="249"/>
      <c r="D180" s="250" t="s">
        <v>138</v>
      </c>
      <c r="E180" s="251" t="s">
        <v>1</v>
      </c>
      <c r="F180" s="252" t="s">
        <v>245</v>
      </c>
      <c r="G180" s="249"/>
      <c r="H180" s="253">
        <v>0.89700000000000002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138</v>
      </c>
      <c r="AU180" s="259" t="s">
        <v>83</v>
      </c>
      <c r="AV180" s="13" t="s">
        <v>83</v>
      </c>
      <c r="AW180" s="13" t="s">
        <v>30</v>
      </c>
      <c r="AX180" s="13" t="s">
        <v>73</v>
      </c>
      <c r="AY180" s="259" t="s">
        <v>129</v>
      </c>
    </row>
    <row r="181" s="15" customFormat="1">
      <c r="A181" s="15"/>
      <c r="B181" s="271"/>
      <c r="C181" s="272"/>
      <c r="D181" s="250" t="s">
        <v>138</v>
      </c>
      <c r="E181" s="273" t="s">
        <v>1</v>
      </c>
      <c r="F181" s="274" t="s">
        <v>211</v>
      </c>
      <c r="G181" s="272"/>
      <c r="H181" s="275">
        <v>4.0170000000000003</v>
      </c>
      <c r="I181" s="276"/>
      <c r="J181" s="272"/>
      <c r="K181" s="272"/>
      <c r="L181" s="277"/>
      <c r="M181" s="278"/>
      <c r="N181" s="279"/>
      <c r="O181" s="279"/>
      <c r="P181" s="279"/>
      <c r="Q181" s="279"/>
      <c r="R181" s="279"/>
      <c r="S181" s="279"/>
      <c r="T181" s="28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1" t="s">
        <v>138</v>
      </c>
      <c r="AU181" s="281" t="s">
        <v>83</v>
      </c>
      <c r="AV181" s="15" t="s">
        <v>136</v>
      </c>
      <c r="AW181" s="15" t="s">
        <v>30</v>
      </c>
      <c r="AX181" s="15" t="s">
        <v>81</v>
      </c>
      <c r="AY181" s="281" t="s">
        <v>129</v>
      </c>
    </row>
    <row r="182" s="2" customFormat="1" ht="21.75" customHeight="1">
      <c r="A182" s="38"/>
      <c r="B182" s="39"/>
      <c r="C182" s="282" t="s">
        <v>246</v>
      </c>
      <c r="D182" s="282" t="s">
        <v>247</v>
      </c>
      <c r="E182" s="283" t="s">
        <v>248</v>
      </c>
      <c r="F182" s="284" t="s">
        <v>249</v>
      </c>
      <c r="G182" s="285" t="s">
        <v>134</v>
      </c>
      <c r="H182" s="286">
        <v>1</v>
      </c>
      <c r="I182" s="287"/>
      <c r="J182" s="288">
        <f>ROUND(I182*H182,2)</f>
        <v>0</v>
      </c>
      <c r="K182" s="284" t="s">
        <v>1</v>
      </c>
      <c r="L182" s="289"/>
      <c r="M182" s="290" t="s">
        <v>1</v>
      </c>
      <c r="N182" s="291" t="s">
        <v>38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165</v>
      </c>
      <c r="AT182" s="246" t="s">
        <v>247</v>
      </c>
      <c r="AU182" s="246" t="s">
        <v>83</v>
      </c>
      <c r="AY182" s="17" t="s">
        <v>129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81</v>
      </c>
      <c r="BK182" s="247">
        <f>ROUND(I182*H182,2)</f>
        <v>0</v>
      </c>
      <c r="BL182" s="17" t="s">
        <v>136</v>
      </c>
      <c r="BM182" s="246" t="s">
        <v>250</v>
      </c>
    </row>
    <row r="183" s="13" customFormat="1">
      <c r="A183" s="13"/>
      <c r="B183" s="248"/>
      <c r="C183" s="249"/>
      <c r="D183" s="250" t="s">
        <v>138</v>
      </c>
      <c r="E183" s="251" t="s">
        <v>1</v>
      </c>
      <c r="F183" s="252" t="s">
        <v>251</v>
      </c>
      <c r="G183" s="249"/>
      <c r="H183" s="253">
        <v>1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138</v>
      </c>
      <c r="AU183" s="259" t="s">
        <v>83</v>
      </c>
      <c r="AV183" s="13" t="s">
        <v>83</v>
      </c>
      <c r="AW183" s="13" t="s">
        <v>30</v>
      </c>
      <c r="AX183" s="13" t="s">
        <v>81</v>
      </c>
      <c r="AY183" s="259" t="s">
        <v>129</v>
      </c>
    </row>
    <row r="184" s="2" customFormat="1" ht="16.5" customHeight="1">
      <c r="A184" s="38"/>
      <c r="B184" s="39"/>
      <c r="C184" s="282" t="s">
        <v>252</v>
      </c>
      <c r="D184" s="282" t="s">
        <v>247</v>
      </c>
      <c r="E184" s="283" t="s">
        <v>253</v>
      </c>
      <c r="F184" s="284" t="s">
        <v>254</v>
      </c>
      <c r="G184" s="285" t="s">
        <v>134</v>
      </c>
      <c r="H184" s="286">
        <v>1</v>
      </c>
      <c r="I184" s="287"/>
      <c r="J184" s="288">
        <f>ROUND(I184*H184,2)</f>
        <v>0</v>
      </c>
      <c r="K184" s="284" t="s">
        <v>135</v>
      </c>
      <c r="L184" s="289"/>
      <c r="M184" s="290" t="s">
        <v>1</v>
      </c>
      <c r="N184" s="291" t="s">
        <v>38</v>
      </c>
      <c r="O184" s="91"/>
      <c r="P184" s="244">
        <f>O184*H184</f>
        <v>0</v>
      </c>
      <c r="Q184" s="244">
        <v>2.1259999999999999</v>
      </c>
      <c r="R184" s="244">
        <f>Q184*H184</f>
        <v>2.1259999999999999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165</v>
      </c>
      <c r="AT184" s="246" t="s">
        <v>247</v>
      </c>
      <c r="AU184" s="246" t="s">
        <v>83</v>
      </c>
      <c r="AY184" s="17" t="s">
        <v>129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81</v>
      </c>
      <c r="BK184" s="247">
        <f>ROUND(I184*H184,2)</f>
        <v>0</v>
      </c>
      <c r="BL184" s="17" t="s">
        <v>136</v>
      </c>
      <c r="BM184" s="246" t="s">
        <v>255</v>
      </c>
    </row>
    <row r="185" s="13" customFormat="1">
      <c r="A185" s="13"/>
      <c r="B185" s="248"/>
      <c r="C185" s="249"/>
      <c r="D185" s="250" t="s">
        <v>138</v>
      </c>
      <c r="E185" s="251" t="s">
        <v>1</v>
      </c>
      <c r="F185" s="252" t="s">
        <v>256</v>
      </c>
      <c r="G185" s="249"/>
      <c r="H185" s="253">
        <v>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138</v>
      </c>
      <c r="AU185" s="259" t="s">
        <v>83</v>
      </c>
      <c r="AV185" s="13" t="s">
        <v>83</v>
      </c>
      <c r="AW185" s="13" t="s">
        <v>30</v>
      </c>
      <c r="AX185" s="13" t="s">
        <v>81</v>
      </c>
      <c r="AY185" s="259" t="s">
        <v>129</v>
      </c>
    </row>
    <row r="186" s="2" customFormat="1" ht="66.75" customHeight="1">
      <c r="A186" s="38"/>
      <c r="B186" s="39"/>
      <c r="C186" s="235" t="s">
        <v>257</v>
      </c>
      <c r="D186" s="235" t="s">
        <v>131</v>
      </c>
      <c r="E186" s="236" t="s">
        <v>258</v>
      </c>
      <c r="F186" s="237" t="s">
        <v>259</v>
      </c>
      <c r="G186" s="238" t="s">
        <v>198</v>
      </c>
      <c r="H186" s="239">
        <v>1.73</v>
      </c>
      <c r="I186" s="240"/>
      <c r="J186" s="241">
        <f>ROUND(I186*H186,2)</f>
        <v>0</v>
      </c>
      <c r="K186" s="237" t="s">
        <v>135</v>
      </c>
      <c r="L186" s="44"/>
      <c r="M186" s="242" t="s">
        <v>1</v>
      </c>
      <c r="N186" s="243" t="s">
        <v>38</v>
      </c>
      <c r="O186" s="91"/>
      <c r="P186" s="244">
        <f>O186*H186</f>
        <v>0</v>
      </c>
      <c r="Q186" s="244">
        <v>3.11388</v>
      </c>
      <c r="R186" s="244">
        <f>Q186*H186</f>
        <v>5.3870123999999997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136</v>
      </c>
      <c r="AT186" s="246" t="s">
        <v>131</v>
      </c>
      <c r="AU186" s="246" t="s">
        <v>83</v>
      </c>
      <c r="AY186" s="17" t="s">
        <v>129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81</v>
      </c>
      <c r="BK186" s="247">
        <f>ROUND(I186*H186,2)</f>
        <v>0</v>
      </c>
      <c r="BL186" s="17" t="s">
        <v>136</v>
      </c>
      <c r="BM186" s="246" t="s">
        <v>260</v>
      </c>
    </row>
    <row r="187" s="13" customFormat="1">
      <c r="A187" s="13"/>
      <c r="B187" s="248"/>
      <c r="C187" s="249"/>
      <c r="D187" s="250" t="s">
        <v>138</v>
      </c>
      <c r="E187" s="251" t="s">
        <v>1</v>
      </c>
      <c r="F187" s="252" t="s">
        <v>261</v>
      </c>
      <c r="G187" s="249"/>
      <c r="H187" s="253">
        <v>1.73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138</v>
      </c>
      <c r="AU187" s="259" t="s">
        <v>83</v>
      </c>
      <c r="AV187" s="13" t="s">
        <v>83</v>
      </c>
      <c r="AW187" s="13" t="s">
        <v>30</v>
      </c>
      <c r="AX187" s="13" t="s">
        <v>81</v>
      </c>
      <c r="AY187" s="259" t="s">
        <v>129</v>
      </c>
    </row>
    <row r="188" s="2" customFormat="1" ht="55.5" customHeight="1">
      <c r="A188" s="38"/>
      <c r="B188" s="39"/>
      <c r="C188" s="235" t="s">
        <v>262</v>
      </c>
      <c r="D188" s="235" t="s">
        <v>131</v>
      </c>
      <c r="E188" s="236" t="s">
        <v>263</v>
      </c>
      <c r="F188" s="237" t="s">
        <v>264</v>
      </c>
      <c r="G188" s="238" t="s">
        <v>198</v>
      </c>
      <c r="H188" s="239">
        <v>16.289999999999999</v>
      </c>
      <c r="I188" s="240"/>
      <c r="J188" s="241">
        <f>ROUND(I188*H188,2)</f>
        <v>0</v>
      </c>
      <c r="K188" s="237" t="s">
        <v>135</v>
      </c>
      <c r="L188" s="44"/>
      <c r="M188" s="242" t="s">
        <v>1</v>
      </c>
      <c r="N188" s="243" t="s">
        <v>38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136</v>
      </c>
      <c r="AT188" s="246" t="s">
        <v>131</v>
      </c>
      <c r="AU188" s="246" t="s">
        <v>83</v>
      </c>
      <c r="AY188" s="17" t="s">
        <v>129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81</v>
      </c>
      <c r="BK188" s="247">
        <f>ROUND(I188*H188,2)</f>
        <v>0</v>
      </c>
      <c r="BL188" s="17" t="s">
        <v>136</v>
      </c>
      <c r="BM188" s="246" t="s">
        <v>265</v>
      </c>
    </row>
    <row r="189" s="13" customFormat="1">
      <c r="A189" s="13"/>
      <c r="B189" s="248"/>
      <c r="C189" s="249"/>
      <c r="D189" s="250" t="s">
        <v>138</v>
      </c>
      <c r="E189" s="251" t="s">
        <v>1</v>
      </c>
      <c r="F189" s="252" t="s">
        <v>266</v>
      </c>
      <c r="G189" s="249"/>
      <c r="H189" s="253">
        <v>2.6800000000000002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9" t="s">
        <v>138</v>
      </c>
      <c r="AU189" s="259" t="s">
        <v>83</v>
      </c>
      <c r="AV189" s="13" t="s">
        <v>83</v>
      </c>
      <c r="AW189" s="13" t="s">
        <v>30</v>
      </c>
      <c r="AX189" s="13" t="s">
        <v>73</v>
      </c>
      <c r="AY189" s="259" t="s">
        <v>129</v>
      </c>
    </row>
    <row r="190" s="13" customFormat="1">
      <c r="A190" s="13"/>
      <c r="B190" s="248"/>
      <c r="C190" s="249"/>
      <c r="D190" s="250" t="s">
        <v>138</v>
      </c>
      <c r="E190" s="251" t="s">
        <v>1</v>
      </c>
      <c r="F190" s="252" t="s">
        <v>267</v>
      </c>
      <c r="G190" s="249"/>
      <c r="H190" s="253">
        <v>1.2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138</v>
      </c>
      <c r="AU190" s="259" t="s">
        <v>83</v>
      </c>
      <c r="AV190" s="13" t="s">
        <v>83</v>
      </c>
      <c r="AW190" s="13" t="s">
        <v>30</v>
      </c>
      <c r="AX190" s="13" t="s">
        <v>73</v>
      </c>
      <c r="AY190" s="259" t="s">
        <v>129</v>
      </c>
    </row>
    <row r="191" s="13" customFormat="1">
      <c r="A191" s="13"/>
      <c r="B191" s="248"/>
      <c r="C191" s="249"/>
      <c r="D191" s="250" t="s">
        <v>138</v>
      </c>
      <c r="E191" s="251" t="s">
        <v>1</v>
      </c>
      <c r="F191" s="252" t="s">
        <v>268</v>
      </c>
      <c r="G191" s="249"/>
      <c r="H191" s="253">
        <v>11.529999999999999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9" t="s">
        <v>138</v>
      </c>
      <c r="AU191" s="259" t="s">
        <v>83</v>
      </c>
      <c r="AV191" s="13" t="s">
        <v>83</v>
      </c>
      <c r="AW191" s="13" t="s">
        <v>30</v>
      </c>
      <c r="AX191" s="13" t="s">
        <v>73</v>
      </c>
      <c r="AY191" s="259" t="s">
        <v>129</v>
      </c>
    </row>
    <row r="192" s="13" customFormat="1">
      <c r="A192" s="13"/>
      <c r="B192" s="248"/>
      <c r="C192" s="249"/>
      <c r="D192" s="250" t="s">
        <v>138</v>
      </c>
      <c r="E192" s="251" t="s">
        <v>1</v>
      </c>
      <c r="F192" s="252" t="s">
        <v>269</v>
      </c>
      <c r="G192" s="249"/>
      <c r="H192" s="253">
        <v>0.88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138</v>
      </c>
      <c r="AU192" s="259" t="s">
        <v>83</v>
      </c>
      <c r="AV192" s="13" t="s">
        <v>83</v>
      </c>
      <c r="AW192" s="13" t="s">
        <v>30</v>
      </c>
      <c r="AX192" s="13" t="s">
        <v>73</v>
      </c>
      <c r="AY192" s="259" t="s">
        <v>129</v>
      </c>
    </row>
    <row r="193" s="15" customFormat="1">
      <c r="A193" s="15"/>
      <c r="B193" s="271"/>
      <c r="C193" s="272"/>
      <c r="D193" s="250" t="s">
        <v>138</v>
      </c>
      <c r="E193" s="273" t="s">
        <v>1</v>
      </c>
      <c r="F193" s="274" t="s">
        <v>211</v>
      </c>
      <c r="G193" s="272"/>
      <c r="H193" s="275">
        <v>16.289999999999999</v>
      </c>
      <c r="I193" s="276"/>
      <c r="J193" s="272"/>
      <c r="K193" s="272"/>
      <c r="L193" s="277"/>
      <c r="M193" s="278"/>
      <c r="N193" s="279"/>
      <c r="O193" s="279"/>
      <c r="P193" s="279"/>
      <c r="Q193" s="279"/>
      <c r="R193" s="279"/>
      <c r="S193" s="279"/>
      <c r="T193" s="28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1" t="s">
        <v>138</v>
      </c>
      <c r="AU193" s="281" t="s">
        <v>83</v>
      </c>
      <c r="AV193" s="15" t="s">
        <v>136</v>
      </c>
      <c r="AW193" s="15" t="s">
        <v>30</v>
      </c>
      <c r="AX193" s="15" t="s">
        <v>81</v>
      </c>
      <c r="AY193" s="281" t="s">
        <v>129</v>
      </c>
    </row>
    <row r="194" s="2" customFormat="1" ht="66.75" customHeight="1">
      <c r="A194" s="38"/>
      <c r="B194" s="39"/>
      <c r="C194" s="235" t="s">
        <v>270</v>
      </c>
      <c r="D194" s="235" t="s">
        <v>131</v>
      </c>
      <c r="E194" s="236" t="s">
        <v>271</v>
      </c>
      <c r="F194" s="237" t="s">
        <v>272</v>
      </c>
      <c r="G194" s="238" t="s">
        <v>192</v>
      </c>
      <c r="H194" s="239">
        <v>46.978999999999999</v>
      </c>
      <c r="I194" s="240"/>
      <c r="J194" s="241">
        <f>ROUND(I194*H194,2)</f>
        <v>0</v>
      </c>
      <c r="K194" s="237" t="s">
        <v>135</v>
      </c>
      <c r="L194" s="44"/>
      <c r="M194" s="242" t="s">
        <v>1</v>
      </c>
      <c r="N194" s="243" t="s">
        <v>38</v>
      </c>
      <c r="O194" s="91"/>
      <c r="P194" s="244">
        <f>O194*H194</f>
        <v>0</v>
      </c>
      <c r="Q194" s="244">
        <v>0.00726</v>
      </c>
      <c r="R194" s="244">
        <f>Q194*H194</f>
        <v>0.34106754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6" t="s">
        <v>136</v>
      </c>
      <c r="AT194" s="246" t="s">
        <v>131</v>
      </c>
      <c r="AU194" s="246" t="s">
        <v>83</v>
      </c>
      <c r="AY194" s="17" t="s">
        <v>129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7" t="s">
        <v>81</v>
      </c>
      <c r="BK194" s="247">
        <f>ROUND(I194*H194,2)</f>
        <v>0</v>
      </c>
      <c r="BL194" s="17" t="s">
        <v>136</v>
      </c>
      <c r="BM194" s="246" t="s">
        <v>273</v>
      </c>
    </row>
    <row r="195" s="13" customFormat="1">
      <c r="A195" s="13"/>
      <c r="B195" s="248"/>
      <c r="C195" s="249"/>
      <c r="D195" s="250" t="s">
        <v>138</v>
      </c>
      <c r="E195" s="251" t="s">
        <v>1</v>
      </c>
      <c r="F195" s="252" t="s">
        <v>274</v>
      </c>
      <c r="G195" s="249"/>
      <c r="H195" s="253">
        <v>8.8829999999999991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138</v>
      </c>
      <c r="AU195" s="259" t="s">
        <v>83</v>
      </c>
      <c r="AV195" s="13" t="s">
        <v>83</v>
      </c>
      <c r="AW195" s="13" t="s">
        <v>30</v>
      </c>
      <c r="AX195" s="13" t="s">
        <v>73</v>
      </c>
      <c r="AY195" s="259" t="s">
        <v>129</v>
      </c>
    </row>
    <row r="196" s="13" customFormat="1">
      <c r="A196" s="13"/>
      <c r="B196" s="248"/>
      <c r="C196" s="249"/>
      <c r="D196" s="250" t="s">
        <v>138</v>
      </c>
      <c r="E196" s="251" t="s">
        <v>1</v>
      </c>
      <c r="F196" s="252" t="s">
        <v>275</v>
      </c>
      <c r="G196" s="249"/>
      <c r="H196" s="253">
        <v>8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138</v>
      </c>
      <c r="AU196" s="259" t="s">
        <v>83</v>
      </c>
      <c r="AV196" s="13" t="s">
        <v>83</v>
      </c>
      <c r="AW196" s="13" t="s">
        <v>30</v>
      </c>
      <c r="AX196" s="13" t="s">
        <v>73</v>
      </c>
      <c r="AY196" s="259" t="s">
        <v>129</v>
      </c>
    </row>
    <row r="197" s="13" customFormat="1">
      <c r="A197" s="13"/>
      <c r="B197" s="248"/>
      <c r="C197" s="249"/>
      <c r="D197" s="250" t="s">
        <v>138</v>
      </c>
      <c r="E197" s="251" t="s">
        <v>1</v>
      </c>
      <c r="F197" s="252" t="s">
        <v>276</v>
      </c>
      <c r="G197" s="249"/>
      <c r="H197" s="253">
        <v>27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138</v>
      </c>
      <c r="AU197" s="259" t="s">
        <v>83</v>
      </c>
      <c r="AV197" s="13" t="s">
        <v>83</v>
      </c>
      <c r="AW197" s="13" t="s">
        <v>30</v>
      </c>
      <c r="AX197" s="13" t="s">
        <v>73</v>
      </c>
      <c r="AY197" s="259" t="s">
        <v>129</v>
      </c>
    </row>
    <row r="198" s="13" customFormat="1">
      <c r="A198" s="13"/>
      <c r="B198" s="248"/>
      <c r="C198" s="249"/>
      <c r="D198" s="250" t="s">
        <v>138</v>
      </c>
      <c r="E198" s="251" t="s">
        <v>1</v>
      </c>
      <c r="F198" s="252" t="s">
        <v>277</v>
      </c>
      <c r="G198" s="249"/>
      <c r="H198" s="253">
        <v>3.0960000000000001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138</v>
      </c>
      <c r="AU198" s="259" t="s">
        <v>83</v>
      </c>
      <c r="AV198" s="13" t="s">
        <v>83</v>
      </c>
      <c r="AW198" s="13" t="s">
        <v>30</v>
      </c>
      <c r="AX198" s="13" t="s">
        <v>73</v>
      </c>
      <c r="AY198" s="259" t="s">
        <v>129</v>
      </c>
    </row>
    <row r="199" s="15" customFormat="1">
      <c r="A199" s="15"/>
      <c r="B199" s="271"/>
      <c r="C199" s="272"/>
      <c r="D199" s="250" t="s">
        <v>138</v>
      </c>
      <c r="E199" s="273" t="s">
        <v>1</v>
      </c>
      <c r="F199" s="274" t="s">
        <v>211</v>
      </c>
      <c r="G199" s="272"/>
      <c r="H199" s="275">
        <v>46.978999999999999</v>
      </c>
      <c r="I199" s="276"/>
      <c r="J199" s="272"/>
      <c r="K199" s="272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138</v>
      </c>
      <c r="AU199" s="281" t="s">
        <v>83</v>
      </c>
      <c r="AV199" s="15" t="s">
        <v>136</v>
      </c>
      <c r="AW199" s="15" t="s">
        <v>30</v>
      </c>
      <c r="AX199" s="15" t="s">
        <v>81</v>
      </c>
      <c r="AY199" s="281" t="s">
        <v>129</v>
      </c>
    </row>
    <row r="200" s="2" customFormat="1" ht="66.75" customHeight="1">
      <c r="A200" s="38"/>
      <c r="B200" s="39"/>
      <c r="C200" s="235" t="s">
        <v>278</v>
      </c>
      <c r="D200" s="235" t="s">
        <v>131</v>
      </c>
      <c r="E200" s="236" t="s">
        <v>279</v>
      </c>
      <c r="F200" s="237" t="s">
        <v>280</v>
      </c>
      <c r="G200" s="238" t="s">
        <v>192</v>
      </c>
      <c r="H200" s="239">
        <v>46.978999999999999</v>
      </c>
      <c r="I200" s="240"/>
      <c r="J200" s="241">
        <f>ROUND(I200*H200,2)</f>
        <v>0</v>
      </c>
      <c r="K200" s="237" t="s">
        <v>135</v>
      </c>
      <c r="L200" s="44"/>
      <c r="M200" s="242" t="s">
        <v>1</v>
      </c>
      <c r="N200" s="243" t="s">
        <v>38</v>
      </c>
      <c r="O200" s="91"/>
      <c r="P200" s="244">
        <f>O200*H200</f>
        <v>0</v>
      </c>
      <c r="Q200" s="244">
        <v>0.00085999999999999998</v>
      </c>
      <c r="R200" s="244">
        <f>Q200*H200</f>
        <v>0.040401939999999997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136</v>
      </c>
      <c r="AT200" s="246" t="s">
        <v>131</v>
      </c>
      <c r="AU200" s="246" t="s">
        <v>83</v>
      </c>
      <c r="AY200" s="17" t="s">
        <v>129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7" t="s">
        <v>81</v>
      </c>
      <c r="BK200" s="247">
        <f>ROUND(I200*H200,2)</f>
        <v>0</v>
      </c>
      <c r="BL200" s="17" t="s">
        <v>136</v>
      </c>
      <c r="BM200" s="246" t="s">
        <v>281</v>
      </c>
    </row>
    <row r="201" s="13" customFormat="1">
      <c r="A201" s="13"/>
      <c r="B201" s="248"/>
      <c r="C201" s="249"/>
      <c r="D201" s="250" t="s">
        <v>138</v>
      </c>
      <c r="E201" s="251" t="s">
        <v>1</v>
      </c>
      <c r="F201" s="252" t="s">
        <v>274</v>
      </c>
      <c r="G201" s="249"/>
      <c r="H201" s="253">
        <v>8.8829999999999991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138</v>
      </c>
      <c r="AU201" s="259" t="s">
        <v>83</v>
      </c>
      <c r="AV201" s="13" t="s">
        <v>83</v>
      </c>
      <c r="AW201" s="13" t="s">
        <v>30</v>
      </c>
      <c r="AX201" s="13" t="s">
        <v>73</v>
      </c>
      <c r="AY201" s="259" t="s">
        <v>129</v>
      </c>
    </row>
    <row r="202" s="13" customFormat="1">
      <c r="A202" s="13"/>
      <c r="B202" s="248"/>
      <c r="C202" s="249"/>
      <c r="D202" s="250" t="s">
        <v>138</v>
      </c>
      <c r="E202" s="251" t="s">
        <v>1</v>
      </c>
      <c r="F202" s="252" t="s">
        <v>275</v>
      </c>
      <c r="G202" s="249"/>
      <c r="H202" s="253">
        <v>8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138</v>
      </c>
      <c r="AU202" s="259" t="s">
        <v>83</v>
      </c>
      <c r="AV202" s="13" t="s">
        <v>83</v>
      </c>
      <c r="AW202" s="13" t="s">
        <v>30</v>
      </c>
      <c r="AX202" s="13" t="s">
        <v>73</v>
      </c>
      <c r="AY202" s="259" t="s">
        <v>129</v>
      </c>
    </row>
    <row r="203" s="13" customFormat="1">
      <c r="A203" s="13"/>
      <c r="B203" s="248"/>
      <c r="C203" s="249"/>
      <c r="D203" s="250" t="s">
        <v>138</v>
      </c>
      <c r="E203" s="251" t="s">
        <v>1</v>
      </c>
      <c r="F203" s="252" t="s">
        <v>276</v>
      </c>
      <c r="G203" s="249"/>
      <c r="H203" s="253">
        <v>27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138</v>
      </c>
      <c r="AU203" s="259" t="s">
        <v>83</v>
      </c>
      <c r="AV203" s="13" t="s">
        <v>83</v>
      </c>
      <c r="AW203" s="13" t="s">
        <v>30</v>
      </c>
      <c r="AX203" s="13" t="s">
        <v>73</v>
      </c>
      <c r="AY203" s="259" t="s">
        <v>129</v>
      </c>
    </row>
    <row r="204" s="13" customFormat="1">
      <c r="A204" s="13"/>
      <c r="B204" s="248"/>
      <c r="C204" s="249"/>
      <c r="D204" s="250" t="s">
        <v>138</v>
      </c>
      <c r="E204" s="251" t="s">
        <v>1</v>
      </c>
      <c r="F204" s="252" t="s">
        <v>277</v>
      </c>
      <c r="G204" s="249"/>
      <c r="H204" s="253">
        <v>3.0960000000000001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9" t="s">
        <v>138</v>
      </c>
      <c r="AU204" s="259" t="s">
        <v>83</v>
      </c>
      <c r="AV204" s="13" t="s">
        <v>83</v>
      </c>
      <c r="AW204" s="13" t="s">
        <v>30</v>
      </c>
      <c r="AX204" s="13" t="s">
        <v>73</v>
      </c>
      <c r="AY204" s="259" t="s">
        <v>129</v>
      </c>
    </row>
    <row r="205" s="15" customFormat="1">
      <c r="A205" s="15"/>
      <c r="B205" s="271"/>
      <c r="C205" s="272"/>
      <c r="D205" s="250" t="s">
        <v>138</v>
      </c>
      <c r="E205" s="273" t="s">
        <v>1</v>
      </c>
      <c r="F205" s="274" t="s">
        <v>211</v>
      </c>
      <c r="G205" s="272"/>
      <c r="H205" s="275">
        <v>46.978999999999999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1" t="s">
        <v>138</v>
      </c>
      <c r="AU205" s="281" t="s">
        <v>83</v>
      </c>
      <c r="AV205" s="15" t="s">
        <v>136</v>
      </c>
      <c r="AW205" s="15" t="s">
        <v>30</v>
      </c>
      <c r="AX205" s="15" t="s">
        <v>81</v>
      </c>
      <c r="AY205" s="281" t="s">
        <v>129</v>
      </c>
    </row>
    <row r="206" s="2" customFormat="1" ht="78" customHeight="1">
      <c r="A206" s="38"/>
      <c r="B206" s="39"/>
      <c r="C206" s="235" t="s">
        <v>282</v>
      </c>
      <c r="D206" s="235" t="s">
        <v>131</v>
      </c>
      <c r="E206" s="236" t="s">
        <v>283</v>
      </c>
      <c r="F206" s="237" t="s">
        <v>284</v>
      </c>
      <c r="G206" s="238" t="s">
        <v>285</v>
      </c>
      <c r="H206" s="239">
        <v>0.433</v>
      </c>
      <c r="I206" s="240"/>
      <c r="J206" s="241">
        <f>ROUND(I206*H206,2)</f>
        <v>0</v>
      </c>
      <c r="K206" s="237" t="s">
        <v>135</v>
      </c>
      <c r="L206" s="44"/>
      <c r="M206" s="242" t="s">
        <v>1</v>
      </c>
      <c r="N206" s="243" t="s">
        <v>38</v>
      </c>
      <c r="O206" s="91"/>
      <c r="P206" s="244">
        <f>O206*H206</f>
        <v>0</v>
      </c>
      <c r="Q206" s="244">
        <v>1.0395099999999999</v>
      </c>
      <c r="R206" s="244">
        <f>Q206*H206</f>
        <v>0.45010782999999999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136</v>
      </c>
      <c r="AT206" s="246" t="s">
        <v>131</v>
      </c>
      <c r="AU206" s="246" t="s">
        <v>83</v>
      </c>
      <c r="AY206" s="17" t="s">
        <v>129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7" t="s">
        <v>81</v>
      </c>
      <c r="BK206" s="247">
        <f>ROUND(I206*H206,2)</f>
        <v>0</v>
      </c>
      <c r="BL206" s="17" t="s">
        <v>136</v>
      </c>
      <c r="BM206" s="246" t="s">
        <v>286</v>
      </c>
    </row>
    <row r="207" s="13" customFormat="1">
      <c r="A207" s="13"/>
      <c r="B207" s="248"/>
      <c r="C207" s="249"/>
      <c r="D207" s="250" t="s">
        <v>138</v>
      </c>
      <c r="E207" s="251" t="s">
        <v>1</v>
      </c>
      <c r="F207" s="252" t="s">
        <v>287</v>
      </c>
      <c r="G207" s="249"/>
      <c r="H207" s="253">
        <v>0.433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9" t="s">
        <v>138</v>
      </c>
      <c r="AU207" s="259" t="s">
        <v>83</v>
      </c>
      <c r="AV207" s="13" t="s">
        <v>83</v>
      </c>
      <c r="AW207" s="13" t="s">
        <v>30</v>
      </c>
      <c r="AX207" s="13" t="s">
        <v>81</v>
      </c>
      <c r="AY207" s="259" t="s">
        <v>129</v>
      </c>
    </row>
    <row r="208" s="12" customFormat="1" ht="22.8" customHeight="1">
      <c r="A208" s="12"/>
      <c r="B208" s="219"/>
      <c r="C208" s="220"/>
      <c r="D208" s="221" t="s">
        <v>72</v>
      </c>
      <c r="E208" s="233" t="s">
        <v>136</v>
      </c>
      <c r="F208" s="233" t="s">
        <v>288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SUM(P209:P224)</f>
        <v>0</v>
      </c>
      <c r="Q208" s="227"/>
      <c r="R208" s="228">
        <f>SUM(R209:R224)</f>
        <v>745.38618159999999</v>
      </c>
      <c r="S208" s="227"/>
      <c r="T208" s="229">
        <f>SUM(T209:T224)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0" t="s">
        <v>81</v>
      </c>
      <c r="AT208" s="231" t="s">
        <v>72</v>
      </c>
      <c r="AU208" s="231" t="s">
        <v>81</v>
      </c>
      <c r="AY208" s="230" t="s">
        <v>129</v>
      </c>
      <c r="BK208" s="232">
        <f>SUM(BK209:BK224)</f>
        <v>0</v>
      </c>
    </row>
    <row r="209" s="2" customFormat="1" ht="21.75" customHeight="1">
      <c r="A209" s="38"/>
      <c r="B209" s="39"/>
      <c r="C209" s="235" t="s">
        <v>289</v>
      </c>
      <c r="D209" s="235" t="s">
        <v>131</v>
      </c>
      <c r="E209" s="236" t="s">
        <v>290</v>
      </c>
      <c r="F209" s="237" t="s">
        <v>291</v>
      </c>
      <c r="G209" s="238" t="s">
        <v>192</v>
      </c>
      <c r="H209" s="239">
        <v>78</v>
      </c>
      <c r="I209" s="240"/>
      <c r="J209" s="241">
        <f>ROUND(I209*H209,2)</f>
        <v>0</v>
      </c>
      <c r="K209" s="237" t="s">
        <v>135</v>
      </c>
      <c r="L209" s="44"/>
      <c r="M209" s="242" t="s">
        <v>1</v>
      </c>
      <c r="N209" s="243" t="s">
        <v>38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136</v>
      </c>
      <c r="AT209" s="246" t="s">
        <v>131</v>
      </c>
      <c r="AU209" s="246" t="s">
        <v>83</v>
      </c>
      <c r="AY209" s="17" t="s">
        <v>129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7" t="s">
        <v>81</v>
      </c>
      <c r="BK209" s="247">
        <f>ROUND(I209*H209,2)</f>
        <v>0</v>
      </c>
      <c r="BL209" s="17" t="s">
        <v>136</v>
      </c>
      <c r="BM209" s="246" t="s">
        <v>292</v>
      </c>
    </row>
    <row r="210" s="13" customFormat="1">
      <c r="A210" s="13"/>
      <c r="B210" s="248"/>
      <c r="C210" s="249"/>
      <c r="D210" s="250" t="s">
        <v>138</v>
      </c>
      <c r="E210" s="251" t="s">
        <v>1</v>
      </c>
      <c r="F210" s="252" t="s">
        <v>293</v>
      </c>
      <c r="G210" s="249"/>
      <c r="H210" s="253">
        <v>78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138</v>
      </c>
      <c r="AU210" s="259" t="s">
        <v>83</v>
      </c>
      <c r="AV210" s="13" t="s">
        <v>83</v>
      </c>
      <c r="AW210" s="13" t="s">
        <v>30</v>
      </c>
      <c r="AX210" s="13" t="s">
        <v>81</v>
      </c>
      <c r="AY210" s="259" t="s">
        <v>129</v>
      </c>
    </row>
    <row r="211" s="2" customFormat="1" ht="33" customHeight="1">
      <c r="A211" s="38"/>
      <c r="B211" s="39"/>
      <c r="C211" s="235" t="s">
        <v>294</v>
      </c>
      <c r="D211" s="235" t="s">
        <v>131</v>
      </c>
      <c r="E211" s="236" t="s">
        <v>295</v>
      </c>
      <c r="F211" s="237" t="s">
        <v>296</v>
      </c>
      <c r="G211" s="238" t="s">
        <v>198</v>
      </c>
      <c r="H211" s="239">
        <v>2.52</v>
      </c>
      <c r="I211" s="240"/>
      <c r="J211" s="241">
        <f>ROUND(I211*H211,2)</f>
        <v>0</v>
      </c>
      <c r="K211" s="237" t="s">
        <v>135</v>
      </c>
      <c r="L211" s="44"/>
      <c r="M211" s="242" t="s">
        <v>1</v>
      </c>
      <c r="N211" s="243" t="s">
        <v>38</v>
      </c>
      <c r="O211" s="91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136</v>
      </c>
      <c r="AT211" s="246" t="s">
        <v>131</v>
      </c>
      <c r="AU211" s="246" t="s">
        <v>83</v>
      </c>
      <c r="AY211" s="17" t="s">
        <v>129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7" t="s">
        <v>81</v>
      </c>
      <c r="BK211" s="247">
        <f>ROUND(I211*H211,2)</f>
        <v>0</v>
      </c>
      <c r="BL211" s="17" t="s">
        <v>136</v>
      </c>
      <c r="BM211" s="246" t="s">
        <v>297</v>
      </c>
    </row>
    <row r="212" s="13" customFormat="1">
      <c r="A212" s="13"/>
      <c r="B212" s="248"/>
      <c r="C212" s="249"/>
      <c r="D212" s="250" t="s">
        <v>138</v>
      </c>
      <c r="E212" s="251" t="s">
        <v>1</v>
      </c>
      <c r="F212" s="252" t="s">
        <v>298</v>
      </c>
      <c r="G212" s="249"/>
      <c r="H212" s="253">
        <v>2.52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9" t="s">
        <v>138</v>
      </c>
      <c r="AU212" s="259" t="s">
        <v>83</v>
      </c>
      <c r="AV212" s="13" t="s">
        <v>83</v>
      </c>
      <c r="AW212" s="13" t="s">
        <v>30</v>
      </c>
      <c r="AX212" s="13" t="s">
        <v>81</v>
      </c>
      <c r="AY212" s="259" t="s">
        <v>129</v>
      </c>
    </row>
    <row r="213" s="2" customFormat="1" ht="33" customHeight="1">
      <c r="A213" s="38"/>
      <c r="B213" s="39"/>
      <c r="C213" s="235" t="s">
        <v>299</v>
      </c>
      <c r="D213" s="235" t="s">
        <v>131</v>
      </c>
      <c r="E213" s="236" t="s">
        <v>300</v>
      </c>
      <c r="F213" s="237" t="s">
        <v>301</v>
      </c>
      <c r="G213" s="238" t="s">
        <v>198</v>
      </c>
      <c r="H213" s="239">
        <v>2</v>
      </c>
      <c r="I213" s="240"/>
      <c r="J213" s="241">
        <f>ROUND(I213*H213,2)</f>
        <v>0</v>
      </c>
      <c r="K213" s="237" t="s">
        <v>135</v>
      </c>
      <c r="L213" s="44"/>
      <c r="M213" s="242" t="s">
        <v>1</v>
      </c>
      <c r="N213" s="243" t="s">
        <v>38</v>
      </c>
      <c r="O213" s="91"/>
      <c r="P213" s="244">
        <f>O213*H213</f>
        <v>0</v>
      </c>
      <c r="Q213" s="244">
        <v>2.4340799999999998</v>
      </c>
      <c r="R213" s="244">
        <f>Q213*H213</f>
        <v>4.8681599999999996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136</v>
      </c>
      <c r="AT213" s="246" t="s">
        <v>131</v>
      </c>
      <c r="AU213" s="246" t="s">
        <v>83</v>
      </c>
      <c r="AY213" s="17" t="s">
        <v>129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7" t="s">
        <v>81</v>
      </c>
      <c r="BK213" s="247">
        <f>ROUND(I213*H213,2)</f>
        <v>0</v>
      </c>
      <c r="BL213" s="17" t="s">
        <v>136</v>
      </c>
      <c r="BM213" s="246" t="s">
        <v>302</v>
      </c>
    </row>
    <row r="214" s="13" customFormat="1">
      <c r="A214" s="13"/>
      <c r="B214" s="248"/>
      <c r="C214" s="249"/>
      <c r="D214" s="250" t="s">
        <v>138</v>
      </c>
      <c r="E214" s="251" t="s">
        <v>1</v>
      </c>
      <c r="F214" s="252" t="s">
        <v>303</v>
      </c>
      <c r="G214" s="249"/>
      <c r="H214" s="253">
        <v>2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138</v>
      </c>
      <c r="AU214" s="259" t="s">
        <v>83</v>
      </c>
      <c r="AV214" s="13" t="s">
        <v>83</v>
      </c>
      <c r="AW214" s="13" t="s">
        <v>30</v>
      </c>
      <c r="AX214" s="13" t="s">
        <v>81</v>
      </c>
      <c r="AY214" s="259" t="s">
        <v>129</v>
      </c>
    </row>
    <row r="215" s="2" customFormat="1" ht="33" customHeight="1">
      <c r="A215" s="38"/>
      <c r="B215" s="39"/>
      <c r="C215" s="235" t="s">
        <v>304</v>
      </c>
      <c r="D215" s="235" t="s">
        <v>131</v>
      </c>
      <c r="E215" s="236" t="s">
        <v>305</v>
      </c>
      <c r="F215" s="237" t="s">
        <v>306</v>
      </c>
      <c r="G215" s="238" t="s">
        <v>198</v>
      </c>
      <c r="H215" s="239">
        <v>0.56699999999999995</v>
      </c>
      <c r="I215" s="240"/>
      <c r="J215" s="241">
        <f>ROUND(I215*H215,2)</f>
        <v>0</v>
      </c>
      <c r="K215" s="237" t="s">
        <v>135</v>
      </c>
      <c r="L215" s="44"/>
      <c r="M215" s="242" t="s">
        <v>1</v>
      </c>
      <c r="N215" s="243" t="s">
        <v>38</v>
      </c>
      <c r="O215" s="91"/>
      <c r="P215" s="244">
        <f>O215*H215</f>
        <v>0</v>
      </c>
      <c r="Q215" s="244">
        <v>1.9967999999999999</v>
      </c>
      <c r="R215" s="244">
        <f>Q215*H215</f>
        <v>1.1321855999999999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136</v>
      </c>
      <c r="AT215" s="246" t="s">
        <v>131</v>
      </c>
      <c r="AU215" s="246" t="s">
        <v>83</v>
      </c>
      <c r="AY215" s="17" t="s">
        <v>129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7" t="s">
        <v>81</v>
      </c>
      <c r="BK215" s="247">
        <f>ROUND(I215*H215,2)</f>
        <v>0</v>
      </c>
      <c r="BL215" s="17" t="s">
        <v>136</v>
      </c>
      <c r="BM215" s="246" t="s">
        <v>307</v>
      </c>
    </row>
    <row r="216" s="13" customFormat="1">
      <c r="A216" s="13"/>
      <c r="B216" s="248"/>
      <c r="C216" s="249"/>
      <c r="D216" s="250" t="s">
        <v>138</v>
      </c>
      <c r="E216" s="251" t="s">
        <v>1</v>
      </c>
      <c r="F216" s="252" t="s">
        <v>308</v>
      </c>
      <c r="G216" s="249"/>
      <c r="H216" s="253">
        <v>0.56699999999999995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9" t="s">
        <v>138</v>
      </c>
      <c r="AU216" s="259" t="s">
        <v>83</v>
      </c>
      <c r="AV216" s="13" t="s">
        <v>83</v>
      </c>
      <c r="AW216" s="13" t="s">
        <v>30</v>
      </c>
      <c r="AX216" s="13" t="s">
        <v>81</v>
      </c>
      <c r="AY216" s="259" t="s">
        <v>129</v>
      </c>
    </row>
    <row r="217" s="2" customFormat="1" ht="33" customHeight="1">
      <c r="A217" s="38"/>
      <c r="B217" s="39"/>
      <c r="C217" s="235" t="s">
        <v>309</v>
      </c>
      <c r="D217" s="235" t="s">
        <v>131</v>
      </c>
      <c r="E217" s="236" t="s">
        <v>310</v>
      </c>
      <c r="F217" s="237" t="s">
        <v>311</v>
      </c>
      <c r="G217" s="238" t="s">
        <v>198</v>
      </c>
      <c r="H217" s="239">
        <v>272.72000000000003</v>
      </c>
      <c r="I217" s="240"/>
      <c r="J217" s="241">
        <f>ROUND(I217*H217,2)</f>
        <v>0</v>
      </c>
      <c r="K217" s="237" t="s">
        <v>135</v>
      </c>
      <c r="L217" s="44"/>
      <c r="M217" s="242" t="s">
        <v>1</v>
      </c>
      <c r="N217" s="243" t="s">
        <v>38</v>
      </c>
      <c r="O217" s="91"/>
      <c r="P217" s="244">
        <f>O217*H217</f>
        <v>0</v>
      </c>
      <c r="Q217" s="244">
        <v>2.4142999999999999</v>
      </c>
      <c r="R217" s="244">
        <f>Q217*H217</f>
        <v>658.42789600000003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136</v>
      </c>
      <c r="AT217" s="246" t="s">
        <v>131</v>
      </c>
      <c r="AU217" s="246" t="s">
        <v>83</v>
      </c>
      <c r="AY217" s="17" t="s">
        <v>129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7" t="s">
        <v>81</v>
      </c>
      <c r="BK217" s="247">
        <f>ROUND(I217*H217,2)</f>
        <v>0</v>
      </c>
      <c r="BL217" s="17" t="s">
        <v>136</v>
      </c>
      <c r="BM217" s="246" t="s">
        <v>312</v>
      </c>
    </row>
    <row r="218" s="13" customFormat="1">
      <c r="A218" s="13"/>
      <c r="B218" s="248"/>
      <c r="C218" s="249"/>
      <c r="D218" s="250" t="s">
        <v>138</v>
      </c>
      <c r="E218" s="251" t="s">
        <v>1</v>
      </c>
      <c r="F218" s="252" t="s">
        <v>313</v>
      </c>
      <c r="G218" s="249"/>
      <c r="H218" s="253">
        <v>272.72000000000003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138</v>
      </c>
      <c r="AU218" s="259" t="s">
        <v>83</v>
      </c>
      <c r="AV218" s="13" t="s">
        <v>83</v>
      </c>
      <c r="AW218" s="13" t="s">
        <v>30</v>
      </c>
      <c r="AX218" s="13" t="s">
        <v>81</v>
      </c>
      <c r="AY218" s="259" t="s">
        <v>129</v>
      </c>
    </row>
    <row r="219" s="2" customFormat="1" ht="21.75" customHeight="1">
      <c r="A219" s="38"/>
      <c r="B219" s="39"/>
      <c r="C219" s="235" t="s">
        <v>314</v>
      </c>
      <c r="D219" s="235" t="s">
        <v>131</v>
      </c>
      <c r="E219" s="236" t="s">
        <v>315</v>
      </c>
      <c r="F219" s="237" t="s">
        <v>316</v>
      </c>
      <c r="G219" s="238" t="s">
        <v>192</v>
      </c>
      <c r="H219" s="239">
        <v>909.06700000000001</v>
      </c>
      <c r="I219" s="240"/>
      <c r="J219" s="241">
        <f>ROUND(I219*H219,2)</f>
        <v>0</v>
      </c>
      <c r="K219" s="237" t="s">
        <v>135</v>
      </c>
      <c r="L219" s="44"/>
      <c r="M219" s="242" t="s">
        <v>1</v>
      </c>
      <c r="N219" s="243" t="s">
        <v>38</v>
      </c>
      <c r="O219" s="91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6" t="s">
        <v>136</v>
      </c>
      <c r="AT219" s="246" t="s">
        <v>131</v>
      </c>
      <c r="AU219" s="246" t="s">
        <v>83</v>
      </c>
      <c r="AY219" s="17" t="s">
        <v>129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7" t="s">
        <v>81</v>
      </c>
      <c r="BK219" s="247">
        <f>ROUND(I219*H219,2)</f>
        <v>0</v>
      </c>
      <c r="BL219" s="17" t="s">
        <v>136</v>
      </c>
      <c r="BM219" s="246" t="s">
        <v>317</v>
      </c>
    </row>
    <row r="220" s="13" customFormat="1">
      <c r="A220" s="13"/>
      <c r="B220" s="248"/>
      <c r="C220" s="249"/>
      <c r="D220" s="250" t="s">
        <v>138</v>
      </c>
      <c r="E220" s="251" t="s">
        <v>1</v>
      </c>
      <c r="F220" s="252" t="s">
        <v>318</v>
      </c>
      <c r="G220" s="249"/>
      <c r="H220" s="253">
        <v>909.06700000000001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9" t="s">
        <v>138</v>
      </c>
      <c r="AU220" s="259" t="s">
        <v>83</v>
      </c>
      <c r="AV220" s="13" t="s">
        <v>83</v>
      </c>
      <c r="AW220" s="13" t="s">
        <v>30</v>
      </c>
      <c r="AX220" s="13" t="s">
        <v>81</v>
      </c>
      <c r="AY220" s="259" t="s">
        <v>129</v>
      </c>
    </row>
    <row r="221" s="2" customFormat="1" ht="21.75" customHeight="1">
      <c r="A221" s="38"/>
      <c r="B221" s="39"/>
      <c r="C221" s="235" t="s">
        <v>319</v>
      </c>
      <c r="D221" s="235" t="s">
        <v>131</v>
      </c>
      <c r="E221" s="236" t="s">
        <v>320</v>
      </c>
      <c r="F221" s="237" t="s">
        <v>321</v>
      </c>
      <c r="G221" s="238" t="s">
        <v>198</v>
      </c>
      <c r="H221" s="239">
        <v>9.0600000000000005</v>
      </c>
      <c r="I221" s="240"/>
      <c r="J221" s="241">
        <f>ROUND(I221*H221,2)</f>
        <v>0</v>
      </c>
      <c r="K221" s="237" t="s">
        <v>135</v>
      </c>
      <c r="L221" s="44"/>
      <c r="M221" s="242" t="s">
        <v>1</v>
      </c>
      <c r="N221" s="243" t="s">
        <v>38</v>
      </c>
      <c r="O221" s="91"/>
      <c r="P221" s="244">
        <f>O221*H221</f>
        <v>0</v>
      </c>
      <c r="Q221" s="244">
        <v>1.8480000000000001</v>
      </c>
      <c r="R221" s="244">
        <f>Q221*H221</f>
        <v>16.742880000000003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136</v>
      </c>
      <c r="AT221" s="246" t="s">
        <v>131</v>
      </c>
      <c r="AU221" s="246" t="s">
        <v>83</v>
      </c>
      <c r="AY221" s="17" t="s">
        <v>129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7" t="s">
        <v>81</v>
      </c>
      <c r="BK221" s="247">
        <f>ROUND(I221*H221,2)</f>
        <v>0</v>
      </c>
      <c r="BL221" s="17" t="s">
        <v>136</v>
      </c>
      <c r="BM221" s="246" t="s">
        <v>322</v>
      </c>
    </row>
    <row r="222" s="13" customFormat="1">
      <c r="A222" s="13"/>
      <c r="B222" s="248"/>
      <c r="C222" s="249"/>
      <c r="D222" s="250" t="s">
        <v>138</v>
      </c>
      <c r="E222" s="251" t="s">
        <v>1</v>
      </c>
      <c r="F222" s="252" t="s">
        <v>323</v>
      </c>
      <c r="G222" s="249"/>
      <c r="H222" s="253">
        <v>9.0600000000000005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138</v>
      </c>
      <c r="AU222" s="259" t="s">
        <v>83</v>
      </c>
      <c r="AV222" s="13" t="s">
        <v>83</v>
      </c>
      <c r="AW222" s="13" t="s">
        <v>30</v>
      </c>
      <c r="AX222" s="13" t="s">
        <v>81</v>
      </c>
      <c r="AY222" s="259" t="s">
        <v>129</v>
      </c>
    </row>
    <row r="223" s="2" customFormat="1" ht="33" customHeight="1">
      <c r="A223" s="38"/>
      <c r="B223" s="39"/>
      <c r="C223" s="235" t="s">
        <v>324</v>
      </c>
      <c r="D223" s="235" t="s">
        <v>131</v>
      </c>
      <c r="E223" s="236" t="s">
        <v>325</v>
      </c>
      <c r="F223" s="237" t="s">
        <v>326</v>
      </c>
      <c r="G223" s="238" t="s">
        <v>192</v>
      </c>
      <c r="H223" s="239">
        <v>78</v>
      </c>
      <c r="I223" s="240"/>
      <c r="J223" s="241">
        <f>ROUND(I223*H223,2)</f>
        <v>0</v>
      </c>
      <c r="K223" s="237" t="s">
        <v>135</v>
      </c>
      <c r="L223" s="44"/>
      <c r="M223" s="242" t="s">
        <v>1</v>
      </c>
      <c r="N223" s="243" t="s">
        <v>38</v>
      </c>
      <c r="O223" s="91"/>
      <c r="P223" s="244">
        <f>O223*H223</f>
        <v>0</v>
      </c>
      <c r="Q223" s="244">
        <v>0.82326999999999995</v>
      </c>
      <c r="R223" s="244">
        <f>Q223*H223</f>
        <v>64.215059999999994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136</v>
      </c>
      <c r="AT223" s="246" t="s">
        <v>131</v>
      </c>
      <c r="AU223" s="246" t="s">
        <v>83</v>
      </c>
      <c r="AY223" s="17" t="s">
        <v>129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7" t="s">
        <v>81</v>
      </c>
      <c r="BK223" s="247">
        <f>ROUND(I223*H223,2)</f>
        <v>0</v>
      </c>
      <c r="BL223" s="17" t="s">
        <v>136</v>
      </c>
      <c r="BM223" s="246" t="s">
        <v>327</v>
      </c>
    </row>
    <row r="224" s="13" customFormat="1">
      <c r="A224" s="13"/>
      <c r="B224" s="248"/>
      <c r="C224" s="249"/>
      <c r="D224" s="250" t="s">
        <v>138</v>
      </c>
      <c r="E224" s="251" t="s">
        <v>1</v>
      </c>
      <c r="F224" s="252" t="s">
        <v>293</v>
      </c>
      <c r="G224" s="249"/>
      <c r="H224" s="253">
        <v>78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9" t="s">
        <v>138</v>
      </c>
      <c r="AU224" s="259" t="s">
        <v>83</v>
      </c>
      <c r="AV224" s="13" t="s">
        <v>83</v>
      </c>
      <c r="AW224" s="13" t="s">
        <v>30</v>
      </c>
      <c r="AX224" s="13" t="s">
        <v>81</v>
      </c>
      <c r="AY224" s="259" t="s">
        <v>129</v>
      </c>
    </row>
    <row r="225" s="12" customFormat="1" ht="22.8" customHeight="1">
      <c r="A225" s="12"/>
      <c r="B225" s="219"/>
      <c r="C225" s="220"/>
      <c r="D225" s="221" t="s">
        <v>72</v>
      </c>
      <c r="E225" s="233" t="s">
        <v>165</v>
      </c>
      <c r="F225" s="233" t="s">
        <v>328</v>
      </c>
      <c r="G225" s="220"/>
      <c r="H225" s="220"/>
      <c r="I225" s="223"/>
      <c r="J225" s="234">
        <f>BK225</f>
        <v>0</v>
      </c>
      <c r="K225" s="220"/>
      <c r="L225" s="225"/>
      <c r="M225" s="226"/>
      <c r="N225" s="227"/>
      <c r="O225" s="227"/>
      <c r="P225" s="228">
        <f>SUM(P226:P238)</f>
        <v>0</v>
      </c>
      <c r="Q225" s="227"/>
      <c r="R225" s="228">
        <f>SUM(R226:R238)</f>
        <v>0.24536479999999999</v>
      </c>
      <c r="S225" s="227"/>
      <c r="T225" s="229">
        <f>SUM(T226:T238)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0" t="s">
        <v>81</v>
      </c>
      <c r="AT225" s="231" t="s">
        <v>72</v>
      </c>
      <c r="AU225" s="231" t="s">
        <v>81</v>
      </c>
      <c r="AY225" s="230" t="s">
        <v>129</v>
      </c>
      <c r="BK225" s="232">
        <f>SUM(BK226:BK238)</f>
        <v>0</v>
      </c>
    </row>
    <row r="226" s="2" customFormat="1" ht="21.75" customHeight="1">
      <c r="A226" s="38"/>
      <c r="B226" s="39"/>
      <c r="C226" s="235" t="s">
        <v>329</v>
      </c>
      <c r="D226" s="235" t="s">
        <v>131</v>
      </c>
      <c r="E226" s="236" t="s">
        <v>330</v>
      </c>
      <c r="F226" s="237" t="s">
        <v>331</v>
      </c>
      <c r="G226" s="238" t="s">
        <v>332</v>
      </c>
      <c r="H226" s="239">
        <v>12.6</v>
      </c>
      <c r="I226" s="240"/>
      <c r="J226" s="241">
        <f>ROUND(I226*H226,2)</f>
        <v>0</v>
      </c>
      <c r="K226" s="237" t="s">
        <v>135</v>
      </c>
      <c r="L226" s="44"/>
      <c r="M226" s="242" t="s">
        <v>1</v>
      </c>
      <c r="N226" s="243" t="s">
        <v>38</v>
      </c>
      <c r="O226" s="91"/>
      <c r="P226" s="244">
        <f>O226*H226</f>
        <v>0</v>
      </c>
      <c r="Q226" s="244">
        <v>2.0000000000000002E-05</v>
      </c>
      <c r="R226" s="244">
        <f>Q226*H226</f>
        <v>0.000252</v>
      </c>
      <c r="S226" s="244">
        <v>0</v>
      </c>
      <c r="T226" s="24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6" t="s">
        <v>136</v>
      </c>
      <c r="AT226" s="246" t="s">
        <v>131</v>
      </c>
      <c r="AU226" s="246" t="s">
        <v>83</v>
      </c>
      <c r="AY226" s="17" t="s">
        <v>129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7" t="s">
        <v>81</v>
      </c>
      <c r="BK226" s="247">
        <f>ROUND(I226*H226,2)</f>
        <v>0</v>
      </c>
      <c r="BL226" s="17" t="s">
        <v>136</v>
      </c>
      <c r="BM226" s="246" t="s">
        <v>333</v>
      </c>
    </row>
    <row r="227" s="13" customFormat="1">
      <c r="A227" s="13"/>
      <c r="B227" s="248"/>
      <c r="C227" s="249"/>
      <c r="D227" s="250" t="s">
        <v>138</v>
      </c>
      <c r="E227" s="251" t="s">
        <v>1</v>
      </c>
      <c r="F227" s="252" t="s">
        <v>334</v>
      </c>
      <c r="G227" s="249"/>
      <c r="H227" s="253">
        <v>12.6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9" t="s">
        <v>138</v>
      </c>
      <c r="AU227" s="259" t="s">
        <v>83</v>
      </c>
      <c r="AV227" s="13" t="s">
        <v>83</v>
      </c>
      <c r="AW227" s="13" t="s">
        <v>30</v>
      </c>
      <c r="AX227" s="13" t="s">
        <v>81</v>
      </c>
      <c r="AY227" s="259" t="s">
        <v>129</v>
      </c>
    </row>
    <row r="228" s="2" customFormat="1" ht="16.5" customHeight="1">
      <c r="A228" s="38"/>
      <c r="B228" s="39"/>
      <c r="C228" s="282" t="s">
        <v>335</v>
      </c>
      <c r="D228" s="282" t="s">
        <v>247</v>
      </c>
      <c r="E228" s="283" t="s">
        <v>336</v>
      </c>
      <c r="F228" s="284" t="s">
        <v>337</v>
      </c>
      <c r="G228" s="285" t="s">
        <v>332</v>
      </c>
      <c r="H228" s="286">
        <v>10</v>
      </c>
      <c r="I228" s="287"/>
      <c r="J228" s="288">
        <f>ROUND(I228*H228,2)</f>
        <v>0</v>
      </c>
      <c r="K228" s="284" t="s">
        <v>135</v>
      </c>
      <c r="L228" s="289"/>
      <c r="M228" s="290" t="s">
        <v>1</v>
      </c>
      <c r="N228" s="291" t="s">
        <v>38</v>
      </c>
      <c r="O228" s="91"/>
      <c r="P228" s="244">
        <f>O228*H228</f>
        <v>0</v>
      </c>
      <c r="Q228" s="244">
        <v>0.013400000000000001</v>
      </c>
      <c r="R228" s="244">
        <f>Q228*H228</f>
        <v>0.13400000000000001</v>
      </c>
      <c r="S228" s="244">
        <v>0</v>
      </c>
      <c r="T228" s="24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6" t="s">
        <v>165</v>
      </c>
      <c r="AT228" s="246" t="s">
        <v>247</v>
      </c>
      <c r="AU228" s="246" t="s">
        <v>83</v>
      </c>
      <c r="AY228" s="17" t="s">
        <v>129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7" t="s">
        <v>81</v>
      </c>
      <c r="BK228" s="247">
        <f>ROUND(I228*H228,2)</f>
        <v>0</v>
      </c>
      <c r="BL228" s="17" t="s">
        <v>136</v>
      </c>
      <c r="BM228" s="246" t="s">
        <v>338</v>
      </c>
    </row>
    <row r="229" s="13" customFormat="1">
      <c r="A229" s="13"/>
      <c r="B229" s="248"/>
      <c r="C229" s="249"/>
      <c r="D229" s="250" t="s">
        <v>138</v>
      </c>
      <c r="E229" s="251" t="s">
        <v>1</v>
      </c>
      <c r="F229" s="252" t="s">
        <v>339</v>
      </c>
      <c r="G229" s="249"/>
      <c r="H229" s="253">
        <v>10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138</v>
      </c>
      <c r="AU229" s="259" t="s">
        <v>83</v>
      </c>
      <c r="AV229" s="13" t="s">
        <v>83</v>
      </c>
      <c r="AW229" s="13" t="s">
        <v>30</v>
      </c>
      <c r="AX229" s="13" t="s">
        <v>81</v>
      </c>
      <c r="AY229" s="259" t="s">
        <v>129</v>
      </c>
    </row>
    <row r="230" s="2" customFormat="1" ht="16.5" customHeight="1">
      <c r="A230" s="38"/>
      <c r="B230" s="39"/>
      <c r="C230" s="282" t="s">
        <v>340</v>
      </c>
      <c r="D230" s="282" t="s">
        <v>247</v>
      </c>
      <c r="E230" s="283" t="s">
        <v>341</v>
      </c>
      <c r="F230" s="284" t="s">
        <v>342</v>
      </c>
      <c r="G230" s="285" t="s">
        <v>332</v>
      </c>
      <c r="H230" s="286">
        <v>3</v>
      </c>
      <c r="I230" s="287"/>
      <c r="J230" s="288">
        <f>ROUND(I230*H230,2)</f>
        <v>0</v>
      </c>
      <c r="K230" s="284" t="s">
        <v>135</v>
      </c>
      <c r="L230" s="289"/>
      <c r="M230" s="290" t="s">
        <v>1</v>
      </c>
      <c r="N230" s="291" t="s">
        <v>38</v>
      </c>
      <c r="O230" s="91"/>
      <c r="P230" s="244">
        <f>O230*H230</f>
        <v>0</v>
      </c>
      <c r="Q230" s="244">
        <v>0.013400000000000001</v>
      </c>
      <c r="R230" s="244">
        <f>Q230*H230</f>
        <v>0.0402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165</v>
      </c>
      <c r="AT230" s="246" t="s">
        <v>247</v>
      </c>
      <c r="AU230" s="246" t="s">
        <v>83</v>
      </c>
      <c r="AY230" s="17" t="s">
        <v>129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7" t="s">
        <v>81</v>
      </c>
      <c r="BK230" s="247">
        <f>ROUND(I230*H230,2)</f>
        <v>0</v>
      </c>
      <c r="BL230" s="17" t="s">
        <v>136</v>
      </c>
      <c r="BM230" s="246" t="s">
        <v>343</v>
      </c>
    </row>
    <row r="231" s="13" customFormat="1">
      <c r="A231" s="13"/>
      <c r="B231" s="248"/>
      <c r="C231" s="249"/>
      <c r="D231" s="250" t="s">
        <v>138</v>
      </c>
      <c r="E231" s="251" t="s">
        <v>1</v>
      </c>
      <c r="F231" s="252" t="s">
        <v>344</v>
      </c>
      <c r="G231" s="249"/>
      <c r="H231" s="253">
        <v>3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138</v>
      </c>
      <c r="AU231" s="259" t="s">
        <v>83</v>
      </c>
      <c r="AV231" s="13" t="s">
        <v>83</v>
      </c>
      <c r="AW231" s="13" t="s">
        <v>30</v>
      </c>
      <c r="AX231" s="13" t="s">
        <v>81</v>
      </c>
      <c r="AY231" s="259" t="s">
        <v>129</v>
      </c>
    </row>
    <row r="232" s="2" customFormat="1" ht="16.5" customHeight="1">
      <c r="A232" s="38"/>
      <c r="B232" s="39"/>
      <c r="C232" s="235" t="s">
        <v>345</v>
      </c>
      <c r="D232" s="235" t="s">
        <v>131</v>
      </c>
      <c r="E232" s="236" t="s">
        <v>346</v>
      </c>
      <c r="F232" s="237" t="s">
        <v>347</v>
      </c>
      <c r="G232" s="238" t="s">
        <v>134</v>
      </c>
      <c r="H232" s="239">
        <v>2</v>
      </c>
      <c r="I232" s="240"/>
      <c r="J232" s="241">
        <f>ROUND(I232*H232,2)</f>
        <v>0</v>
      </c>
      <c r="K232" s="237" t="s">
        <v>1</v>
      </c>
      <c r="L232" s="44"/>
      <c r="M232" s="242" t="s">
        <v>1</v>
      </c>
      <c r="N232" s="243" t="s">
        <v>38</v>
      </c>
      <c r="O232" s="91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6" t="s">
        <v>136</v>
      </c>
      <c r="AT232" s="246" t="s">
        <v>131</v>
      </c>
      <c r="AU232" s="246" t="s">
        <v>83</v>
      </c>
      <c r="AY232" s="17" t="s">
        <v>129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7" t="s">
        <v>81</v>
      </c>
      <c r="BK232" s="247">
        <f>ROUND(I232*H232,2)</f>
        <v>0</v>
      </c>
      <c r="BL232" s="17" t="s">
        <v>136</v>
      </c>
      <c r="BM232" s="246" t="s">
        <v>348</v>
      </c>
    </row>
    <row r="233" s="13" customFormat="1">
      <c r="A233" s="13"/>
      <c r="B233" s="248"/>
      <c r="C233" s="249"/>
      <c r="D233" s="250" t="s">
        <v>138</v>
      </c>
      <c r="E233" s="251" t="s">
        <v>1</v>
      </c>
      <c r="F233" s="252" t="s">
        <v>349</v>
      </c>
      <c r="G233" s="249"/>
      <c r="H233" s="253">
        <v>2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138</v>
      </c>
      <c r="AU233" s="259" t="s">
        <v>83</v>
      </c>
      <c r="AV233" s="13" t="s">
        <v>83</v>
      </c>
      <c r="AW233" s="13" t="s">
        <v>30</v>
      </c>
      <c r="AX233" s="13" t="s">
        <v>81</v>
      </c>
      <c r="AY233" s="259" t="s">
        <v>129</v>
      </c>
    </row>
    <row r="234" s="2" customFormat="1" ht="21.75" customHeight="1">
      <c r="A234" s="38"/>
      <c r="B234" s="39"/>
      <c r="C234" s="235" t="s">
        <v>350</v>
      </c>
      <c r="D234" s="235" t="s">
        <v>131</v>
      </c>
      <c r="E234" s="236" t="s">
        <v>351</v>
      </c>
      <c r="F234" s="237" t="s">
        <v>352</v>
      </c>
      <c r="G234" s="238" t="s">
        <v>198</v>
      </c>
      <c r="H234" s="239">
        <v>5.0350000000000001</v>
      </c>
      <c r="I234" s="240"/>
      <c r="J234" s="241">
        <f>ROUND(I234*H234,2)</f>
        <v>0</v>
      </c>
      <c r="K234" s="237" t="s">
        <v>135</v>
      </c>
      <c r="L234" s="44"/>
      <c r="M234" s="242" t="s">
        <v>1</v>
      </c>
      <c r="N234" s="243" t="s">
        <v>38</v>
      </c>
      <c r="O234" s="91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6" t="s">
        <v>136</v>
      </c>
      <c r="AT234" s="246" t="s">
        <v>131</v>
      </c>
      <c r="AU234" s="246" t="s">
        <v>83</v>
      </c>
      <c r="AY234" s="17" t="s">
        <v>129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7" t="s">
        <v>81</v>
      </c>
      <c r="BK234" s="247">
        <f>ROUND(I234*H234,2)</f>
        <v>0</v>
      </c>
      <c r="BL234" s="17" t="s">
        <v>136</v>
      </c>
      <c r="BM234" s="246" t="s">
        <v>353</v>
      </c>
    </row>
    <row r="235" s="13" customFormat="1">
      <c r="A235" s="13"/>
      <c r="B235" s="248"/>
      <c r="C235" s="249"/>
      <c r="D235" s="250" t="s">
        <v>138</v>
      </c>
      <c r="E235" s="251" t="s">
        <v>1</v>
      </c>
      <c r="F235" s="252" t="s">
        <v>354</v>
      </c>
      <c r="G235" s="249"/>
      <c r="H235" s="253">
        <v>5.0350000000000001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138</v>
      </c>
      <c r="AU235" s="259" t="s">
        <v>83</v>
      </c>
      <c r="AV235" s="13" t="s">
        <v>83</v>
      </c>
      <c r="AW235" s="13" t="s">
        <v>30</v>
      </c>
      <c r="AX235" s="13" t="s">
        <v>81</v>
      </c>
      <c r="AY235" s="259" t="s">
        <v>129</v>
      </c>
    </row>
    <row r="236" s="2" customFormat="1" ht="16.5" customHeight="1">
      <c r="A236" s="38"/>
      <c r="B236" s="39"/>
      <c r="C236" s="235" t="s">
        <v>355</v>
      </c>
      <c r="D236" s="235" t="s">
        <v>131</v>
      </c>
      <c r="E236" s="236" t="s">
        <v>356</v>
      </c>
      <c r="F236" s="237" t="s">
        <v>357</v>
      </c>
      <c r="G236" s="238" t="s">
        <v>192</v>
      </c>
      <c r="H236" s="239">
        <v>17.640000000000001</v>
      </c>
      <c r="I236" s="240"/>
      <c r="J236" s="241">
        <f>ROUND(I236*H236,2)</f>
        <v>0</v>
      </c>
      <c r="K236" s="237" t="s">
        <v>135</v>
      </c>
      <c r="L236" s="44"/>
      <c r="M236" s="242" t="s">
        <v>1</v>
      </c>
      <c r="N236" s="243" t="s">
        <v>38</v>
      </c>
      <c r="O236" s="91"/>
      <c r="P236" s="244">
        <f>O236*H236</f>
        <v>0</v>
      </c>
      <c r="Q236" s="244">
        <v>0.0040200000000000001</v>
      </c>
      <c r="R236" s="244">
        <f>Q236*H236</f>
        <v>0.070912799999999998</v>
      </c>
      <c r="S236" s="244">
        <v>0</v>
      </c>
      <c r="T236" s="24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6" t="s">
        <v>136</v>
      </c>
      <c r="AT236" s="246" t="s">
        <v>131</v>
      </c>
      <c r="AU236" s="246" t="s">
        <v>83</v>
      </c>
      <c r="AY236" s="17" t="s">
        <v>129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7" t="s">
        <v>81</v>
      </c>
      <c r="BK236" s="247">
        <f>ROUND(I236*H236,2)</f>
        <v>0</v>
      </c>
      <c r="BL236" s="17" t="s">
        <v>136</v>
      </c>
      <c r="BM236" s="246" t="s">
        <v>358</v>
      </c>
    </row>
    <row r="237" s="13" customFormat="1">
      <c r="A237" s="13"/>
      <c r="B237" s="248"/>
      <c r="C237" s="249"/>
      <c r="D237" s="250" t="s">
        <v>138</v>
      </c>
      <c r="E237" s="251" t="s">
        <v>1</v>
      </c>
      <c r="F237" s="252" t="s">
        <v>359</v>
      </c>
      <c r="G237" s="249"/>
      <c r="H237" s="253">
        <v>17.640000000000001</v>
      </c>
      <c r="I237" s="254"/>
      <c r="J237" s="249"/>
      <c r="K237" s="249"/>
      <c r="L237" s="255"/>
      <c r="M237" s="256"/>
      <c r="N237" s="257"/>
      <c r="O237" s="257"/>
      <c r="P237" s="257"/>
      <c r="Q237" s="257"/>
      <c r="R237" s="257"/>
      <c r="S237" s="257"/>
      <c r="T237" s="25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9" t="s">
        <v>138</v>
      </c>
      <c r="AU237" s="259" t="s">
        <v>83</v>
      </c>
      <c r="AV237" s="13" t="s">
        <v>83</v>
      </c>
      <c r="AW237" s="13" t="s">
        <v>30</v>
      </c>
      <c r="AX237" s="13" t="s">
        <v>81</v>
      </c>
      <c r="AY237" s="259" t="s">
        <v>129</v>
      </c>
    </row>
    <row r="238" s="2" customFormat="1" ht="21.75" customHeight="1">
      <c r="A238" s="38"/>
      <c r="B238" s="39"/>
      <c r="C238" s="235" t="s">
        <v>360</v>
      </c>
      <c r="D238" s="235" t="s">
        <v>131</v>
      </c>
      <c r="E238" s="236" t="s">
        <v>361</v>
      </c>
      <c r="F238" s="237" t="s">
        <v>362</v>
      </c>
      <c r="G238" s="238" t="s">
        <v>134</v>
      </c>
      <c r="H238" s="239">
        <v>1</v>
      </c>
      <c r="I238" s="240"/>
      <c r="J238" s="241">
        <f>ROUND(I238*H238,2)</f>
        <v>0</v>
      </c>
      <c r="K238" s="237" t="s">
        <v>1</v>
      </c>
      <c r="L238" s="44"/>
      <c r="M238" s="242" t="s">
        <v>1</v>
      </c>
      <c r="N238" s="243" t="s">
        <v>38</v>
      </c>
      <c r="O238" s="91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6" t="s">
        <v>136</v>
      </c>
      <c r="AT238" s="246" t="s">
        <v>131</v>
      </c>
      <c r="AU238" s="246" t="s">
        <v>83</v>
      </c>
      <c r="AY238" s="17" t="s">
        <v>129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7" t="s">
        <v>81</v>
      </c>
      <c r="BK238" s="247">
        <f>ROUND(I238*H238,2)</f>
        <v>0</v>
      </c>
      <c r="BL238" s="17" t="s">
        <v>136</v>
      </c>
      <c r="BM238" s="246" t="s">
        <v>363</v>
      </c>
    </row>
    <row r="239" s="12" customFormat="1" ht="22.8" customHeight="1">
      <c r="A239" s="12"/>
      <c r="B239" s="219"/>
      <c r="C239" s="220"/>
      <c r="D239" s="221" t="s">
        <v>72</v>
      </c>
      <c r="E239" s="233" t="s">
        <v>169</v>
      </c>
      <c r="F239" s="233" t="s">
        <v>364</v>
      </c>
      <c r="G239" s="220"/>
      <c r="H239" s="220"/>
      <c r="I239" s="223"/>
      <c r="J239" s="234">
        <f>BK239</f>
        <v>0</v>
      </c>
      <c r="K239" s="220"/>
      <c r="L239" s="225"/>
      <c r="M239" s="226"/>
      <c r="N239" s="227"/>
      <c r="O239" s="227"/>
      <c r="P239" s="228">
        <f>SUM(P240:P243)</f>
        <v>0</v>
      </c>
      <c r="Q239" s="227"/>
      <c r="R239" s="228">
        <f>SUM(R240:R243)</f>
        <v>0.20093999999999998</v>
      </c>
      <c r="S239" s="227"/>
      <c r="T239" s="229">
        <f>SUM(T240:T243)</f>
        <v>0.54000000000000004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81</v>
      </c>
      <c r="AT239" s="231" t="s">
        <v>72</v>
      </c>
      <c r="AU239" s="231" t="s">
        <v>81</v>
      </c>
      <c r="AY239" s="230" t="s">
        <v>129</v>
      </c>
      <c r="BK239" s="232">
        <f>SUM(BK240:BK243)</f>
        <v>0</v>
      </c>
    </row>
    <row r="240" s="2" customFormat="1" ht="33" customHeight="1">
      <c r="A240" s="38"/>
      <c r="B240" s="39"/>
      <c r="C240" s="235" t="s">
        <v>365</v>
      </c>
      <c r="D240" s="235" t="s">
        <v>131</v>
      </c>
      <c r="E240" s="236" t="s">
        <v>366</v>
      </c>
      <c r="F240" s="237" t="s">
        <v>367</v>
      </c>
      <c r="G240" s="238" t="s">
        <v>192</v>
      </c>
      <c r="H240" s="239">
        <v>5.0999999999999996</v>
      </c>
      <c r="I240" s="240"/>
      <c r="J240" s="241">
        <f>ROUND(I240*H240,2)</f>
        <v>0</v>
      </c>
      <c r="K240" s="237" t="s">
        <v>135</v>
      </c>
      <c r="L240" s="44"/>
      <c r="M240" s="242" t="s">
        <v>1</v>
      </c>
      <c r="N240" s="243" t="s">
        <v>38</v>
      </c>
      <c r="O240" s="91"/>
      <c r="P240" s="244">
        <f>O240*H240</f>
        <v>0</v>
      </c>
      <c r="Q240" s="244">
        <v>0.039399999999999998</v>
      </c>
      <c r="R240" s="244">
        <f>Q240*H240</f>
        <v>0.20093999999999998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136</v>
      </c>
      <c r="AT240" s="246" t="s">
        <v>131</v>
      </c>
      <c r="AU240" s="246" t="s">
        <v>83</v>
      </c>
      <c r="AY240" s="17" t="s">
        <v>129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7" t="s">
        <v>81</v>
      </c>
      <c r="BK240" s="247">
        <f>ROUND(I240*H240,2)</f>
        <v>0</v>
      </c>
      <c r="BL240" s="17" t="s">
        <v>136</v>
      </c>
      <c r="BM240" s="246" t="s">
        <v>368</v>
      </c>
    </row>
    <row r="241" s="13" customFormat="1">
      <c r="A241" s="13"/>
      <c r="B241" s="248"/>
      <c r="C241" s="249"/>
      <c r="D241" s="250" t="s">
        <v>138</v>
      </c>
      <c r="E241" s="251" t="s">
        <v>1</v>
      </c>
      <c r="F241" s="252" t="s">
        <v>369</v>
      </c>
      <c r="G241" s="249"/>
      <c r="H241" s="253">
        <v>5.0999999999999996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138</v>
      </c>
      <c r="AU241" s="259" t="s">
        <v>83</v>
      </c>
      <c r="AV241" s="13" t="s">
        <v>83</v>
      </c>
      <c r="AW241" s="13" t="s">
        <v>30</v>
      </c>
      <c r="AX241" s="13" t="s">
        <v>81</v>
      </c>
      <c r="AY241" s="259" t="s">
        <v>129</v>
      </c>
    </row>
    <row r="242" s="2" customFormat="1" ht="16.5" customHeight="1">
      <c r="A242" s="38"/>
      <c r="B242" s="39"/>
      <c r="C242" s="235" t="s">
        <v>370</v>
      </c>
      <c r="D242" s="235" t="s">
        <v>131</v>
      </c>
      <c r="E242" s="236" t="s">
        <v>371</v>
      </c>
      <c r="F242" s="237" t="s">
        <v>372</v>
      </c>
      <c r="G242" s="238" t="s">
        <v>332</v>
      </c>
      <c r="H242" s="239">
        <v>10</v>
      </c>
      <c r="I242" s="240"/>
      <c r="J242" s="241">
        <f>ROUND(I242*H242,2)</f>
        <v>0</v>
      </c>
      <c r="K242" s="237" t="s">
        <v>135</v>
      </c>
      <c r="L242" s="44"/>
      <c r="M242" s="242" t="s">
        <v>1</v>
      </c>
      <c r="N242" s="243" t="s">
        <v>38</v>
      </c>
      <c r="O242" s="91"/>
      <c r="P242" s="244">
        <f>O242*H242</f>
        <v>0</v>
      </c>
      <c r="Q242" s="244">
        <v>0</v>
      </c>
      <c r="R242" s="244">
        <f>Q242*H242</f>
        <v>0</v>
      </c>
      <c r="S242" s="244">
        <v>0.053999999999999999</v>
      </c>
      <c r="T242" s="245">
        <f>S242*H242</f>
        <v>0.54000000000000004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6" t="s">
        <v>136</v>
      </c>
      <c r="AT242" s="246" t="s">
        <v>131</v>
      </c>
      <c r="AU242" s="246" t="s">
        <v>83</v>
      </c>
      <c r="AY242" s="17" t="s">
        <v>129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7" t="s">
        <v>81</v>
      </c>
      <c r="BK242" s="247">
        <f>ROUND(I242*H242,2)</f>
        <v>0</v>
      </c>
      <c r="BL242" s="17" t="s">
        <v>136</v>
      </c>
      <c r="BM242" s="246" t="s">
        <v>373</v>
      </c>
    </row>
    <row r="243" s="13" customFormat="1">
      <c r="A243" s="13"/>
      <c r="B243" s="248"/>
      <c r="C243" s="249"/>
      <c r="D243" s="250" t="s">
        <v>138</v>
      </c>
      <c r="E243" s="251" t="s">
        <v>1</v>
      </c>
      <c r="F243" s="252" t="s">
        <v>374</v>
      </c>
      <c r="G243" s="249"/>
      <c r="H243" s="253">
        <v>10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138</v>
      </c>
      <c r="AU243" s="259" t="s">
        <v>83</v>
      </c>
      <c r="AV243" s="13" t="s">
        <v>83</v>
      </c>
      <c r="AW243" s="13" t="s">
        <v>30</v>
      </c>
      <c r="AX243" s="13" t="s">
        <v>81</v>
      </c>
      <c r="AY243" s="259" t="s">
        <v>129</v>
      </c>
    </row>
    <row r="244" s="12" customFormat="1" ht="22.8" customHeight="1">
      <c r="A244" s="12"/>
      <c r="B244" s="219"/>
      <c r="C244" s="220"/>
      <c r="D244" s="221" t="s">
        <v>72</v>
      </c>
      <c r="E244" s="233" t="s">
        <v>375</v>
      </c>
      <c r="F244" s="233" t="s">
        <v>376</v>
      </c>
      <c r="G244" s="220"/>
      <c r="H244" s="220"/>
      <c r="I244" s="223"/>
      <c r="J244" s="234">
        <f>BK244</f>
        <v>0</v>
      </c>
      <c r="K244" s="220"/>
      <c r="L244" s="225"/>
      <c r="M244" s="226"/>
      <c r="N244" s="227"/>
      <c r="O244" s="227"/>
      <c r="P244" s="228">
        <f>SUM(P245:P249)</f>
        <v>0</v>
      </c>
      <c r="Q244" s="227"/>
      <c r="R244" s="228">
        <f>SUM(R245:R249)</f>
        <v>0</v>
      </c>
      <c r="S244" s="227"/>
      <c r="T244" s="229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0" t="s">
        <v>81</v>
      </c>
      <c r="AT244" s="231" t="s">
        <v>72</v>
      </c>
      <c r="AU244" s="231" t="s">
        <v>81</v>
      </c>
      <c r="AY244" s="230" t="s">
        <v>129</v>
      </c>
      <c r="BK244" s="232">
        <f>SUM(BK245:BK249)</f>
        <v>0</v>
      </c>
    </row>
    <row r="245" s="2" customFormat="1" ht="33" customHeight="1">
      <c r="A245" s="38"/>
      <c r="B245" s="39"/>
      <c r="C245" s="235" t="s">
        <v>377</v>
      </c>
      <c r="D245" s="235" t="s">
        <v>131</v>
      </c>
      <c r="E245" s="236" t="s">
        <v>378</v>
      </c>
      <c r="F245" s="237" t="s">
        <v>379</v>
      </c>
      <c r="G245" s="238" t="s">
        <v>285</v>
      </c>
      <c r="H245" s="239">
        <v>0.93000000000000005</v>
      </c>
      <c r="I245" s="240"/>
      <c r="J245" s="241">
        <f>ROUND(I245*H245,2)</f>
        <v>0</v>
      </c>
      <c r="K245" s="237" t="s">
        <v>135</v>
      </c>
      <c r="L245" s="44"/>
      <c r="M245" s="242" t="s">
        <v>1</v>
      </c>
      <c r="N245" s="243" t="s">
        <v>38</v>
      </c>
      <c r="O245" s="91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6" t="s">
        <v>136</v>
      </c>
      <c r="AT245" s="246" t="s">
        <v>131</v>
      </c>
      <c r="AU245" s="246" t="s">
        <v>83</v>
      </c>
      <c r="AY245" s="17" t="s">
        <v>129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7" t="s">
        <v>81</v>
      </c>
      <c r="BK245" s="247">
        <f>ROUND(I245*H245,2)</f>
        <v>0</v>
      </c>
      <c r="BL245" s="17" t="s">
        <v>136</v>
      </c>
      <c r="BM245" s="246" t="s">
        <v>380</v>
      </c>
    </row>
    <row r="246" s="2" customFormat="1" ht="33" customHeight="1">
      <c r="A246" s="38"/>
      <c r="B246" s="39"/>
      <c r="C246" s="235" t="s">
        <v>381</v>
      </c>
      <c r="D246" s="235" t="s">
        <v>131</v>
      </c>
      <c r="E246" s="236" t="s">
        <v>382</v>
      </c>
      <c r="F246" s="237" t="s">
        <v>383</v>
      </c>
      <c r="G246" s="238" t="s">
        <v>285</v>
      </c>
      <c r="H246" s="239">
        <v>5.5800000000000001</v>
      </c>
      <c r="I246" s="240"/>
      <c r="J246" s="241">
        <f>ROUND(I246*H246,2)</f>
        <v>0</v>
      </c>
      <c r="K246" s="237" t="s">
        <v>135</v>
      </c>
      <c r="L246" s="44"/>
      <c r="M246" s="242" t="s">
        <v>1</v>
      </c>
      <c r="N246" s="243" t="s">
        <v>38</v>
      </c>
      <c r="O246" s="91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136</v>
      </c>
      <c r="AT246" s="246" t="s">
        <v>131</v>
      </c>
      <c r="AU246" s="246" t="s">
        <v>83</v>
      </c>
      <c r="AY246" s="17" t="s">
        <v>129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7" t="s">
        <v>81</v>
      </c>
      <c r="BK246" s="247">
        <f>ROUND(I246*H246,2)</f>
        <v>0</v>
      </c>
      <c r="BL246" s="17" t="s">
        <v>136</v>
      </c>
      <c r="BM246" s="246" t="s">
        <v>384</v>
      </c>
    </row>
    <row r="247" s="13" customFormat="1">
      <c r="A247" s="13"/>
      <c r="B247" s="248"/>
      <c r="C247" s="249"/>
      <c r="D247" s="250" t="s">
        <v>138</v>
      </c>
      <c r="E247" s="251" t="s">
        <v>1</v>
      </c>
      <c r="F247" s="252" t="s">
        <v>385</v>
      </c>
      <c r="G247" s="249"/>
      <c r="H247" s="253">
        <v>5.5800000000000001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138</v>
      </c>
      <c r="AU247" s="259" t="s">
        <v>83</v>
      </c>
      <c r="AV247" s="13" t="s">
        <v>83</v>
      </c>
      <c r="AW247" s="13" t="s">
        <v>30</v>
      </c>
      <c r="AX247" s="13" t="s">
        <v>81</v>
      </c>
      <c r="AY247" s="259" t="s">
        <v>129</v>
      </c>
    </row>
    <row r="248" s="2" customFormat="1" ht="33" customHeight="1">
      <c r="A248" s="38"/>
      <c r="B248" s="39"/>
      <c r="C248" s="235" t="s">
        <v>386</v>
      </c>
      <c r="D248" s="235" t="s">
        <v>131</v>
      </c>
      <c r="E248" s="236" t="s">
        <v>387</v>
      </c>
      <c r="F248" s="237" t="s">
        <v>388</v>
      </c>
      <c r="G248" s="238" t="s">
        <v>285</v>
      </c>
      <c r="H248" s="239">
        <v>0.93000000000000005</v>
      </c>
      <c r="I248" s="240"/>
      <c r="J248" s="241">
        <f>ROUND(I248*H248,2)</f>
        <v>0</v>
      </c>
      <c r="K248" s="237" t="s">
        <v>135</v>
      </c>
      <c r="L248" s="44"/>
      <c r="M248" s="242" t="s">
        <v>1</v>
      </c>
      <c r="N248" s="243" t="s">
        <v>38</v>
      </c>
      <c r="O248" s="91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6" t="s">
        <v>136</v>
      </c>
      <c r="AT248" s="246" t="s">
        <v>131</v>
      </c>
      <c r="AU248" s="246" t="s">
        <v>83</v>
      </c>
      <c r="AY248" s="17" t="s">
        <v>129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7" t="s">
        <v>81</v>
      </c>
      <c r="BK248" s="247">
        <f>ROUND(I248*H248,2)</f>
        <v>0</v>
      </c>
      <c r="BL248" s="17" t="s">
        <v>136</v>
      </c>
      <c r="BM248" s="246" t="s">
        <v>389</v>
      </c>
    </row>
    <row r="249" s="2" customFormat="1" ht="44.25" customHeight="1">
      <c r="A249" s="38"/>
      <c r="B249" s="39"/>
      <c r="C249" s="235" t="s">
        <v>390</v>
      </c>
      <c r="D249" s="235" t="s">
        <v>131</v>
      </c>
      <c r="E249" s="236" t="s">
        <v>391</v>
      </c>
      <c r="F249" s="237" t="s">
        <v>392</v>
      </c>
      <c r="G249" s="238" t="s">
        <v>285</v>
      </c>
      <c r="H249" s="239">
        <v>0.93000000000000005</v>
      </c>
      <c r="I249" s="240"/>
      <c r="J249" s="241">
        <f>ROUND(I249*H249,2)</f>
        <v>0</v>
      </c>
      <c r="K249" s="237" t="s">
        <v>135</v>
      </c>
      <c r="L249" s="44"/>
      <c r="M249" s="242" t="s">
        <v>1</v>
      </c>
      <c r="N249" s="243" t="s">
        <v>38</v>
      </c>
      <c r="O249" s="91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6" t="s">
        <v>136</v>
      </c>
      <c r="AT249" s="246" t="s">
        <v>131</v>
      </c>
      <c r="AU249" s="246" t="s">
        <v>83</v>
      </c>
      <c r="AY249" s="17" t="s">
        <v>129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7" t="s">
        <v>81</v>
      </c>
      <c r="BK249" s="247">
        <f>ROUND(I249*H249,2)</f>
        <v>0</v>
      </c>
      <c r="BL249" s="17" t="s">
        <v>136</v>
      </c>
      <c r="BM249" s="246" t="s">
        <v>393</v>
      </c>
    </row>
    <row r="250" s="12" customFormat="1" ht="22.8" customHeight="1">
      <c r="A250" s="12"/>
      <c r="B250" s="219"/>
      <c r="C250" s="220"/>
      <c r="D250" s="221" t="s">
        <v>72</v>
      </c>
      <c r="E250" s="233" t="s">
        <v>394</v>
      </c>
      <c r="F250" s="233" t="s">
        <v>395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P251</f>
        <v>0</v>
      </c>
      <c r="Q250" s="227"/>
      <c r="R250" s="228">
        <f>R251</f>
        <v>0</v>
      </c>
      <c r="S250" s="227"/>
      <c r="T250" s="229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0" t="s">
        <v>81</v>
      </c>
      <c r="AT250" s="231" t="s">
        <v>72</v>
      </c>
      <c r="AU250" s="231" t="s">
        <v>81</v>
      </c>
      <c r="AY250" s="230" t="s">
        <v>129</v>
      </c>
      <c r="BK250" s="232">
        <f>BK251</f>
        <v>0</v>
      </c>
    </row>
    <row r="251" s="2" customFormat="1" ht="21.75" customHeight="1">
      <c r="A251" s="38"/>
      <c r="B251" s="39"/>
      <c r="C251" s="235" t="s">
        <v>396</v>
      </c>
      <c r="D251" s="235" t="s">
        <v>131</v>
      </c>
      <c r="E251" s="236" t="s">
        <v>397</v>
      </c>
      <c r="F251" s="237" t="s">
        <v>398</v>
      </c>
      <c r="G251" s="238" t="s">
        <v>285</v>
      </c>
      <c r="H251" s="239">
        <v>754.49699999999996</v>
      </c>
      <c r="I251" s="240"/>
      <c r="J251" s="241">
        <f>ROUND(I251*H251,2)</f>
        <v>0</v>
      </c>
      <c r="K251" s="237" t="s">
        <v>135</v>
      </c>
      <c r="L251" s="44"/>
      <c r="M251" s="242" t="s">
        <v>1</v>
      </c>
      <c r="N251" s="243" t="s">
        <v>38</v>
      </c>
      <c r="O251" s="91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136</v>
      </c>
      <c r="AT251" s="246" t="s">
        <v>131</v>
      </c>
      <c r="AU251" s="246" t="s">
        <v>83</v>
      </c>
      <c r="AY251" s="17" t="s">
        <v>129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7" t="s">
        <v>81</v>
      </c>
      <c r="BK251" s="247">
        <f>ROUND(I251*H251,2)</f>
        <v>0</v>
      </c>
      <c r="BL251" s="17" t="s">
        <v>136</v>
      </c>
      <c r="BM251" s="246" t="s">
        <v>399</v>
      </c>
    </row>
    <row r="252" s="12" customFormat="1" ht="25.92" customHeight="1">
      <c r="A252" s="12"/>
      <c r="B252" s="219"/>
      <c r="C252" s="220"/>
      <c r="D252" s="221" t="s">
        <v>72</v>
      </c>
      <c r="E252" s="222" t="s">
        <v>400</v>
      </c>
      <c r="F252" s="222" t="s">
        <v>401</v>
      </c>
      <c r="G252" s="220"/>
      <c r="H252" s="220"/>
      <c r="I252" s="223"/>
      <c r="J252" s="224">
        <f>BK252</f>
        <v>0</v>
      </c>
      <c r="K252" s="220"/>
      <c r="L252" s="225"/>
      <c r="M252" s="226"/>
      <c r="N252" s="227"/>
      <c r="O252" s="227"/>
      <c r="P252" s="228">
        <f>P253</f>
        <v>0</v>
      </c>
      <c r="Q252" s="227"/>
      <c r="R252" s="228">
        <f>R253</f>
        <v>0</v>
      </c>
      <c r="S252" s="227"/>
      <c r="T252" s="229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83</v>
      </c>
      <c r="AT252" s="231" t="s">
        <v>72</v>
      </c>
      <c r="AU252" s="231" t="s">
        <v>73</v>
      </c>
      <c r="AY252" s="230" t="s">
        <v>129</v>
      </c>
      <c r="BK252" s="232">
        <f>BK253</f>
        <v>0</v>
      </c>
    </row>
    <row r="253" s="12" customFormat="1" ht="22.8" customHeight="1">
      <c r="A253" s="12"/>
      <c r="B253" s="219"/>
      <c r="C253" s="220"/>
      <c r="D253" s="221" t="s">
        <v>72</v>
      </c>
      <c r="E253" s="233" t="s">
        <v>402</v>
      </c>
      <c r="F253" s="233" t="s">
        <v>403</v>
      </c>
      <c r="G253" s="220"/>
      <c r="H253" s="220"/>
      <c r="I253" s="223"/>
      <c r="J253" s="234">
        <f>BK253</f>
        <v>0</v>
      </c>
      <c r="K253" s="220"/>
      <c r="L253" s="225"/>
      <c r="M253" s="226"/>
      <c r="N253" s="227"/>
      <c r="O253" s="227"/>
      <c r="P253" s="228">
        <f>SUM(P254:P257)</f>
        <v>0</v>
      </c>
      <c r="Q253" s="227"/>
      <c r="R253" s="228">
        <f>SUM(R254:R257)</f>
        <v>0</v>
      </c>
      <c r="S253" s="227"/>
      <c r="T253" s="229">
        <f>SUM(T254:T257)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0" t="s">
        <v>83</v>
      </c>
      <c r="AT253" s="231" t="s">
        <v>72</v>
      </c>
      <c r="AU253" s="231" t="s">
        <v>81</v>
      </c>
      <c r="AY253" s="230" t="s">
        <v>129</v>
      </c>
      <c r="BK253" s="232">
        <f>SUM(BK254:BK257)</f>
        <v>0</v>
      </c>
    </row>
    <row r="254" s="2" customFormat="1" ht="21.75" customHeight="1">
      <c r="A254" s="38"/>
      <c r="B254" s="39"/>
      <c r="C254" s="235" t="s">
        <v>404</v>
      </c>
      <c r="D254" s="235" t="s">
        <v>131</v>
      </c>
      <c r="E254" s="236" t="s">
        <v>405</v>
      </c>
      <c r="F254" s="237" t="s">
        <v>406</v>
      </c>
      <c r="G254" s="238" t="s">
        <v>1</v>
      </c>
      <c r="H254" s="239">
        <v>1</v>
      </c>
      <c r="I254" s="240"/>
      <c r="J254" s="241">
        <f>ROUND(I254*H254,2)</f>
        <v>0</v>
      </c>
      <c r="K254" s="237" t="s">
        <v>1</v>
      </c>
      <c r="L254" s="44"/>
      <c r="M254" s="242" t="s">
        <v>1</v>
      </c>
      <c r="N254" s="243" t="s">
        <v>38</v>
      </c>
      <c r="O254" s="91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6" t="s">
        <v>205</v>
      </c>
      <c r="AT254" s="246" t="s">
        <v>131</v>
      </c>
      <c r="AU254" s="246" t="s">
        <v>83</v>
      </c>
      <c r="AY254" s="17" t="s">
        <v>129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7" t="s">
        <v>81</v>
      </c>
      <c r="BK254" s="247">
        <f>ROUND(I254*H254,2)</f>
        <v>0</v>
      </c>
      <c r="BL254" s="17" t="s">
        <v>205</v>
      </c>
      <c r="BM254" s="246" t="s">
        <v>407</v>
      </c>
    </row>
    <row r="255" s="13" customFormat="1">
      <c r="A255" s="13"/>
      <c r="B255" s="248"/>
      <c r="C255" s="249"/>
      <c r="D255" s="250" t="s">
        <v>138</v>
      </c>
      <c r="E255" s="251" t="s">
        <v>1</v>
      </c>
      <c r="F255" s="252" t="s">
        <v>256</v>
      </c>
      <c r="G255" s="249"/>
      <c r="H255" s="253">
        <v>1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9" t="s">
        <v>138</v>
      </c>
      <c r="AU255" s="259" t="s">
        <v>83</v>
      </c>
      <c r="AV255" s="13" t="s">
        <v>83</v>
      </c>
      <c r="AW255" s="13" t="s">
        <v>30</v>
      </c>
      <c r="AX255" s="13" t="s">
        <v>81</v>
      </c>
      <c r="AY255" s="259" t="s">
        <v>129</v>
      </c>
    </row>
    <row r="256" s="2" customFormat="1" ht="21.75" customHeight="1">
      <c r="A256" s="38"/>
      <c r="B256" s="39"/>
      <c r="C256" s="235" t="s">
        <v>408</v>
      </c>
      <c r="D256" s="235" t="s">
        <v>131</v>
      </c>
      <c r="E256" s="236" t="s">
        <v>409</v>
      </c>
      <c r="F256" s="237" t="s">
        <v>410</v>
      </c>
      <c r="G256" s="238" t="s">
        <v>1</v>
      </c>
      <c r="H256" s="239">
        <v>1</v>
      </c>
      <c r="I256" s="240"/>
      <c r="J256" s="241">
        <f>ROUND(I256*H256,2)</f>
        <v>0</v>
      </c>
      <c r="K256" s="237" t="s">
        <v>1</v>
      </c>
      <c r="L256" s="44"/>
      <c r="M256" s="242" t="s">
        <v>1</v>
      </c>
      <c r="N256" s="243" t="s">
        <v>38</v>
      </c>
      <c r="O256" s="91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205</v>
      </c>
      <c r="AT256" s="246" t="s">
        <v>131</v>
      </c>
      <c r="AU256" s="246" t="s">
        <v>83</v>
      </c>
      <c r="AY256" s="17" t="s">
        <v>129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7" t="s">
        <v>81</v>
      </c>
      <c r="BK256" s="247">
        <f>ROUND(I256*H256,2)</f>
        <v>0</v>
      </c>
      <c r="BL256" s="17" t="s">
        <v>205</v>
      </c>
      <c r="BM256" s="246" t="s">
        <v>411</v>
      </c>
    </row>
    <row r="257" s="13" customFormat="1">
      <c r="A257" s="13"/>
      <c r="B257" s="248"/>
      <c r="C257" s="249"/>
      <c r="D257" s="250" t="s">
        <v>138</v>
      </c>
      <c r="E257" s="251" t="s">
        <v>1</v>
      </c>
      <c r="F257" s="252" t="s">
        <v>251</v>
      </c>
      <c r="G257" s="249"/>
      <c r="H257" s="253">
        <v>1</v>
      </c>
      <c r="I257" s="254"/>
      <c r="J257" s="249"/>
      <c r="K257" s="249"/>
      <c r="L257" s="255"/>
      <c r="M257" s="292"/>
      <c r="N257" s="293"/>
      <c r="O257" s="293"/>
      <c r="P257" s="293"/>
      <c r="Q257" s="293"/>
      <c r="R257" s="293"/>
      <c r="S257" s="293"/>
      <c r="T257" s="29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9" t="s">
        <v>138</v>
      </c>
      <c r="AU257" s="259" t="s">
        <v>83</v>
      </c>
      <c r="AV257" s="13" t="s">
        <v>83</v>
      </c>
      <c r="AW257" s="13" t="s">
        <v>30</v>
      </c>
      <c r="AX257" s="13" t="s">
        <v>81</v>
      </c>
      <c r="AY257" s="259" t="s">
        <v>129</v>
      </c>
    </row>
    <row r="258" s="2" customFormat="1" ht="6.96" customHeight="1">
      <c r="A258" s="38"/>
      <c r="B258" s="66"/>
      <c r="C258" s="67"/>
      <c r="D258" s="67"/>
      <c r="E258" s="67"/>
      <c r="F258" s="67"/>
      <c r="G258" s="67"/>
      <c r="H258" s="67"/>
      <c r="I258" s="183"/>
      <c r="J258" s="67"/>
      <c r="K258" s="67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SjC9Iq28BN0PWwxEKKcqxGbkNvZqb8VQLTFB3HxwkZVE/hKsLVYKHcTk/tre6r/U6k8HPQo04/zjEPMUlDq26w==" hashValue="0Biqu8k5UCqNSxD92/QxDICnZN44zrN4j/QjLy2ktAZEwT2/xVciaoLtguVubkunLmfqqfs93GB39pwNrpV+vg==" algorithmName="SHA-512" password="CC35"/>
  <autoFilter ref="C125:K25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Oprava hráze Horního Lučního a Dolního Lučního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412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ROUND((SUM(BE126:BE268)),  2)</f>
        <v>0</v>
      </c>
      <c r="G33" s="38"/>
      <c r="H33" s="38"/>
      <c r="I33" s="162">
        <v>0.20999999999999999</v>
      </c>
      <c r="J33" s="161">
        <f>ROUND(((SUM(BE126:BE268))*I33),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ROUND((SUM(BF126:BF268)),  2)</f>
        <v>0</v>
      </c>
      <c r="G34" s="38"/>
      <c r="H34" s="38"/>
      <c r="I34" s="162">
        <v>0.14999999999999999</v>
      </c>
      <c r="J34" s="161">
        <f>ROUND(((SUM(BF126:BF268))*I34),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ROUND((SUM(BG126:BG268)),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ROUND((SUM(BH126:BH268)),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ROUND((SUM(BI126:BI268)),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Oprava hráze Horního Lučního a Dolního Lučního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Horní luční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J128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J184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107</v>
      </c>
      <c r="E100" s="203"/>
      <c r="F100" s="203"/>
      <c r="G100" s="203"/>
      <c r="H100" s="203"/>
      <c r="I100" s="204"/>
      <c r="J100" s="205">
        <f>J215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J236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J248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110</v>
      </c>
      <c r="E103" s="203"/>
      <c r="F103" s="203"/>
      <c r="G103" s="203"/>
      <c r="H103" s="203"/>
      <c r="I103" s="204"/>
      <c r="J103" s="205">
        <f>J255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J261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112</v>
      </c>
      <c r="E105" s="196"/>
      <c r="F105" s="196"/>
      <c r="G105" s="196"/>
      <c r="H105" s="196"/>
      <c r="I105" s="197"/>
      <c r="J105" s="198">
        <f>J263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113</v>
      </c>
      <c r="E106" s="203"/>
      <c r="F106" s="203"/>
      <c r="G106" s="203"/>
      <c r="H106" s="203"/>
      <c r="I106" s="204"/>
      <c r="J106" s="205">
        <f>J264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114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Oprava hráze Horního Lučního a Dolního Lučního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97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02 - Horní luční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147" t="s">
        <v>22</v>
      </c>
      <c r="J120" s="79" t="str">
        <f>IF(J12="","",J12)</f>
        <v>23. 4. 2020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147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47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7"/>
      <c r="B125" s="208"/>
      <c r="C125" s="209" t="s">
        <v>115</v>
      </c>
      <c r="D125" s="210" t="s">
        <v>58</v>
      </c>
      <c r="E125" s="210" t="s">
        <v>54</v>
      </c>
      <c r="F125" s="210" t="s">
        <v>55</v>
      </c>
      <c r="G125" s="210" t="s">
        <v>116</v>
      </c>
      <c r="H125" s="210" t="s">
        <v>117</v>
      </c>
      <c r="I125" s="211" t="s">
        <v>118</v>
      </c>
      <c r="J125" s="210" t="s">
        <v>101</v>
      </c>
      <c r="K125" s="212" t="s">
        <v>119</v>
      </c>
      <c r="L125" s="213"/>
      <c r="M125" s="100" t="s">
        <v>1</v>
      </c>
      <c r="N125" s="101" t="s">
        <v>37</v>
      </c>
      <c r="O125" s="101" t="s">
        <v>120</v>
      </c>
      <c r="P125" s="101" t="s">
        <v>121</v>
      </c>
      <c r="Q125" s="101" t="s">
        <v>122</v>
      </c>
      <c r="R125" s="101" t="s">
        <v>123</v>
      </c>
      <c r="S125" s="101" t="s">
        <v>124</v>
      </c>
      <c r="T125" s="102" t="s">
        <v>125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8"/>
      <c r="B126" s="39"/>
      <c r="C126" s="107" t="s">
        <v>126</v>
      </c>
      <c r="D126" s="40"/>
      <c r="E126" s="40"/>
      <c r="F126" s="40"/>
      <c r="G126" s="40"/>
      <c r="H126" s="40"/>
      <c r="I126" s="144"/>
      <c r="J126" s="214">
        <f>BK126</f>
        <v>0</v>
      </c>
      <c r="K126" s="40"/>
      <c r="L126" s="44"/>
      <c r="M126" s="103"/>
      <c r="N126" s="215"/>
      <c r="O126" s="104"/>
      <c r="P126" s="216">
        <f>P127+P263</f>
        <v>0</v>
      </c>
      <c r="Q126" s="104"/>
      <c r="R126" s="216">
        <f>R127+R263</f>
        <v>755.62804819999974</v>
      </c>
      <c r="S126" s="104"/>
      <c r="T126" s="217">
        <f>T127+T263</f>
        <v>0.51300000000000001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103</v>
      </c>
      <c r="BK126" s="218">
        <f>BK127+BK263</f>
        <v>0</v>
      </c>
    </row>
    <row r="127" s="12" customFormat="1" ht="25.92" customHeight="1">
      <c r="A127" s="12"/>
      <c r="B127" s="219"/>
      <c r="C127" s="220"/>
      <c r="D127" s="221" t="s">
        <v>72</v>
      </c>
      <c r="E127" s="222" t="s">
        <v>127</v>
      </c>
      <c r="F127" s="222" t="s">
        <v>128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P128+P184+P215+P236+P248+P255+P261</f>
        <v>0</v>
      </c>
      <c r="Q127" s="227"/>
      <c r="R127" s="228">
        <f>R128+R184+R215+R236+R248+R255+R261</f>
        <v>755.62804819999974</v>
      </c>
      <c r="S127" s="227"/>
      <c r="T127" s="229">
        <f>T128+T184+T215+T236+T248+T255+T261</f>
        <v>0.51300000000000001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81</v>
      </c>
      <c r="AT127" s="231" t="s">
        <v>72</v>
      </c>
      <c r="AU127" s="231" t="s">
        <v>73</v>
      </c>
      <c r="AY127" s="230" t="s">
        <v>129</v>
      </c>
      <c r="BK127" s="232">
        <f>BK128+BK184+BK215+BK236+BK248+BK255+BK261</f>
        <v>0</v>
      </c>
    </row>
    <row r="128" s="12" customFormat="1" ht="22.8" customHeight="1">
      <c r="A128" s="12"/>
      <c r="B128" s="219"/>
      <c r="C128" s="220"/>
      <c r="D128" s="221" t="s">
        <v>72</v>
      </c>
      <c r="E128" s="233" t="s">
        <v>81</v>
      </c>
      <c r="F128" s="233" t="s">
        <v>130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SUM(P129:P183)</f>
        <v>0</v>
      </c>
      <c r="Q128" s="227"/>
      <c r="R128" s="228">
        <f>SUM(R129:R183)</f>
        <v>0.022775</v>
      </c>
      <c r="S128" s="227"/>
      <c r="T128" s="229">
        <f>SUM(T129:T183)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81</v>
      </c>
      <c r="AT128" s="231" t="s">
        <v>72</v>
      </c>
      <c r="AU128" s="231" t="s">
        <v>81</v>
      </c>
      <c r="AY128" s="230" t="s">
        <v>129</v>
      </c>
      <c r="BK128" s="232">
        <f>SUM(BK129:BK183)</f>
        <v>0</v>
      </c>
    </row>
    <row r="129" s="2" customFormat="1" ht="33" customHeight="1">
      <c r="A129" s="38"/>
      <c r="B129" s="39"/>
      <c r="C129" s="235" t="s">
        <v>81</v>
      </c>
      <c r="D129" s="235" t="s">
        <v>131</v>
      </c>
      <c r="E129" s="236" t="s">
        <v>132</v>
      </c>
      <c r="F129" s="237" t="s">
        <v>133</v>
      </c>
      <c r="G129" s="238" t="s">
        <v>134</v>
      </c>
      <c r="H129" s="239">
        <v>93</v>
      </c>
      <c r="I129" s="240"/>
      <c r="J129" s="241">
        <f>ROUND(I129*H129,2)</f>
        <v>0</v>
      </c>
      <c r="K129" s="237" t="s">
        <v>135</v>
      </c>
      <c r="L129" s="44"/>
      <c r="M129" s="242" t="s">
        <v>1</v>
      </c>
      <c r="N129" s="243" t="s">
        <v>38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136</v>
      </c>
      <c r="AT129" s="246" t="s">
        <v>131</v>
      </c>
      <c r="AU129" s="246" t="s">
        <v>83</v>
      </c>
      <c r="AY129" s="17" t="s">
        <v>129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81</v>
      </c>
      <c r="BK129" s="247">
        <f>ROUND(I129*H129,2)</f>
        <v>0</v>
      </c>
      <c r="BL129" s="17" t="s">
        <v>136</v>
      </c>
      <c r="BM129" s="246" t="s">
        <v>413</v>
      </c>
    </row>
    <row r="130" s="13" customFormat="1">
      <c r="A130" s="13"/>
      <c r="B130" s="248"/>
      <c r="C130" s="249"/>
      <c r="D130" s="250" t="s">
        <v>138</v>
      </c>
      <c r="E130" s="251" t="s">
        <v>1</v>
      </c>
      <c r="F130" s="252" t="s">
        <v>414</v>
      </c>
      <c r="G130" s="249"/>
      <c r="H130" s="253">
        <v>93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9" t="s">
        <v>138</v>
      </c>
      <c r="AU130" s="259" t="s">
        <v>83</v>
      </c>
      <c r="AV130" s="13" t="s">
        <v>83</v>
      </c>
      <c r="AW130" s="13" t="s">
        <v>30</v>
      </c>
      <c r="AX130" s="13" t="s">
        <v>81</v>
      </c>
      <c r="AY130" s="259" t="s">
        <v>129</v>
      </c>
    </row>
    <row r="131" s="2" customFormat="1" ht="33" customHeight="1">
      <c r="A131" s="38"/>
      <c r="B131" s="39"/>
      <c r="C131" s="235" t="s">
        <v>83</v>
      </c>
      <c r="D131" s="235" t="s">
        <v>131</v>
      </c>
      <c r="E131" s="236" t="s">
        <v>140</v>
      </c>
      <c r="F131" s="237" t="s">
        <v>141</v>
      </c>
      <c r="G131" s="238" t="s">
        <v>134</v>
      </c>
      <c r="H131" s="239">
        <v>45</v>
      </c>
      <c r="I131" s="240"/>
      <c r="J131" s="241">
        <f>ROUND(I131*H131,2)</f>
        <v>0</v>
      </c>
      <c r="K131" s="237" t="s">
        <v>135</v>
      </c>
      <c r="L131" s="44"/>
      <c r="M131" s="242" t="s">
        <v>1</v>
      </c>
      <c r="N131" s="243" t="s">
        <v>38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136</v>
      </c>
      <c r="AT131" s="246" t="s">
        <v>131</v>
      </c>
      <c r="AU131" s="246" t="s">
        <v>83</v>
      </c>
      <c r="AY131" s="17" t="s">
        <v>129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81</v>
      </c>
      <c r="BK131" s="247">
        <f>ROUND(I131*H131,2)</f>
        <v>0</v>
      </c>
      <c r="BL131" s="17" t="s">
        <v>136</v>
      </c>
      <c r="BM131" s="246" t="s">
        <v>415</v>
      </c>
    </row>
    <row r="132" s="13" customFormat="1">
      <c r="A132" s="13"/>
      <c r="B132" s="248"/>
      <c r="C132" s="249"/>
      <c r="D132" s="250" t="s">
        <v>138</v>
      </c>
      <c r="E132" s="251" t="s">
        <v>1</v>
      </c>
      <c r="F132" s="252" t="s">
        <v>416</v>
      </c>
      <c r="G132" s="249"/>
      <c r="H132" s="253">
        <v>45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138</v>
      </c>
      <c r="AU132" s="259" t="s">
        <v>83</v>
      </c>
      <c r="AV132" s="13" t="s">
        <v>83</v>
      </c>
      <c r="AW132" s="13" t="s">
        <v>30</v>
      </c>
      <c r="AX132" s="13" t="s">
        <v>81</v>
      </c>
      <c r="AY132" s="259" t="s">
        <v>129</v>
      </c>
    </row>
    <row r="133" s="2" customFormat="1" ht="33" customHeight="1">
      <c r="A133" s="38"/>
      <c r="B133" s="39"/>
      <c r="C133" s="235" t="s">
        <v>144</v>
      </c>
      <c r="D133" s="235" t="s">
        <v>131</v>
      </c>
      <c r="E133" s="236" t="s">
        <v>145</v>
      </c>
      <c r="F133" s="237" t="s">
        <v>146</v>
      </c>
      <c r="G133" s="238" t="s">
        <v>134</v>
      </c>
      <c r="H133" s="239">
        <v>7</v>
      </c>
      <c r="I133" s="240"/>
      <c r="J133" s="241">
        <f>ROUND(I133*H133,2)</f>
        <v>0</v>
      </c>
      <c r="K133" s="237" t="s">
        <v>135</v>
      </c>
      <c r="L133" s="44"/>
      <c r="M133" s="242" t="s">
        <v>1</v>
      </c>
      <c r="N133" s="243" t="s">
        <v>38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136</v>
      </c>
      <c r="AT133" s="246" t="s">
        <v>131</v>
      </c>
      <c r="AU133" s="246" t="s">
        <v>83</v>
      </c>
      <c r="AY133" s="17" t="s">
        <v>129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81</v>
      </c>
      <c r="BK133" s="247">
        <f>ROUND(I133*H133,2)</f>
        <v>0</v>
      </c>
      <c r="BL133" s="17" t="s">
        <v>136</v>
      </c>
      <c r="BM133" s="246" t="s">
        <v>417</v>
      </c>
    </row>
    <row r="134" s="13" customFormat="1">
      <c r="A134" s="13"/>
      <c r="B134" s="248"/>
      <c r="C134" s="249"/>
      <c r="D134" s="250" t="s">
        <v>138</v>
      </c>
      <c r="E134" s="251" t="s">
        <v>1</v>
      </c>
      <c r="F134" s="252" t="s">
        <v>418</v>
      </c>
      <c r="G134" s="249"/>
      <c r="H134" s="253">
        <v>7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138</v>
      </c>
      <c r="AU134" s="259" t="s">
        <v>83</v>
      </c>
      <c r="AV134" s="13" t="s">
        <v>83</v>
      </c>
      <c r="AW134" s="13" t="s">
        <v>30</v>
      </c>
      <c r="AX134" s="13" t="s">
        <v>81</v>
      </c>
      <c r="AY134" s="259" t="s">
        <v>129</v>
      </c>
    </row>
    <row r="135" s="2" customFormat="1" ht="33" customHeight="1">
      <c r="A135" s="38"/>
      <c r="B135" s="39"/>
      <c r="C135" s="235" t="s">
        <v>136</v>
      </c>
      <c r="D135" s="235" t="s">
        <v>131</v>
      </c>
      <c r="E135" s="236" t="s">
        <v>154</v>
      </c>
      <c r="F135" s="237" t="s">
        <v>155</v>
      </c>
      <c r="G135" s="238" t="s">
        <v>134</v>
      </c>
      <c r="H135" s="239">
        <v>93</v>
      </c>
      <c r="I135" s="240"/>
      <c r="J135" s="241">
        <f>ROUND(I135*H135,2)</f>
        <v>0</v>
      </c>
      <c r="K135" s="237" t="s">
        <v>135</v>
      </c>
      <c r="L135" s="44"/>
      <c r="M135" s="242" t="s">
        <v>1</v>
      </c>
      <c r="N135" s="243" t="s">
        <v>38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136</v>
      </c>
      <c r="AT135" s="246" t="s">
        <v>131</v>
      </c>
      <c r="AU135" s="246" t="s">
        <v>83</v>
      </c>
      <c r="AY135" s="17" t="s">
        <v>129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81</v>
      </c>
      <c r="BK135" s="247">
        <f>ROUND(I135*H135,2)</f>
        <v>0</v>
      </c>
      <c r="BL135" s="17" t="s">
        <v>136</v>
      </c>
      <c r="BM135" s="246" t="s">
        <v>419</v>
      </c>
    </row>
    <row r="136" s="13" customFormat="1">
      <c r="A136" s="13"/>
      <c r="B136" s="248"/>
      <c r="C136" s="249"/>
      <c r="D136" s="250" t="s">
        <v>138</v>
      </c>
      <c r="E136" s="251" t="s">
        <v>1</v>
      </c>
      <c r="F136" s="252" t="s">
        <v>414</v>
      </c>
      <c r="G136" s="249"/>
      <c r="H136" s="253">
        <v>93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138</v>
      </c>
      <c r="AU136" s="259" t="s">
        <v>83</v>
      </c>
      <c r="AV136" s="13" t="s">
        <v>83</v>
      </c>
      <c r="AW136" s="13" t="s">
        <v>30</v>
      </c>
      <c r="AX136" s="13" t="s">
        <v>81</v>
      </c>
      <c r="AY136" s="259" t="s">
        <v>129</v>
      </c>
    </row>
    <row r="137" s="2" customFormat="1" ht="33" customHeight="1">
      <c r="A137" s="38"/>
      <c r="B137" s="39"/>
      <c r="C137" s="235" t="s">
        <v>153</v>
      </c>
      <c r="D137" s="235" t="s">
        <v>131</v>
      </c>
      <c r="E137" s="236" t="s">
        <v>158</v>
      </c>
      <c r="F137" s="237" t="s">
        <v>159</v>
      </c>
      <c r="G137" s="238" t="s">
        <v>134</v>
      </c>
      <c r="H137" s="239">
        <v>45</v>
      </c>
      <c r="I137" s="240"/>
      <c r="J137" s="241">
        <f>ROUND(I137*H137,2)</f>
        <v>0</v>
      </c>
      <c r="K137" s="237" t="s">
        <v>135</v>
      </c>
      <c r="L137" s="44"/>
      <c r="M137" s="242" t="s">
        <v>1</v>
      </c>
      <c r="N137" s="243" t="s">
        <v>38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136</v>
      </c>
      <c r="AT137" s="246" t="s">
        <v>131</v>
      </c>
      <c r="AU137" s="246" t="s">
        <v>83</v>
      </c>
      <c r="AY137" s="17" t="s">
        <v>129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81</v>
      </c>
      <c r="BK137" s="247">
        <f>ROUND(I137*H137,2)</f>
        <v>0</v>
      </c>
      <c r="BL137" s="17" t="s">
        <v>136</v>
      </c>
      <c r="BM137" s="246" t="s">
        <v>420</v>
      </c>
    </row>
    <row r="138" s="13" customFormat="1">
      <c r="A138" s="13"/>
      <c r="B138" s="248"/>
      <c r="C138" s="249"/>
      <c r="D138" s="250" t="s">
        <v>138</v>
      </c>
      <c r="E138" s="251" t="s">
        <v>1</v>
      </c>
      <c r="F138" s="252" t="s">
        <v>416</v>
      </c>
      <c r="G138" s="249"/>
      <c r="H138" s="253">
        <v>45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9" t="s">
        <v>138</v>
      </c>
      <c r="AU138" s="259" t="s">
        <v>83</v>
      </c>
      <c r="AV138" s="13" t="s">
        <v>83</v>
      </c>
      <c r="AW138" s="13" t="s">
        <v>30</v>
      </c>
      <c r="AX138" s="13" t="s">
        <v>81</v>
      </c>
      <c r="AY138" s="259" t="s">
        <v>129</v>
      </c>
    </row>
    <row r="139" s="2" customFormat="1" ht="33" customHeight="1">
      <c r="A139" s="38"/>
      <c r="B139" s="39"/>
      <c r="C139" s="235" t="s">
        <v>157</v>
      </c>
      <c r="D139" s="235" t="s">
        <v>131</v>
      </c>
      <c r="E139" s="236" t="s">
        <v>162</v>
      </c>
      <c r="F139" s="237" t="s">
        <v>163</v>
      </c>
      <c r="G139" s="238" t="s">
        <v>134</v>
      </c>
      <c r="H139" s="239">
        <v>7</v>
      </c>
      <c r="I139" s="240"/>
      <c r="J139" s="241">
        <f>ROUND(I139*H139,2)</f>
        <v>0</v>
      </c>
      <c r="K139" s="237" t="s">
        <v>135</v>
      </c>
      <c r="L139" s="44"/>
      <c r="M139" s="242" t="s">
        <v>1</v>
      </c>
      <c r="N139" s="243" t="s">
        <v>38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136</v>
      </c>
      <c r="AT139" s="246" t="s">
        <v>131</v>
      </c>
      <c r="AU139" s="246" t="s">
        <v>83</v>
      </c>
      <c r="AY139" s="17" t="s">
        <v>129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81</v>
      </c>
      <c r="BK139" s="247">
        <f>ROUND(I139*H139,2)</f>
        <v>0</v>
      </c>
      <c r="BL139" s="17" t="s">
        <v>136</v>
      </c>
      <c r="BM139" s="246" t="s">
        <v>421</v>
      </c>
    </row>
    <row r="140" s="13" customFormat="1">
      <c r="A140" s="13"/>
      <c r="B140" s="248"/>
      <c r="C140" s="249"/>
      <c r="D140" s="250" t="s">
        <v>138</v>
      </c>
      <c r="E140" s="251" t="s">
        <v>1</v>
      </c>
      <c r="F140" s="252" t="s">
        <v>418</v>
      </c>
      <c r="G140" s="249"/>
      <c r="H140" s="253">
        <v>7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138</v>
      </c>
      <c r="AU140" s="259" t="s">
        <v>83</v>
      </c>
      <c r="AV140" s="13" t="s">
        <v>83</v>
      </c>
      <c r="AW140" s="13" t="s">
        <v>30</v>
      </c>
      <c r="AX140" s="13" t="s">
        <v>81</v>
      </c>
      <c r="AY140" s="259" t="s">
        <v>129</v>
      </c>
    </row>
    <row r="141" s="2" customFormat="1" ht="44.25" customHeight="1">
      <c r="A141" s="38"/>
      <c r="B141" s="39"/>
      <c r="C141" s="235" t="s">
        <v>161</v>
      </c>
      <c r="D141" s="235" t="s">
        <v>131</v>
      </c>
      <c r="E141" s="236" t="s">
        <v>170</v>
      </c>
      <c r="F141" s="237" t="s">
        <v>171</v>
      </c>
      <c r="G141" s="238" t="s">
        <v>134</v>
      </c>
      <c r="H141" s="239">
        <v>837</v>
      </c>
      <c r="I141" s="240"/>
      <c r="J141" s="241">
        <f>ROUND(I141*H141,2)</f>
        <v>0</v>
      </c>
      <c r="K141" s="237" t="s">
        <v>135</v>
      </c>
      <c r="L141" s="44"/>
      <c r="M141" s="242" t="s">
        <v>1</v>
      </c>
      <c r="N141" s="243" t="s">
        <v>38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136</v>
      </c>
      <c r="AT141" s="246" t="s">
        <v>131</v>
      </c>
      <c r="AU141" s="246" t="s">
        <v>83</v>
      </c>
      <c r="AY141" s="17" t="s">
        <v>129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81</v>
      </c>
      <c r="BK141" s="247">
        <f>ROUND(I141*H141,2)</f>
        <v>0</v>
      </c>
      <c r="BL141" s="17" t="s">
        <v>136</v>
      </c>
      <c r="BM141" s="246" t="s">
        <v>422</v>
      </c>
    </row>
    <row r="142" s="13" customFormat="1">
      <c r="A142" s="13"/>
      <c r="B142" s="248"/>
      <c r="C142" s="249"/>
      <c r="D142" s="250" t="s">
        <v>138</v>
      </c>
      <c r="E142" s="251" t="s">
        <v>1</v>
      </c>
      <c r="F142" s="252" t="s">
        <v>423</v>
      </c>
      <c r="G142" s="249"/>
      <c r="H142" s="253">
        <v>837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9" t="s">
        <v>138</v>
      </c>
      <c r="AU142" s="259" t="s">
        <v>83</v>
      </c>
      <c r="AV142" s="13" t="s">
        <v>83</v>
      </c>
      <c r="AW142" s="13" t="s">
        <v>30</v>
      </c>
      <c r="AX142" s="13" t="s">
        <v>81</v>
      </c>
      <c r="AY142" s="259" t="s">
        <v>129</v>
      </c>
    </row>
    <row r="143" s="2" customFormat="1" ht="44.25" customHeight="1">
      <c r="A143" s="38"/>
      <c r="B143" s="39"/>
      <c r="C143" s="235" t="s">
        <v>165</v>
      </c>
      <c r="D143" s="235" t="s">
        <v>131</v>
      </c>
      <c r="E143" s="236" t="s">
        <v>175</v>
      </c>
      <c r="F143" s="237" t="s">
        <v>176</v>
      </c>
      <c r="G143" s="238" t="s">
        <v>134</v>
      </c>
      <c r="H143" s="239">
        <v>405</v>
      </c>
      <c r="I143" s="240"/>
      <c r="J143" s="241">
        <f>ROUND(I143*H143,2)</f>
        <v>0</v>
      </c>
      <c r="K143" s="237" t="s">
        <v>135</v>
      </c>
      <c r="L143" s="44"/>
      <c r="M143" s="242" t="s">
        <v>1</v>
      </c>
      <c r="N143" s="243" t="s">
        <v>38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136</v>
      </c>
      <c r="AT143" s="246" t="s">
        <v>131</v>
      </c>
      <c r="AU143" s="246" t="s">
        <v>83</v>
      </c>
      <c r="AY143" s="17" t="s">
        <v>129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81</v>
      </c>
      <c r="BK143" s="247">
        <f>ROUND(I143*H143,2)</f>
        <v>0</v>
      </c>
      <c r="BL143" s="17" t="s">
        <v>136</v>
      </c>
      <c r="BM143" s="246" t="s">
        <v>424</v>
      </c>
    </row>
    <row r="144" s="13" customFormat="1">
      <c r="A144" s="13"/>
      <c r="B144" s="248"/>
      <c r="C144" s="249"/>
      <c r="D144" s="250" t="s">
        <v>138</v>
      </c>
      <c r="E144" s="251" t="s">
        <v>1</v>
      </c>
      <c r="F144" s="252" t="s">
        <v>425</v>
      </c>
      <c r="G144" s="249"/>
      <c r="H144" s="253">
        <v>405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138</v>
      </c>
      <c r="AU144" s="259" t="s">
        <v>83</v>
      </c>
      <c r="AV144" s="13" t="s">
        <v>83</v>
      </c>
      <c r="AW144" s="13" t="s">
        <v>30</v>
      </c>
      <c r="AX144" s="13" t="s">
        <v>81</v>
      </c>
      <c r="AY144" s="259" t="s">
        <v>129</v>
      </c>
    </row>
    <row r="145" s="2" customFormat="1" ht="44.25" customHeight="1">
      <c r="A145" s="38"/>
      <c r="B145" s="39"/>
      <c r="C145" s="235" t="s">
        <v>169</v>
      </c>
      <c r="D145" s="235" t="s">
        <v>131</v>
      </c>
      <c r="E145" s="236" t="s">
        <v>180</v>
      </c>
      <c r="F145" s="237" t="s">
        <v>181</v>
      </c>
      <c r="G145" s="238" t="s">
        <v>134</v>
      </c>
      <c r="H145" s="239">
        <v>63</v>
      </c>
      <c r="I145" s="240"/>
      <c r="J145" s="241">
        <f>ROUND(I145*H145,2)</f>
        <v>0</v>
      </c>
      <c r="K145" s="237" t="s">
        <v>135</v>
      </c>
      <c r="L145" s="44"/>
      <c r="M145" s="242" t="s">
        <v>1</v>
      </c>
      <c r="N145" s="243" t="s">
        <v>38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136</v>
      </c>
      <c r="AT145" s="246" t="s">
        <v>131</v>
      </c>
      <c r="AU145" s="246" t="s">
        <v>83</v>
      </c>
      <c r="AY145" s="17" t="s">
        <v>129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81</v>
      </c>
      <c r="BK145" s="247">
        <f>ROUND(I145*H145,2)</f>
        <v>0</v>
      </c>
      <c r="BL145" s="17" t="s">
        <v>136</v>
      </c>
      <c r="BM145" s="246" t="s">
        <v>426</v>
      </c>
    </row>
    <row r="146" s="13" customFormat="1">
      <c r="A146" s="13"/>
      <c r="B146" s="248"/>
      <c r="C146" s="249"/>
      <c r="D146" s="250" t="s">
        <v>138</v>
      </c>
      <c r="E146" s="251" t="s">
        <v>1</v>
      </c>
      <c r="F146" s="252" t="s">
        <v>427</v>
      </c>
      <c r="G146" s="249"/>
      <c r="H146" s="253">
        <v>63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138</v>
      </c>
      <c r="AU146" s="259" t="s">
        <v>83</v>
      </c>
      <c r="AV146" s="13" t="s">
        <v>83</v>
      </c>
      <c r="AW146" s="13" t="s">
        <v>30</v>
      </c>
      <c r="AX146" s="13" t="s">
        <v>81</v>
      </c>
      <c r="AY146" s="259" t="s">
        <v>129</v>
      </c>
    </row>
    <row r="147" s="2" customFormat="1" ht="21.75" customHeight="1">
      <c r="A147" s="38"/>
      <c r="B147" s="39"/>
      <c r="C147" s="235" t="s">
        <v>174</v>
      </c>
      <c r="D147" s="235" t="s">
        <v>131</v>
      </c>
      <c r="E147" s="236" t="s">
        <v>190</v>
      </c>
      <c r="F147" s="237" t="s">
        <v>191</v>
      </c>
      <c r="G147" s="238" t="s">
        <v>192</v>
      </c>
      <c r="H147" s="239">
        <v>828.72000000000003</v>
      </c>
      <c r="I147" s="240"/>
      <c r="J147" s="241">
        <f>ROUND(I147*H147,2)</f>
        <v>0</v>
      </c>
      <c r="K147" s="237" t="s">
        <v>135</v>
      </c>
      <c r="L147" s="44"/>
      <c r="M147" s="242" t="s">
        <v>1</v>
      </c>
      <c r="N147" s="243" t="s">
        <v>38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136</v>
      </c>
      <c r="AT147" s="246" t="s">
        <v>131</v>
      </c>
      <c r="AU147" s="246" t="s">
        <v>83</v>
      </c>
      <c r="AY147" s="17" t="s">
        <v>129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81</v>
      </c>
      <c r="BK147" s="247">
        <f>ROUND(I147*H147,2)</f>
        <v>0</v>
      </c>
      <c r="BL147" s="17" t="s">
        <v>136</v>
      </c>
      <c r="BM147" s="246" t="s">
        <v>428</v>
      </c>
    </row>
    <row r="148" s="13" customFormat="1">
      <c r="A148" s="13"/>
      <c r="B148" s="248"/>
      <c r="C148" s="249"/>
      <c r="D148" s="250" t="s">
        <v>138</v>
      </c>
      <c r="E148" s="251" t="s">
        <v>1</v>
      </c>
      <c r="F148" s="252" t="s">
        <v>429</v>
      </c>
      <c r="G148" s="249"/>
      <c r="H148" s="253">
        <v>828.72000000000003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138</v>
      </c>
      <c r="AU148" s="259" t="s">
        <v>83</v>
      </c>
      <c r="AV148" s="13" t="s">
        <v>83</v>
      </c>
      <c r="AW148" s="13" t="s">
        <v>30</v>
      </c>
      <c r="AX148" s="13" t="s">
        <v>81</v>
      </c>
      <c r="AY148" s="259" t="s">
        <v>129</v>
      </c>
    </row>
    <row r="149" s="2" customFormat="1" ht="21.75" customHeight="1">
      <c r="A149" s="38"/>
      <c r="B149" s="39"/>
      <c r="C149" s="235" t="s">
        <v>179</v>
      </c>
      <c r="D149" s="235" t="s">
        <v>131</v>
      </c>
      <c r="E149" s="236" t="s">
        <v>430</v>
      </c>
      <c r="F149" s="237" t="s">
        <v>431</v>
      </c>
      <c r="G149" s="238" t="s">
        <v>198</v>
      </c>
      <c r="H149" s="239">
        <v>830</v>
      </c>
      <c r="I149" s="240"/>
      <c r="J149" s="241">
        <f>ROUND(I149*H149,2)</f>
        <v>0</v>
      </c>
      <c r="K149" s="237" t="s">
        <v>135</v>
      </c>
      <c r="L149" s="44"/>
      <c r="M149" s="242" t="s">
        <v>1</v>
      </c>
      <c r="N149" s="243" t="s">
        <v>38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136</v>
      </c>
      <c r="AT149" s="246" t="s">
        <v>131</v>
      </c>
      <c r="AU149" s="246" t="s">
        <v>83</v>
      </c>
      <c r="AY149" s="17" t="s">
        <v>129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81</v>
      </c>
      <c r="BK149" s="247">
        <f>ROUND(I149*H149,2)</f>
        <v>0</v>
      </c>
      <c r="BL149" s="17" t="s">
        <v>136</v>
      </c>
      <c r="BM149" s="246" t="s">
        <v>432</v>
      </c>
    </row>
    <row r="150" s="13" customFormat="1">
      <c r="A150" s="13"/>
      <c r="B150" s="248"/>
      <c r="C150" s="249"/>
      <c r="D150" s="250" t="s">
        <v>138</v>
      </c>
      <c r="E150" s="251" t="s">
        <v>1</v>
      </c>
      <c r="F150" s="252" t="s">
        <v>433</v>
      </c>
      <c r="G150" s="249"/>
      <c r="H150" s="253">
        <v>830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138</v>
      </c>
      <c r="AU150" s="259" t="s">
        <v>83</v>
      </c>
      <c r="AV150" s="13" t="s">
        <v>83</v>
      </c>
      <c r="AW150" s="13" t="s">
        <v>30</v>
      </c>
      <c r="AX150" s="13" t="s">
        <v>81</v>
      </c>
      <c r="AY150" s="259" t="s">
        <v>129</v>
      </c>
    </row>
    <row r="151" s="2" customFormat="1" ht="21.75" customHeight="1">
      <c r="A151" s="38"/>
      <c r="B151" s="39"/>
      <c r="C151" s="235" t="s">
        <v>184</v>
      </c>
      <c r="D151" s="235" t="s">
        <v>131</v>
      </c>
      <c r="E151" s="236" t="s">
        <v>196</v>
      </c>
      <c r="F151" s="237" t="s">
        <v>197</v>
      </c>
      <c r="G151" s="238" t="s">
        <v>198</v>
      </c>
      <c r="H151" s="239">
        <v>1689.3</v>
      </c>
      <c r="I151" s="240"/>
      <c r="J151" s="241">
        <f>ROUND(I151*H151,2)</f>
        <v>0</v>
      </c>
      <c r="K151" s="237" t="s">
        <v>135</v>
      </c>
      <c r="L151" s="44"/>
      <c r="M151" s="242" t="s">
        <v>1</v>
      </c>
      <c r="N151" s="243" t="s">
        <v>38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136</v>
      </c>
      <c r="AT151" s="246" t="s">
        <v>131</v>
      </c>
      <c r="AU151" s="246" t="s">
        <v>83</v>
      </c>
      <c r="AY151" s="17" t="s">
        <v>129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81</v>
      </c>
      <c r="BK151" s="247">
        <f>ROUND(I151*H151,2)</f>
        <v>0</v>
      </c>
      <c r="BL151" s="17" t="s">
        <v>136</v>
      </c>
      <c r="BM151" s="246" t="s">
        <v>434</v>
      </c>
    </row>
    <row r="152" s="13" customFormat="1">
      <c r="A152" s="13"/>
      <c r="B152" s="248"/>
      <c r="C152" s="249"/>
      <c r="D152" s="250" t="s">
        <v>138</v>
      </c>
      <c r="E152" s="251" t="s">
        <v>1</v>
      </c>
      <c r="F152" s="252" t="s">
        <v>435</v>
      </c>
      <c r="G152" s="249"/>
      <c r="H152" s="253">
        <v>1689.3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138</v>
      </c>
      <c r="AU152" s="259" t="s">
        <v>83</v>
      </c>
      <c r="AV152" s="13" t="s">
        <v>83</v>
      </c>
      <c r="AW152" s="13" t="s">
        <v>30</v>
      </c>
      <c r="AX152" s="13" t="s">
        <v>81</v>
      </c>
      <c r="AY152" s="259" t="s">
        <v>129</v>
      </c>
    </row>
    <row r="153" s="2" customFormat="1" ht="55.5" customHeight="1">
      <c r="A153" s="38"/>
      <c r="B153" s="39"/>
      <c r="C153" s="235" t="s">
        <v>189</v>
      </c>
      <c r="D153" s="235" t="s">
        <v>131</v>
      </c>
      <c r="E153" s="236" t="s">
        <v>436</v>
      </c>
      <c r="F153" s="237" t="s">
        <v>437</v>
      </c>
      <c r="G153" s="238" t="s">
        <v>198</v>
      </c>
      <c r="H153" s="239">
        <v>42.259999999999998</v>
      </c>
      <c r="I153" s="240"/>
      <c r="J153" s="241">
        <f>ROUND(I153*H153,2)</f>
        <v>0</v>
      </c>
      <c r="K153" s="237" t="s">
        <v>135</v>
      </c>
      <c r="L153" s="44"/>
      <c r="M153" s="242" t="s">
        <v>1</v>
      </c>
      <c r="N153" s="243" t="s">
        <v>38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136</v>
      </c>
      <c r="AT153" s="246" t="s">
        <v>131</v>
      </c>
      <c r="AU153" s="246" t="s">
        <v>83</v>
      </c>
      <c r="AY153" s="17" t="s">
        <v>129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81</v>
      </c>
      <c r="BK153" s="247">
        <f>ROUND(I153*H153,2)</f>
        <v>0</v>
      </c>
      <c r="BL153" s="17" t="s">
        <v>136</v>
      </c>
      <c r="BM153" s="246" t="s">
        <v>438</v>
      </c>
    </row>
    <row r="154" s="13" customFormat="1">
      <c r="A154" s="13"/>
      <c r="B154" s="248"/>
      <c r="C154" s="249"/>
      <c r="D154" s="250" t="s">
        <v>138</v>
      </c>
      <c r="E154" s="251" t="s">
        <v>1</v>
      </c>
      <c r="F154" s="252" t="s">
        <v>439</v>
      </c>
      <c r="G154" s="249"/>
      <c r="H154" s="253">
        <v>42.259999999999998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138</v>
      </c>
      <c r="AU154" s="259" t="s">
        <v>83</v>
      </c>
      <c r="AV154" s="13" t="s">
        <v>83</v>
      </c>
      <c r="AW154" s="13" t="s">
        <v>30</v>
      </c>
      <c r="AX154" s="13" t="s">
        <v>81</v>
      </c>
      <c r="AY154" s="259" t="s">
        <v>129</v>
      </c>
    </row>
    <row r="155" s="2" customFormat="1" ht="33" customHeight="1">
      <c r="A155" s="38"/>
      <c r="B155" s="39"/>
      <c r="C155" s="235" t="s">
        <v>195</v>
      </c>
      <c r="D155" s="235" t="s">
        <v>131</v>
      </c>
      <c r="E155" s="236" t="s">
        <v>201</v>
      </c>
      <c r="F155" s="237" t="s">
        <v>202</v>
      </c>
      <c r="G155" s="238" t="s">
        <v>198</v>
      </c>
      <c r="H155" s="239">
        <v>10.789999999999999</v>
      </c>
      <c r="I155" s="240"/>
      <c r="J155" s="241">
        <f>ROUND(I155*H155,2)</f>
        <v>0</v>
      </c>
      <c r="K155" s="237" t="s">
        <v>135</v>
      </c>
      <c r="L155" s="44"/>
      <c r="M155" s="242" t="s">
        <v>1</v>
      </c>
      <c r="N155" s="243" t="s">
        <v>38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136</v>
      </c>
      <c r="AT155" s="246" t="s">
        <v>131</v>
      </c>
      <c r="AU155" s="246" t="s">
        <v>83</v>
      </c>
      <c r="AY155" s="17" t="s">
        <v>129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81</v>
      </c>
      <c r="BK155" s="247">
        <f>ROUND(I155*H155,2)</f>
        <v>0</v>
      </c>
      <c r="BL155" s="17" t="s">
        <v>136</v>
      </c>
      <c r="BM155" s="246" t="s">
        <v>440</v>
      </c>
    </row>
    <row r="156" s="13" customFormat="1">
      <c r="A156" s="13"/>
      <c r="B156" s="248"/>
      <c r="C156" s="249"/>
      <c r="D156" s="250" t="s">
        <v>138</v>
      </c>
      <c r="E156" s="251" t="s">
        <v>1</v>
      </c>
      <c r="F156" s="252" t="s">
        <v>441</v>
      </c>
      <c r="G156" s="249"/>
      <c r="H156" s="253">
        <v>10.789999999999999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138</v>
      </c>
      <c r="AU156" s="259" t="s">
        <v>83</v>
      </c>
      <c r="AV156" s="13" t="s">
        <v>83</v>
      </c>
      <c r="AW156" s="13" t="s">
        <v>30</v>
      </c>
      <c r="AX156" s="13" t="s">
        <v>81</v>
      </c>
      <c r="AY156" s="259" t="s">
        <v>129</v>
      </c>
    </row>
    <row r="157" s="2" customFormat="1" ht="55.5" customHeight="1">
      <c r="A157" s="38"/>
      <c r="B157" s="39"/>
      <c r="C157" s="235" t="s">
        <v>8</v>
      </c>
      <c r="D157" s="235" t="s">
        <v>131</v>
      </c>
      <c r="E157" s="236" t="s">
        <v>206</v>
      </c>
      <c r="F157" s="237" t="s">
        <v>207</v>
      </c>
      <c r="G157" s="238" t="s">
        <v>198</v>
      </c>
      <c r="H157" s="239">
        <v>4208.6000000000004</v>
      </c>
      <c r="I157" s="240"/>
      <c r="J157" s="241">
        <f>ROUND(I157*H157,2)</f>
        <v>0</v>
      </c>
      <c r="K157" s="237" t="s">
        <v>135</v>
      </c>
      <c r="L157" s="44"/>
      <c r="M157" s="242" t="s">
        <v>1</v>
      </c>
      <c r="N157" s="243" t="s">
        <v>38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136</v>
      </c>
      <c r="AT157" s="246" t="s">
        <v>131</v>
      </c>
      <c r="AU157" s="246" t="s">
        <v>83</v>
      </c>
      <c r="AY157" s="17" t="s">
        <v>129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81</v>
      </c>
      <c r="BK157" s="247">
        <f>ROUND(I157*H157,2)</f>
        <v>0</v>
      </c>
      <c r="BL157" s="17" t="s">
        <v>136</v>
      </c>
      <c r="BM157" s="246" t="s">
        <v>442</v>
      </c>
    </row>
    <row r="158" s="13" customFormat="1">
      <c r="A158" s="13"/>
      <c r="B158" s="248"/>
      <c r="C158" s="249"/>
      <c r="D158" s="250" t="s">
        <v>138</v>
      </c>
      <c r="E158" s="251" t="s">
        <v>1</v>
      </c>
      <c r="F158" s="252" t="s">
        <v>435</v>
      </c>
      <c r="G158" s="249"/>
      <c r="H158" s="253">
        <v>1689.3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138</v>
      </c>
      <c r="AU158" s="259" t="s">
        <v>83</v>
      </c>
      <c r="AV158" s="13" t="s">
        <v>83</v>
      </c>
      <c r="AW158" s="13" t="s">
        <v>30</v>
      </c>
      <c r="AX158" s="13" t="s">
        <v>73</v>
      </c>
      <c r="AY158" s="259" t="s">
        <v>129</v>
      </c>
    </row>
    <row r="159" s="14" customFormat="1">
      <c r="A159" s="14"/>
      <c r="B159" s="260"/>
      <c r="C159" s="261"/>
      <c r="D159" s="250" t="s">
        <v>138</v>
      </c>
      <c r="E159" s="262" t="s">
        <v>1</v>
      </c>
      <c r="F159" s="263" t="s">
        <v>209</v>
      </c>
      <c r="G159" s="261"/>
      <c r="H159" s="264">
        <v>1689.3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0" t="s">
        <v>138</v>
      </c>
      <c r="AU159" s="270" t="s">
        <v>83</v>
      </c>
      <c r="AV159" s="14" t="s">
        <v>144</v>
      </c>
      <c r="AW159" s="14" t="s">
        <v>30</v>
      </c>
      <c r="AX159" s="14" t="s">
        <v>73</v>
      </c>
      <c r="AY159" s="270" t="s">
        <v>129</v>
      </c>
    </row>
    <row r="160" s="13" customFormat="1">
      <c r="A160" s="13"/>
      <c r="B160" s="248"/>
      <c r="C160" s="249"/>
      <c r="D160" s="250" t="s">
        <v>138</v>
      </c>
      <c r="E160" s="251" t="s">
        <v>1</v>
      </c>
      <c r="F160" s="252" t="s">
        <v>435</v>
      </c>
      <c r="G160" s="249"/>
      <c r="H160" s="253">
        <v>1689.3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138</v>
      </c>
      <c r="AU160" s="259" t="s">
        <v>83</v>
      </c>
      <c r="AV160" s="13" t="s">
        <v>83</v>
      </c>
      <c r="AW160" s="13" t="s">
        <v>30</v>
      </c>
      <c r="AX160" s="13" t="s">
        <v>73</v>
      </c>
      <c r="AY160" s="259" t="s">
        <v>129</v>
      </c>
    </row>
    <row r="161" s="13" customFormat="1">
      <c r="A161" s="13"/>
      <c r="B161" s="248"/>
      <c r="C161" s="249"/>
      <c r="D161" s="250" t="s">
        <v>138</v>
      </c>
      <c r="E161" s="251" t="s">
        <v>1</v>
      </c>
      <c r="F161" s="252" t="s">
        <v>433</v>
      </c>
      <c r="G161" s="249"/>
      <c r="H161" s="253">
        <v>830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138</v>
      </c>
      <c r="AU161" s="259" t="s">
        <v>83</v>
      </c>
      <c r="AV161" s="13" t="s">
        <v>83</v>
      </c>
      <c r="AW161" s="13" t="s">
        <v>30</v>
      </c>
      <c r="AX161" s="13" t="s">
        <v>73</v>
      </c>
      <c r="AY161" s="259" t="s">
        <v>129</v>
      </c>
    </row>
    <row r="162" s="14" customFormat="1">
      <c r="A162" s="14"/>
      <c r="B162" s="260"/>
      <c r="C162" s="261"/>
      <c r="D162" s="250" t="s">
        <v>138</v>
      </c>
      <c r="E162" s="262" t="s">
        <v>1</v>
      </c>
      <c r="F162" s="263" t="s">
        <v>210</v>
      </c>
      <c r="G162" s="261"/>
      <c r="H162" s="264">
        <v>2519.3000000000002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0" t="s">
        <v>138</v>
      </c>
      <c r="AU162" s="270" t="s">
        <v>83</v>
      </c>
      <c r="AV162" s="14" t="s">
        <v>144</v>
      </c>
      <c r="AW162" s="14" t="s">
        <v>30</v>
      </c>
      <c r="AX162" s="14" t="s">
        <v>73</v>
      </c>
      <c r="AY162" s="270" t="s">
        <v>129</v>
      </c>
    </row>
    <row r="163" s="15" customFormat="1">
      <c r="A163" s="15"/>
      <c r="B163" s="271"/>
      <c r="C163" s="272"/>
      <c r="D163" s="250" t="s">
        <v>138</v>
      </c>
      <c r="E163" s="273" t="s">
        <v>1</v>
      </c>
      <c r="F163" s="274" t="s">
        <v>211</v>
      </c>
      <c r="G163" s="272"/>
      <c r="H163" s="275">
        <v>4208.6000000000004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138</v>
      </c>
      <c r="AU163" s="281" t="s">
        <v>83</v>
      </c>
      <c r="AV163" s="15" t="s">
        <v>136</v>
      </c>
      <c r="AW163" s="15" t="s">
        <v>30</v>
      </c>
      <c r="AX163" s="15" t="s">
        <v>81</v>
      </c>
      <c r="AY163" s="281" t="s">
        <v>129</v>
      </c>
    </row>
    <row r="164" s="2" customFormat="1" ht="55.5" customHeight="1">
      <c r="A164" s="38"/>
      <c r="B164" s="39"/>
      <c r="C164" s="235" t="s">
        <v>205</v>
      </c>
      <c r="D164" s="235" t="s">
        <v>131</v>
      </c>
      <c r="E164" s="236" t="s">
        <v>443</v>
      </c>
      <c r="F164" s="237" t="s">
        <v>444</v>
      </c>
      <c r="G164" s="238" t="s">
        <v>198</v>
      </c>
      <c r="H164" s="239">
        <v>830</v>
      </c>
      <c r="I164" s="240"/>
      <c r="J164" s="241">
        <f>ROUND(I164*H164,2)</f>
        <v>0</v>
      </c>
      <c r="K164" s="237" t="s">
        <v>135</v>
      </c>
      <c r="L164" s="44"/>
      <c r="M164" s="242" t="s">
        <v>1</v>
      </c>
      <c r="N164" s="243" t="s">
        <v>38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136</v>
      </c>
      <c r="AT164" s="246" t="s">
        <v>131</v>
      </c>
      <c r="AU164" s="246" t="s">
        <v>83</v>
      </c>
      <c r="AY164" s="17" t="s">
        <v>129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81</v>
      </c>
      <c r="BK164" s="247">
        <f>ROUND(I164*H164,2)</f>
        <v>0</v>
      </c>
      <c r="BL164" s="17" t="s">
        <v>136</v>
      </c>
      <c r="BM164" s="246" t="s">
        <v>445</v>
      </c>
    </row>
    <row r="165" s="13" customFormat="1">
      <c r="A165" s="13"/>
      <c r="B165" s="248"/>
      <c r="C165" s="249"/>
      <c r="D165" s="250" t="s">
        <v>138</v>
      </c>
      <c r="E165" s="251" t="s">
        <v>1</v>
      </c>
      <c r="F165" s="252" t="s">
        <v>433</v>
      </c>
      <c r="G165" s="249"/>
      <c r="H165" s="253">
        <v>830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138</v>
      </c>
      <c r="AU165" s="259" t="s">
        <v>83</v>
      </c>
      <c r="AV165" s="13" t="s">
        <v>83</v>
      </c>
      <c r="AW165" s="13" t="s">
        <v>30</v>
      </c>
      <c r="AX165" s="13" t="s">
        <v>73</v>
      </c>
      <c r="AY165" s="259" t="s">
        <v>129</v>
      </c>
    </row>
    <row r="166" s="14" customFormat="1">
      <c r="A166" s="14"/>
      <c r="B166" s="260"/>
      <c r="C166" s="261"/>
      <c r="D166" s="250" t="s">
        <v>138</v>
      </c>
      <c r="E166" s="262" t="s">
        <v>1</v>
      </c>
      <c r="F166" s="263" t="s">
        <v>446</v>
      </c>
      <c r="G166" s="261"/>
      <c r="H166" s="264">
        <v>830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0" t="s">
        <v>138</v>
      </c>
      <c r="AU166" s="270" t="s">
        <v>83</v>
      </c>
      <c r="AV166" s="14" t="s">
        <v>144</v>
      </c>
      <c r="AW166" s="14" t="s">
        <v>30</v>
      </c>
      <c r="AX166" s="14" t="s">
        <v>73</v>
      </c>
      <c r="AY166" s="270" t="s">
        <v>129</v>
      </c>
    </row>
    <row r="167" s="15" customFormat="1">
      <c r="A167" s="15"/>
      <c r="B167" s="271"/>
      <c r="C167" s="272"/>
      <c r="D167" s="250" t="s">
        <v>138</v>
      </c>
      <c r="E167" s="273" t="s">
        <v>1</v>
      </c>
      <c r="F167" s="274" t="s">
        <v>211</v>
      </c>
      <c r="G167" s="272"/>
      <c r="H167" s="275">
        <v>830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138</v>
      </c>
      <c r="AU167" s="281" t="s">
        <v>83</v>
      </c>
      <c r="AV167" s="15" t="s">
        <v>136</v>
      </c>
      <c r="AW167" s="15" t="s">
        <v>30</v>
      </c>
      <c r="AX167" s="15" t="s">
        <v>81</v>
      </c>
      <c r="AY167" s="281" t="s">
        <v>129</v>
      </c>
    </row>
    <row r="168" s="2" customFormat="1" ht="55.5" customHeight="1">
      <c r="A168" s="38"/>
      <c r="B168" s="39"/>
      <c r="C168" s="235" t="s">
        <v>212</v>
      </c>
      <c r="D168" s="235" t="s">
        <v>131</v>
      </c>
      <c r="E168" s="236" t="s">
        <v>213</v>
      </c>
      <c r="F168" s="237" t="s">
        <v>214</v>
      </c>
      <c r="G168" s="238" t="s">
        <v>198</v>
      </c>
      <c r="H168" s="239">
        <v>2019.5999999999999</v>
      </c>
      <c r="I168" s="240"/>
      <c r="J168" s="241">
        <f>ROUND(I168*H168,2)</f>
        <v>0</v>
      </c>
      <c r="K168" s="237" t="s">
        <v>135</v>
      </c>
      <c r="L168" s="44"/>
      <c r="M168" s="242" t="s">
        <v>1</v>
      </c>
      <c r="N168" s="243" t="s">
        <v>38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136</v>
      </c>
      <c r="AT168" s="246" t="s">
        <v>131</v>
      </c>
      <c r="AU168" s="246" t="s">
        <v>83</v>
      </c>
      <c r="AY168" s="17" t="s">
        <v>129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81</v>
      </c>
      <c r="BK168" s="247">
        <f>ROUND(I168*H168,2)</f>
        <v>0</v>
      </c>
      <c r="BL168" s="17" t="s">
        <v>136</v>
      </c>
      <c r="BM168" s="246" t="s">
        <v>447</v>
      </c>
    </row>
    <row r="169" s="13" customFormat="1">
      <c r="A169" s="13"/>
      <c r="B169" s="248"/>
      <c r="C169" s="249"/>
      <c r="D169" s="250" t="s">
        <v>138</v>
      </c>
      <c r="E169" s="251" t="s">
        <v>1</v>
      </c>
      <c r="F169" s="252" t="s">
        <v>448</v>
      </c>
      <c r="G169" s="249"/>
      <c r="H169" s="253">
        <v>2019.5999999999999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138</v>
      </c>
      <c r="AU169" s="259" t="s">
        <v>83</v>
      </c>
      <c r="AV169" s="13" t="s">
        <v>83</v>
      </c>
      <c r="AW169" s="13" t="s">
        <v>30</v>
      </c>
      <c r="AX169" s="13" t="s">
        <v>81</v>
      </c>
      <c r="AY169" s="259" t="s">
        <v>129</v>
      </c>
    </row>
    <row r="170" s="2" customFormat="1" ht="21.75" customHeight="1">
      <c r="A170" s="38"/>
      <c r="B170" s="39"/>
      <c r="C170" s="235" t="s">
        <v>217</v>
      </c>
      <c r="D170" s="235" t="s">
        <v>131</v>
      </c>
      <c r="E170" s="236" t="s">
        <v>218</v>
      </c>
      <c r="F170" s="237" t="s">
        <v>219</v>
      </c>
      <c r="G170" s="238" t="s">
        <v>198</v>
      </c>
      <c r="H170" s="239">
        <v>10.789999999999999</v>
      </c>
      <c r="I170" s="240"/>
      <c r="J170" s="241">
        <f>ROUND(I170*H170,2)</f>
        <v>0</v>
      </c>
      <c r="K170" s="237" t="s">
        <v>135</v>
      </c>
      <c r="L170" s="44"/>
      <c r="M170" s="242" t="s">
        <v>1</v>
      </c>
      <c r="N170" s="243" t="s">
        <v>38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136</v>
      </c>
      <c r="AT170" s="246" t="s">
        <v>131</v>
      </c>
      <c r="AU170" s="246" t="s">
        <v>83</v>
      </c>
      <c r="AY170" s="17" t="s">
        <v>129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81</v>
      </c>
      <c r="BK170" s="247">
        <f>ROUND(I170*H170,2)</f>
        <v>0</v>
      </c>
      <c r="BL170" s="17" t="s">
        <v>136</v>
      </c>
      <c r="BM170" s="246" t="s">
        <v>449</v>
      </c>
    </row>
    <row r="171" s="13" customFormat="1">
      <c r="A171" s="13"/>
      <c r="B171" s="248"/>
      <c r="C171" s="249"/>
      <c r="D171" s="250" t="s">
        <v>138</v>
      </c>
      <c r="E171" s="251" t="s">
        <v>1</v>
      </c>
      <c r="F171" s="252" t="s">
        <v>441</v>
      </c>
      <c r="G171" s="249"/>
      <c r="H171" s="253">
        <v>10.789999999999999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138</v>
      </c>
      <c r="AU171" s="259" t="s">
        <v>83</v>
      </c>
      <c r="AV171" s="13" t="s">
        <v>83</v>
      </c>
      <c r="AW171" s="13" t="s">
        <v>30</v>
      </c>
      <c r="AX171" s="13" t="s">
        <v>81</v>
      </c>
      <c r="AY171" s="259" t="s">
        <v>129</v>
      </c>
    </row>
    <row r="172" s="2" customFormat="1" ht="33" customHeight="1">
      <c r="A172" s="38"/>
      <c r="B172" s="39"/>
      <c r="C172" s="235" t="s">
        <v>222</v>
      </c>
      <c r="D172" s="235" t="s">
        <v>131</v>
      </c>
      <c r="E172" s="236" t="s">
        <v>450</v>
      </c>
      <c r="F172" s="237" t="s">
        <v>451</v>
      </c>
      <c r="G172" s="238" t="s">
        <v>192</v>
      </c>
      <c r="H172" s="239">
        <v>911</v>
      </c>
      <c r="I172" s="240"/>
      <c r="J172" s="241">
        <f>ROUND(I172*H172,2)</f>
        <v>0</v>
      </c>
      <c r="K172" s="237" t="s">
        <v>135</v>
      </c>
      <c r="L172" s="44"/>
      <c r="M172" s="242" t="s">
        <v>1</v>
      </c>
      <c r="N172" s="243" t="s">
        <v>38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136</v>
      </c>
      <c r="AT172" s="246" t="s">
        <v>131</v>
      </c>
      <c r="AU172" s="246" t="s">
        <v>83</v>
      </c>
      <c r="AY172" s="17" t="s">
        <v>129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81</v>
      </c>
      <c r="BK172" s="247">
        <f>ROUND(I172*H172,2)</f>
        <v>0</v>
      </c>
      <c r="BL172" s="17" t="s">
        <v>136</v>
      </c>
      <c r="BM172" s="246" t="s">
        <v>452</v>
      </c>
    </row>
    <row r="173" s="13" customFormat="1">
      <c r="A173" s="13"/>
      <c r="B173" s="248"/>
      <c r="C173" s="249"/>
      <c r="D173" s="250" t="s">
        <v>138</v>
      </c>
      <c r="E173" s="251" t="s">
        <v>1</v>
      </c>
      <c r="F173" s="252" t="s">
        <v>453</v>
      </c>
      <c r="G173" s="249"/>
      <c r="H173" s="253">
        <v>911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138</v>
      </c>
      <c r="AU173" s="259" t="s">
        <v>83</v>
      </c>
      <c r="AV173" s="13" t="s">
        <v>83</v>
      </c>
      <c r="AW173" s="13" t="s">
        <v>30</v>
      </c>
      <c r="AX173" s="13" t="s">
        <v>81</v>
      </c>
      <c r="AY173" s="259" t="s">
        <v>129</v>
      </c>
    </row>
    <row r="174" s="2" customFormat="1" ht="16.5" customHeight="1">
      <c r="A174" s="38"/>
      <c r="B174" s="39"/>
      <c r="C174" s="282" t="s">
        <v>227</v>
      </c>
      <c r="D174" s="282" t="s">
        <v>247</v>
      </c>
      <c r="E174" s="283" t="s">
        <v>454</v>
      </c>
      <c r="F174" s="284" t="s">
        <v>455</v>
      </c>
      <c r="G174" s="285" t="s">
        <v>456</v>
      </c>
      <c r="H174" s="286">
        <v>22.774999999999999</v>
      </c>
      <c r="I174" s="287"/>
      <c r="J174" s="288">
        <f>ROUND(I174*H174,2)</f>
        <v>0</v>
      </c>
      <c r="K174" s="284" t="s">
        <v>135</v>
      </c>
      <c r="L174" s="289"/>
      <c r="M174" s="290" t="s">
        <v>1</v>
      </c>
      <c r="N174" s="291" t="s">
        <v>38</v>
      </c>
      <c r="O174" s="91"/>
      <c r="P174" s="244">
        <f>O174*H174</f>
        <v>0</v>
      </c>
      <c r="Q174" s="244">
        <v>0.001</v>
      </c>
      <c r="R174" s="244">
        <f>Q174*H174</f>
        <v>0.022775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165</v>
      </c>
      <c r="AT174" s="246" t="s">
        <v>247</v>
      </c>
      <c r="AU174" s="246" t="s">
        <v>83</v>
      </c>
      <c r="AY174" s="17" t="s">
        <v>129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81</v>
      </c>
      <c r="BK174" s="247">
        <f>ROUND(I174*H174,2)</f>
        <v>0</v>
      </c>
      <c r="BL174" s="17" t="s">
        <v>136</v>
      </c>
      <c r="BM174" s="246" t="s">
        <v>457</v>
      </c>
    </row>
    <row r="175" s="13" customFormat="1">
      <c r="A175" s="13"/>
      <c r="B175" s="248"/>
      <c r="C175" s="249"/>
      <c r="D175" s="250" t="s">
        <v>138</v>
      </c>
      <c r="E175" s="251" t="s">
        <v>1</v>
      </c>
      <c r="F175" s="252" t="s">
        <v>458</v>
      </c>
      <c r="G175" s="249"/>
      <c r="H175" s="253">
        <v>22.774999999999999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9" t="s">
        <v>138</v>
      </c>
      <c r="AU175" s="259" t="s">
        <v>83</v>
      </c>
      <c r="AV175" s="13" t="s">
        <v>83</v>
      </c>
      <c r="AW175" s="13" t="s">
        <v>30</v>
      </c>
      <c r="AX175" s="13" t="s">
        <v>81</v>
      </c>
      <c r="AY175" s="259" t="s">
        <v>129</v>
      </c>
    </row>
    <row r="176" s="2" customFormat="1" ht="21.75" customHeight="1">
      <c r="A176" s="38"/>
      <c r="B176" s="39"/>
      <c r="C176" s="235" t="s">
        <v>7</v>
      </c>
      <c r="D176" s="235" t="s">
        <v>131</v>
      </c>
      <c r="E176" s="236" t="s">
        <v>223</v>
      </c>
      <c r="F176" s="237" t="s">
        <v>224</v>
      </c>
      <c r="G176" s="238" t="s">
        <v>192</v>
      </c>
      <c r="H176" s="239">
        <v>2700</v>
      </c>
      <c r="I176" s="240"/>
      <c r="J176" s="241">
        <f>ROUND(I176*H176,2)</f>
        <v>0</v>
      </c>
      <c r="K176" s="237" t="s">
        <v>135</v>
      </c>
      <c r="L176" s="44"/>
      <c r="M176" s="242" t="s">
        <v>1</v>
      </c>
      <c r="N176" s="243" t="s">
        <v>38</v>
      </c>
      <c r="O176" s="91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136</v>
      </c>
      <c r="AT176" s="246" t="s">
        <v>131</v>
      </c>
      <c r="AU176" s="246" t="s">
        <v>83</v>
      </c>
      <c r="AY176" s="17" t="s">
        <v>129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7" t="s">
        <v>81</v>
      </c>
      <c r="BK176" s="247">
        <f>ROUND(I176*H176,2)</f>
        <v>0</v>
      </c>
      <c r="BL176" s="17" t="s">
        <v>136</v>
      </c>
      <c r="BM176" s="246" t="s">
        <v>459</v>
      </c>
    </row>
    <row r="177" s="13" customFormat="1">
      <c r="A177" s="13"/>
      <c r="B177" s="248"/>
      <c r="C177" s="249"/>
      <c r="D177" s="250" t="s">
        <v>138</v>
      </c>
      <c r="E177" s="251" t="s">
        <v>1</v>
      </c>
      <c r="F177" s="252" t="s">
        <v>460</v>
      </c>
      <c r="G177" s="249"/>
      <c r="H177" s="253">
        <v>2700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138</v>
      </c>
      <c r="AU177" s="259" t="s">
        <v>83</v>
      </c>
      <c r="AV177" s="13" t="s">
        <v>83</v>
      </c>
      <c r="AW177" s="13" t="s">
        <v>30</v>
      </c>
      <c r="AX177" s="13" t="s">
        <v>81</v>
      </c>
      <c r="AY177" s="259" t="s">
        <v>129</v>
      </c>
    </row>
    <row r="178" s="2" customFormat="1" ht="33" customHeight="1">
      <c r="A178" s="38"/>
      <c r="B178" s="39"/>
      <c r="C178" s="235" t="s">
        <v>235</v>
      </c>
      <c r="D178" s="235" t="s">
        <v>131</v>
      </c>
      <c r="E178" s="236" t="s">
        <v>232</v>
      </c>
      <c r="F178" s="237" t="s">
        <v>233</v>
      </c>
      <c r="G178" s="238" t="s">
        <v>192</v>
      </c>
      <c r="H178" s="239">
        <v>1686.72</v>
      </c>
      <c r="I178" s="240"/>
      <c r="J178" s="241">
        <f>ROUND(I178*H178,2)</f>
        <v>0</v>
      </c>
      <c r="K178" s="237" t="s">
        <v>135</v>
      </c>
      <c r="L178" s="44"/>
      <c r="M178" s="242" t="s">
        <v>1</v>
      </c>
      <c r="N178" s="243" t="s">
        <v>38</v>
      </c>
      <c r="O178" s="91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136</v>
      </c>
      <c r="AT178" s="246" t="s">
        <v>131</v>
      </c>
      <c r="AU178" s="246" t="s">
        <v>83</v>
      </c>
      <c r="AY178" s="17" t="s">
        <v>129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81</v>
      </c>
      <c r="BK178" s="247">
        <f>ROUND(I178*H178,2)</f>
        <v>0</v>
      </c>
      <c r="BL178" s="17" t="s">
        <v>136</v>
      </c>
      <c r="BM178" s="246" t="s">
        <v>461</v>
      </c>
    </row>
    <row r="179" s="13" customFormat="1">
      <c r="A179" s="13"/>
      <c r="B179" s="248"/>
      <c r="C179" s="249"/>
      <c r="D179" s="250" t="s">
        <v>138</v>
      </c>
      <c r="E179" s="251" t="s">
        <v>1</v>
      </c>
      <c r="F179" s="252" t="s">
        <v>462</v>
      </c>
      <c r="G179" s="249"/>
      <c r="H179" s="253">
        <v>1686.72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9" t="s">
        <v>138</v>
      </c>
      <c r="AU179" s="259" t="s">
        <v>83</v>
      </c>
      <c r="AV179" s="13" t="s">
        <v>83</v>
      </c>
      <c r="AW179" s="13" t="s">
        <v>30</v>
      </c>
      <c r="AX179" s="13" t="s">
        <v>81</v>
      </c>
      <c r="AY179" s="259" t="s">
        <v>129</v>
      </c>
    </row>
    <row r="180" s="2" customFormat="1" ht="33" customHeight="1">
      <c r="A180" s="38"/>
      <c r="B180" s="39"/>
      <c r="C180" s="235" t="s">
        <v>240</v>
      </c>
      <c r="D180" s="235" t="s">
        <v>131</v>
      </c>
      <c r="E180" s="236" t="s">
        <v>463</v>
      </c>
      <c r="F180" s="237" t="s">
        <v>464</v>
      </c>
      <c r="G180" s="238" t="s">
        <v>192</v>
      </c>
      <c r="H180" s="239">
        <v>82.280000000000001</v>
      </c>
      <c r="I180" s="240"/>
      <c r="J180" s="241">
        <f>ROUND(I180*H180,2)</f>
        <v>0</v>
      </c>
      <c r="K180" s="237" t="s">
        <v>135</v>
      </c>
      <c r="L180" s="44"/>
      <c r="M180" s="242" t="s">
        <v>1</v>
      </c>
      <c r="N180" s="243" t="s">
        <v>38</v>
      </c>
      <c r="O180" s="91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136</v>
      </c>
      <c r="AT180" s="246" t="s">
        <v>131</v>
      </c>
      <c r="AU180" s="246" t="s">
        <v>83</v>
      </c>
      <c r="AY180" s="17" t="s">
        <v>129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7" t="s">
        <v>81</v>
      </c>
      <c r="BK180" s="247">
        <f>ROUND(I180*H180,2)</f>
        <v>0</v>
      </c>
      <c r="BL180" s="17" t="s">
        <v>136</v>
      </c>
      <c r="BM180" s="246" t="s">
        <v>465</v>
      </c>
    </row>
    <row r="181" s="13" customFormat="1">
      <c r="A181" s="13"/>
      <c r="B181" s="248"/>
      <c r="C181" s="249"/>
      <c r="D181" s="250" t="s">
        <v>138</v>
      </c>
      <c r="E181" s="251" t="s">
        <v>1</v>
      </c>
      <c r="F181" s="252" t="s">
        <v>466</v>
      </c>
      <c r="G181" s="249"/>
      <c r="H181" s="253">
        <v>82.280000000000001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9" t="s">
        <v>138</v>
      </c>
      <c r="AU181" s="259" t="s">
        <v>83</v>
      </c>
      <c r="AV181" s="13" t="s">
        <v>83</v>
      </c>
      <c r="AW181" s="13" t="s">
        <v>30</v>
      </c>
      <c r="AX181" s="13" t="s">
        <v>81</v>
      </c>
      <c r="AY181" s="259" t="s">
        <v>129</v>
      </c>
    </row>
    <row r="182" s="2" customFormat="1" ht="33" customHeight="1">
      <c r="A182" s="38"/>
      <c r="B182" s="39"/>
      <c r="C182" s="235" t="s">
        <v>246</v>
      </c>
      <c r="D182" s="235" t="s">
        <v>131</v>
      </c>
      <c r="E182" s="236" t="s">
        <v>236</v>
      </c>
      <c r="F182" s="237" t="s">
        <v>237</v>
      </c>
      <c r="G182" s="238" t="s">
        <v>192</v>
      </c>
      <c r="H182" s="239">
        <v>828.72000000000003</v>
      </c>
      <c r="I182" s="240"/>
      <c r="J182" s="241">
        <f>ROUND(I182*H182,2)</f>
        <v>0</v>
      </c>
      <c r="K182" s="237" t="s">
        <v>135</v>
      </c>
      <c r="L182" s="44"/>
      <c r="M182" s="242" t="s">
        <v>1</v>
      </c>
      <c r="N182" s="243" t="s">
        <v>38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136</v>
      </c>
      <c r="AT182" s="246" t="s">
        <v>131</v>
      </c>
      <c r="AU182" s="246" t="s">
        <v>83</v>
      </c>
      <c r="AY182" s="17" t="s">
        <v>129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81</v>
      </c>
      <c r="BK182" s="247">
        <f>ROUND(I182*H182,2)</f>
        <v>0</v>
      </c>
      <c r="BL182" s="17" t="s">
        <v>136</v>
      </c>
      <c r="BM182" s="246" t="s">
        <v>467</v>
      </c>
    </row>
    <row r="183" s="13" customFormat="1">
      <c r="A183" s="13"/>
      <c r="B183" s="248"/>
      <c r="C183" s="249"/>
      <c r="D183" s="250" t="s">
        <v>138</v>
      </c>
      <c r="E183" s="251" t="s">
        <v>1</v>
      </c>
      <c r="F183" s="252" t="s">
        <v>429</v>
      </c>
      <c r="G183" s="249"/>
      <c r="H183" s="253">
        <v>828.72000000000003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138</v>
      </c>
      <c r="AU183" s="259" t="s">
        <v>83</v>
      </c>
      <c r="AV183" s="13" t="s">
        <v>83</v>
      </c>
      <c r="AW183" s="13" t="s">
        <v>30</v>
      </c>
      <c r="AX183" s="13" t="s">
        <v>81</v>
      </c>
      <c r="AY183" s="259" t="s">
        <v>129</v>
      </c>
    </row>
    <row r="184" s="12" customFormat="1" ht="22.8" customHeight="1">
      <c r="A184" s="12"/>
      <c r="B184" s="219"/>
      <c r="C184" s="220"/>
      <c r="D184" s="221" t="s">
        <v>72</v>
      </c>
      <c r="E184" s="233" t="s">
        <v>144</v>
      </c>
      <c r="F184" s="233" t="s">
        <v>239</v>
      </c>
      <c r="G184" s="220"/>
      <c r="H184" s="220"/>
      <c r="I184" s="223"/>
      <c r="J184" s="234">
        <f>BK184</f>
        <v>0</v>
      </c>
      <c r="K184" s="220"/>
      <c r="L184" s="225"/>
      <c r="M184" s="226"/>
      <c r="N184" s="227"/>
      <c r="O184" s="227"/>
      <c r="P184" s="228">
        <f>SUM(P185:P214)</f>
        <v>0</v>
      </c>
      <c r="Q184" s="227"/>
      <c r="R184" s="228">
        <f>SUM(R185:R214)</f>
        <v>5.9042653999999999</v>
      </c>
      <c r="S184" s="227"/>
      <c r="T184" s="229">
        <f>SUM(T185:T214)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0" t="s">
        <v>81</v>
      </c>
      <c r="AT184" s="231" t="s">
        <v>72</v>
      </c>
      <c r="AU184" s="231" t="s">
        <v>81</v>
      </c>
      <c r="AY184" s="230" t="s">
        <v>129</v>
      </c>
      <c r="BK184" s="232">
        <f>SUM(BK185:BK214)</f>
        <v>0</v>
      </c>
    </row>
    <row r="185" s="2" customFormat="1" ht="21.75" customHeight="1">
      <c r="A185" s="38"/>
      <c r="B185" s="39"/>
      <c r="C185" s="235" t="s">
        <v>252</v>
      </c>
      <c r="D185" s="235" t="s">
        <v>131</v>
      </c>
      <c r="E185" s="236" t="s">
        <v>241</v>
      </c>
      <c r="F185" s="237" t="s">
        <v>242</v>
      </c>
      <c r="G185" s="238" t="s">
        <v>198</v>
      </c>
      <c r="H185" s="239">
        <v>4.0460000000000003</v>
      </c>
      <c r="I185" s="240"/>
      <c r="J185" s="241">
        <f>ROUND(I185*H185,2)</f>
        <v>0</v>
      </c>
      <c r="K185" s="237" t="s">
        <v>135</v>
      </c>
      <c r="L185" s="44"/>
      <c r="M185" s="242" t="s">
        <v>1</v>
      </c>
      <c r="N185" s="243" t="s">
        <v>38</v>
      </c>
      <c r="O185" s="91"/>
      <c r="P185" s="244">
        <f>O185*H185</f>
        <v>0</v>
      </c>
      <c r="Q185" s="244">
        <v>0.079549999999999996</v>
      </c>
      <c r="R185" s="244">
        <f>Q185*H185</f>
        <v>0.32185930000000001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136</v>
      </c>
      <c r="AT185" s="246" t="s">
        <v>131</v>
      </c>
      <c r="AU185" s="246" t="s">
        <v>83</v>
      </c>
      <c r="AY185" s="17" t="s">
        <v>129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81</v>
      </c>
      <c r="BK185" s="247">
        <f>ROUND(I185*H185,2)</f>
        <v>0</v>
      </c>
      <c r="BL185" s="17" t="s">
        <v>136</v>
      </c>
      <c r="BM185" s="246" t="s">
        <v>468</v>
      </c>
    </row>
    <row r="186" s="13" customFormat="1">
      <c r="A186" s="13"/>
      <c r="B186" s="248"/>
      <c r="C186" s="249"/>
      <c r="D186" s="250" t="s">
        <v>138</v>
      </c>
      <c r="E186" s="251" t="s">
        <v>1</v>
      </c>
      <c r="F186" s="252" t="s">
        <v>469</v>
      </c>
      <c r="G186" s="249"/>
      <c r="H186" s="253">
        <v>3.149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138</v>
      </c>
      <c r="AU186" s="259" t="s">
        <v>83</v>
      </c>
      <c r="AV186" s="13" t="s">
        <v>83</v>
      </c>
      <c r="AW186" s="13" t="s">
        <v>30</v>
      </c>
      <c r="AX186" s="13" t="s">
        <v>73</v>
      </c>
      <c r="AY186" s="259" t="s">
        <v>129</v>
      </c>
    </row>
    <row r="187" s="13" customFormat="1">
      <c r="A187" s="13"/>
      <c r="B187" s="248"/>
      <c r="C187" s="249"/>
      <c r="D187" s="250" t="s">
        <v>138</v>
      </c>
      <c r="E187" s="251" t="s">
        <v>1</v>
      </c>
      <c r="F187" s="252" t="s">
        <v>245</v>
      </c>
      <c r="G187" s="249"/>
      <c r="H187" s="253">
        <v>0.89700000000000002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9" t="s">
        <v>138</v>
      </c>
      <c r="AU187" s="259" t="s">
        <v>83</v>
      </c>
      <c r="AV187" s="13" t="s">
        <v>83</v>
      </c>
      <c r="AW187" s="13" t="s">
        <v>30</v>
      </c>
      <c r="AX187" s="13" t="s">
        <v>73</v>
      </c>
      <c r="AY187" s="259" t="s">
        <v>129</v>
      </c>
    </row>
    <row r="188" s="15" customFormat="1">
      <c r="A188" s="15"/>
      <c r="B188" s="271"/>
      <c r="C188" s="272"/>
      <c r="D188" s="250" t="s">
        <v>138</v>
      </c>
      <c r="E188" s="273" t="s">
        <v>1</v>
      </c>
      <c r="F188" s="274" t="s">
        <v>211</v>
      </c>
      <c r="G188" s="272"/>
      <c r="H188" s="275">
        <v>4.0460000000000003</v>
      </c>
      <c r="I188" s="276"/>
      <c r="J188" s="272"/>
      <c r="K188" s="272"/>
      <c r="L188" s="277"/>
      <c r="M188" s="278"/>
      <c r="N188" s="279"/>
      <c r="O188" s="279"/>
      <c r="P188" s="279"/>
      <c r="Q188" s="279"/>
      <c r="R188" s="279"/>
      <c r="S188" s="279"/>
      <c r="T188" s="28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1" t="s">
        <v>138</v>
      </c>
      <c r="AU188" s="281" t="s">
        <v>83</v>
      </c>
      <c r="AV188" s="15" t="s">
        <v>136</v>
      </c>
      <c r="AW188" s="15" t="s">
        <v>30</v>
      </c>
      <c r="AX188" s="15" t="s">
        <v>81</v>
      </c>
      <c r="AY188" s="281" t="s">
        <v>129</v>
      </c>
    </row>
    <row r="189" s="2" customFormat="1" ht="21.75" customHeight="1">
      <c r="A189" s="38"/>
      <c r="B189" s="39"/>
      <c r="C189" s="282" t="s">
        <v>257</v>
      </c>
      <c r="D189" s="282" t="s">
        <v>247</v>
      </c>
      <c r="E189" s="283" t="s">
        <v>470</v>
      </c>
      <c r="F189" s="284" t="s">
        <v>249</v>
      </c>
      <c r="G189" s="285" t="s">
        <v>134</v>
      </c>
      <c r="H189" s="286">
        <v>1</v>
      </c>
      <c r="I189" s="287"/>
      <c r="J189" s="288">
        <f>ROUND(I189*H189,2)</f>
        <v>0</v>
      </c>
      <c r="K189" s="284" t="s">
        <v>1</v>
      </c>
      <c r="L189" s="289"/>
      <c r="M189" s="290" t="s">
        <v>1</v>
      </c>
      <c r="N189" s="291" t="s">
        <v>38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165</v>
      </c>
      <c r="AT189" s="246" t="s">
        <v>247</v>
      </c>
      <c r="AU189" s="246" t="s">
        <v>83</v>
      </c>
      <c r="AY189" s="17" t="s">
        <v>129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81</v>
      </c>
      <c r="BK189" s="247">
        <f>ROUND(I189*H189,2)</f>
        <v>0</v>
      </c>
      <c r="BL189" s="17" t="s">
        <v>136</v>
      </c>
      <c r="BM189" s="246" t="s">
        <v>471</v>
      </c>
    </row>
    <row r="190" s="13" customFormat="1">
      <c r="A190" s="13"/>
      <c r="B190" s="248"/>
      <c r="C190" s="249"/>
      <c r="D190" s="250" t="s">
        <v>138</v>
      </c>
      <c r="E190" s="251" t="s">
        <v>1</v>
      </c>
      <c r="F190" s="252" t="s">
        <v>251</v>
      </c>
      <c r="G190" s="249"/>
      <c r="H190" s="253">
        <v>1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138</v>
      </c>
      <c r="AU190" s="259" t="s">
        <v>83</v>
      </c>
      <c r="AV190" s="13" t="s">
        <v>83</v>
      </c>
      <c r="AW190" s="13" t="s">
        <v>30</v>
      </c>
      <c r="AX190" s="13" t="s">
        <v>81</v>
      </c>
      <c r="AY190" s="259" t="s">
        <v>129</v>
      </c>
    </row>
    <row r="191" s="2" customFormat="1" ht="16.5" customHeight="1">
      <c r="A191" s="38"/>
      <c r="B191" s="39"/>
      <c r="C191" s="282" t="s">
        <v>262</v>
      </c>
      <c r="D191" s="282" t="s">
        <v>247</v>
      </c>
      <c r="E191" s="283" t="s">
        <v>253</v>
      </c>
      <c r="F191" s="284" t="s">
        <v>254</v>
      </c>
      <c r="G191" s="285" t="s">
        <v>134</v>
      </c>
      <c r="H191" s="286">
        <v>1</v>
      </c>
      <c r="I191" s="287"/>
      <c r="J191" s="288">
        <f>ROUND(I191*H191,2)</f>
        <v>0</v>
      </c>
      <c r="K191" s="284" t="s">
        <v>135</v>
      </c>
      <c r="L191" s="289"/>
      <c r="M191" s="290" t="s">
        <v>1</v>
      </c>
      <c r="N191" s="291" t="s">
        <v>38</v>
      </c>
      <c r="O191" s="91"/>
      <c r="P191" s="244">
        <f>O191*H191</f>
        <v>0</v>
      </c>
      <c r="Q191" s="244">
        <v>2.1259999999999999</v>
      </c>
      <c r="R191" s="244">
        <f>Q191*H191</f>
        <v>2.1259999999999999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165</v>
      </c>
      <c r="AT191" s="246" t="s">
        <v>247</v>
      </c>
      <c r="AU191" s="246" t="s">
        <v>83</v>
      </c>
      <c r="AY191" s="17" t="s">
        <v>129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81</v>
      </c>
      <c r="BK191" s="247">
        <f>ROUND(I191*H191,2)</f>
        <v>0</v>
      </c>
      <c r="BL191" s="17" t="s">
        <v>136</v>
      </c>
      <c r="BM191" s="246" t="s">
        <v>472</v>
      </c>
    </row>
    <row r="192" s="13" customFormat="1">
      <c r="A192" s="13"/>
      <c r="B192" s="248"/>
      <c r="C192" s="249"/>
      <c r="D192" s="250" t="s">
        <v>138</v>
      </c>
      <c r="E192" s="251" t="s">
        <v>1</v>
      </c>
      <c r="F192" s="252" t="s">
        <v>256</v>
      </c>
      <c r="G192" s="249"/>
      <c r="H192" s="253">
        <v>1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138</v>
      </c>
      <c r="AU192" s="259" t="s">
        <v>83</v>
      </c>
      <c r="AV192" s="13" t="s">
        <v>83</v>
      </c>
      <c r="AW192" s="13" t="s">
        <v>30</v>
      </c>
      <c r="AX192" s="13" t="s">
        <v>81</v>
      </c>
      <c r="AY192" s="259" t="s">
        <v>129</v>
      </c>
    </row>
    <row r="193" s="2" customFormat="1" ht="66.75" customHeight="1">
      <c r="A193" s="38"/>
      <c r="B193" s="39"/>
      <c r="C193" s="235" t="s">
        <v>270</v>
      </c>
      <c r="D193" s="235" t="s">
        <v>131</v>
      </c>
      <c r="E193" s="236" t="s">
        <v>258</v>
      </c>
      <c r="F193" s="237" t="s">
        <v>259</v>
      </c>
      <c r="G193" s="238" t="s">
        <v>198</v>
      </c>
      <c r="H193" s="239">
        <v>0.88</v>
      </c>
      <c r="I193" s="240"/>
      <c r="J193" s="241">
        <f>ROUND(I193*H193,2)</f>
        <v>0</v>
      </c>
      <c r="K193" s="237" t="s">
        <v>135</v>
      </c>
      <c r="L193" s="44"/>
      <c r="M193" s="242" t="s">
        <v>1</v>
      </c>
      <c r="N193" s="243" t="s">
        <v>38</v>
      </c>
      <c r="O193" s="91"/>
      <c r="P193" s="244">
        <f>O193*H193</f>
        <v>0</v>
      </c>
      <c r="Q193" s="244">
        <v>3.11388</v>
      </c>
      <c r="R193" s="244">
        <f>Q193*H193</f>
        <v>2.7402144000000002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136</v>
      </c>
      <c r="AT193" s="246" t="s">
        <v>131</v>
      </c>
      <c r="AU193" s="246" t="s">
        <v>83</v>
      </c>
      <c r="AY193" s="17" t="s">
        <v>129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7" t="s">
        <v>81</v>
      </c>
      <c r="BK193" s="247">
        <f>ROUND(I193*H193,2)</f>
        <v>0</v>
      </c>
      <c r="BL193" s="17" t="s">
        <v>136</v>
      </c>
      <c r="BM193" s="246" t="s">
        <v>473</v>
      </c>
    </row>
    <row r="194" s="13" customFormat="1">
      <c r="A194" s="13"/>
      <c r="B194" s="248"/>
      <c r="C194" s="249"/>
      <c r="D194" s="250" t="s">
        <v>138</v>
      </c>
      <c r="E194" s="251" t="s">
        <v>1</v>
      </c>
      <c r="F194" s="252" t="s">
        <v>474</v>
      </c>
      <c r="G194" s="249"/>
      <c r="H194" s="253">
        <v>0.88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138</v>
      </c>
      <c r="AU194" s="259" t="s">
        <v>83</v>
      </c>
      <c r="AV194" s="13" t="s">
        <v>83</v>
      </c>
      <c r="AW194" s="13" t="s">
        <v>30</v>
      </c>
      <c r="AX194" s="13" t="s">
        <v>81</v>
      </c>
      <c r="AY194" s="259" t="s">
        <v>129</v>
      </c>
    </row>
    <row r="195" s="2" customFormat="1" ht="55.5" customHeight="1">
      <c r="A195" s="38"/>
      <c r="B195" s="39"/>
      <c r="C195" s="235" t="s">
        <v>278</v>
      </c>
      <c r="D195" s="235" t="s">
        <v>131</v>
      </c>
      <c r="E195" s="236" t="s">
        <v>263</v>
      </c>
      <c r="F195" s="237" t="s">
        <v>264</v>
      </c>
      <c r="G195" s="238" t="s">
        <v>198</v>
      </c>
      <c r="H195" s="239">
        <v>14.35</v>
      </c>
      <c r="I195" s="240"/>
      <c r="J195" s="241">
        <f>ROUND(I195*H195,2)</f>
        <v>0</v>
      </c>
      <c r="K195" s="237" t="s">
        <v>135</v>
      </c>
      <c r="L195" s="44"/>
      <c r="M195" s="242" t="s">
        <v>1</v>
      </c>
      <c r="N195" s="243" t="s">
        <v>38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136</v>
      </c>
      <c r="AT195" s="246" t="s">
        <v>131</v>
      </c>
      <c r="AU195" s="246" t="s">
        <v>83</v>
      </c>
      <c r="AY195" s="17" t="s">
        <v>129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81</v>
      </c>
      <c r="BK195" s="247">
        <f>ROUND(I195*H195,2)</f>
        <v>0</v>
      </c>
      <c r="BL195" s="17" t="s">
        <v>136</v>
      </c>
      <c r="BM195" s="246" t="s">
        <v>475</v>
      </c>
    </row>
    <row r="196" s="13" customFormat="1">
      <c r="A196" s="13"/>
      <c r="B196" s="248"/>
      <c r="C196" s="249"/>
      <c r="D196" s="250" t="s">
        <v>138</v>
      </c>
      <c r="E196" s="251" t="s">
        <v>1</v>
      </c>
      <c r="F196" s="252" t="s">
        <v>266</v>
      </c>
      <c r="G196" s="249"/>
      <c r="H196" s="253">
        <v>2.6800000000000002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9" t="s">
        <v>138</v>
      </c>
      <c r="AU196" s="259" t="s">
        <v>83</v>
      </c>
      <c r="AV196" s="13" t="s">
        <v>83</v>
      </c>
      <c r="AW196" s="13" t="s">
        <v>30</v>
      </c>
      <c r="AX196" s="13" t="s">
        <v>73</v>
      </c>
      <c r="AY196" s="259" t="s">
        <v>129</v>
      </c>
    </row>
    <row r="197" s="13" customFormat="1">
      <c r="A197" s="13"/>
      <c r="B197" s="248"/>
      <c r="C197" s="249"/>
      <c r="D197" s="250" t="s">
        <v>138</v>
      </c>
      <c r="E197" s="251" t="s">
        <v>1</v>
      </c>
      <c r="F197" s="252" t="s">
        <v>476</v>
      </c>
      <c r="G197" s="249"/>
      <c r="H197" s="253">
        <v>1.0800000000000001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9" t="s">
        <v>138</v>
      </c>
      <c r="AU197" s="259" t="s">
        <v>83</v>
      </c>
      <c r="AV197" s="13" t="s">
        <v>83</v>
      </c>
      <c r="AW197" s="13" t="s">
        <v>30</v>
      </c>
      <c r="AX197" s="13" t="s">
        <v>73</v>
      </c>
      <c r="AY197" s="259" t="s">
        <v>129</v>
      </c>
    </row>
    <row r="198" s="13" customFormat="1">
      <c r="A198" s="13"/>
      <c r="B198" s="248"/>
      <c r="C198" s="249"/>
      <c r="D198" s="250" t="s">
        <v>138</v>
      </c>
      <c r="E198" s="251" t="s">
        <v>1</v>
      </c>
      <c r="F198" s="252" t="s">
        <v>477</v>
      </c>
      <c r="G198" s="249"/>
      <c r="H198" s="253">
        <v>9.7100000000000009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138</v>
      </c>
      <c r="AU198" s="259" t="s">
        <v>83</v>
      </c>
      <c r="AV198" s="13" t="s">
        <v>83</v>
      </c>
      <c r="AW198" s="13" t="s">
        <v>30</v>
      </c>
      <c r="AX198" s="13" t="s">
        <v>73</v>
      </c>
      <c r="AY198" s="259" t="s">
        <v>129</v>
      </c>
    </row>
    <row r="199" s="13" customFormat="1">
      <c r="A199" s="13"/>
      <c r="B199" s="248"/>
      <c r="C199" s="249"/>
      <c r="D199" s="250" t="s">
        <v>138</v>
      </c>
      <c r="E199" s="251" t="s">
        <v>1</v>
      </c>
      <c r="F199" s="252" t="s">
        <v>478</v>
      </c>
      <c r="G199" s="249"/>
      <c r="H199" s="253">
        <v>0.88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138</v>
      </c>
      <c r="AU199" s="259" t="s">
        <v>83</v>
      </c>
      <c r="AV199" s="13" t="s">
        <v>83</v>
      </c>
      <c r="AW199" s="13" t="s">
        <v>30</v>
      </c>
      <c r="AX199" s="13" t="s">
        <v>73</v>
      </c>
      <c r="AY199" s="259" t="s">
        <v>129</v>
      </c>
    </row>
    <row r="200" s="15" customFormat="1">
      <c r="A200" s="15"/>
      <c r="B200" s="271"/>
      <c r="C200" s="272"/>
      <c r="D200" s="250" t="s">
        <v>138</v>
      </c>
      <c r="E200" s="273" t="s">
        <v>1</v>
      </c>
      <c r="F200" s="274" t="s">
        <v>211</v>
      </c>
      <c r="G200" s="272"/>
      <c r="H200" s="275">
        <v>14.35</v>
      </c>
      <c r="I200" s="276"/>
      <c r="J200" s="272"/>
      <c r="K200" s="272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138</v>
      </c>
      <c r="AU200" s="281" t="s">
        <v>83</v>
      </c>
      <c r="AV200" s="15" t="s">
        <v>136</v>
      </c>
      <c r="AW200" s="15" t="s">
        <v>30</v>
      </c>
      <c r="AX200" s="15" t="s">
        <v>81</v>
      </c>
      <c r="AY200" s="281" t="s">
        <v>129</v>
      </c>
    </row>
    <row r="201" s="2" customFormat="1" ht="66.75" customHeight="1">
      <c r="A201" s="38"/>
      <c r="B201" s="39"/>
      <c r="C201" s="235" t="s">
        <v>282</v>
      </c>
      <c r="D201" s="235" t="s">
        <v>131</v>
      </c>
      <c r="E201" s="236" t="s">
        <v>271</v>
      </c>
      <c r="F201" s="237" t="s">
        <v>272</v>
      </c>
      <c r="G201" s="238" t="s">
        <v>192</v>
      </c>
      <c r="H201" s="239">
        <v>46.978999999999999</v>
      </c>
      <c r="I201" s="240"/>
      <c r="J201" s="241">
        <f>ROUND(I201*H201,2)</f>
        <v>0</v>
      </c>
      <c r="K201" s="237" t="s">
        <v>135</v>
      </c>
      <c r="L201" s="44"/>
      <c r="M201" s="242" t="s">
        <v>1</v>
      </c>
      <c r="N201" s="243" t="s">
        <v>38</v>
      </c>
      <c r="O201" s="91"/>
      <c r="P201" s="244">
        <f>O201*H201</f>
        <v>0</v>
      </c>
      <c r="Q201" s="244">
        <v>0.00726</v>
      </c>
      <c r="R201" s="244">
        <f>Q201*H201</f>
        <v>0.34106754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136</v>
      </c>
      <c r="AT201" s="246" t="s">
        <v>131</v>
      </c>
      <c r="AU201" s="246" t="s">
        <v>83</v>
      </c>
      <c r="AY201" s="17" t="s">
        <v>129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81</v>
      </c>
      <c r="BK201" s="247">
        <f>ROUND(I201*H201,2)</f>
        <v>0</v>
      </c>
      <c r="BL201" s="17" t="s">
        <v>136</v>
      </c>
      <c r="BM201" s="246" t="s">
        <v>479</v>
      </c>
    </row>
    <row r="202" s="13" customFormat="1">
      <c r="A202" s="13"/>
      <c r="B202" s="248"/>
      <c r="C202" s="249"/>
      <c r="D202" s="250" t="s">
        <v>138</v>
      </c>
      <c r="E202" s="251" t="s">
        <v>1</v>
      </c>
      <c r="F202" s="252" t="s">
        <v>274</v>
      </c>
      <c r="G202" s="249"/>
      <c r="H202" s="253">
        <v>8.8829999999999991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138</v>
      </c>
      <c r="AU202" s="259" t="s">
        <v>83</v>
      </c>
      <c r="AV202" s="13" t="s">
        <v>83</v>
      </c>
      <c r="AW202" s="13" t="s">
        <v>30</v>
      </c>
      <c r="AX202" s="13" t="s">
        <v>73</v>
      </c>
      <c r="AY202" s="259" t="s">
        <v>129</v>
      </c>
    </row>
    <row r="203" s="13" customFormat="1">
      <c r="A203" s="13"/>
      <c r="B203" s="248"/>
      <c r="C203" s="249"/>
      <c r="D203" s="250" t="s">
        <v>138</v>
      </c>
      <c r="E203" s="251" t="s">
        <v>1</v>
      </c>
      <c r="F203" s="252" t="s">
        <v>275</v>
      </c>
      <c r="G203" s="249"/>
      <c r="H203" s="253">
        <v>8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138</v>
      </c>
      <c r="AU203" s="259" t="s">
        <v>83</v>
      </c>
      <c r="AV203" s="13" t="s">
        <v>83</v>
      </c>
      <c r="AW203" s="13" t="s">
        <v>30</v>
      </c>
      <c r="AX203" s="13" t="s">
        <v>73</v>
      </c>
      <c r="AY203" s="259" t="s">
        <v>129</v>
      </c>
    </row>
    <row r="204" s="13" customFormat="1">
      <c r="A204" s="13"/>
      <c r="B204" s="248"/>
      <c r="C204" s="249"/>
      <c r="D204" s="250" t="s">
        <v>138</v>
      </c>
      <c r="E204" s="251" t="s">
        <v>1</v>
      </c>
      <c r="F204" s="252" t="s">
        <v>276</v>
      </c>
      <c r="G204" s="249"/>
      <c r="H204" s="253">
        <v>27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9" t="s">
        <v>138</v>
      </c>
      <c r="AU204" s="259" t="s">
        <v>83</v>
      </c>
      <c r="AV204" s="13" t="s">
        <v>83</v>
      </c>
      <c r="AW204" s="13" t="s">
        <v>30</v>
      </c>
      <c r="AX204" s="13" t="s">
        <v>73</v>
      </c>
      <c r="AY204" s="259" t="s">
        <v>129</v>
      </c>
    </row>
    <row r="205" s="13" customFormat="1">
      <c r="A205" s="13"/>
      <c r="B205" s="248"/>
      <c r="C205" s="249"/>
      <c r="D205" s="250" t="s">
        <v>138</v>
      </c>
      <c r="E205" s="251" t="s">
        <v>1</v>
      </c>
      <c r="F205" s="252" t="s">
        <v>277</v>
      </c>
      <c r="G205" s="249"/>
      <c r="H205" s="253">
        <v>3.0960000000000001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138</v>
      </c>
      <c r="AU205" s="259" t="s">
        <v>83</v>
      </c>
      <c r="AV205" s="13" t="s">
        <v>83</v>
      </c>
      <c r="AW205" s="13" t="s">
        <v>30</v>
      </c>
      <c r="AX205" s="13" t="s">
        <v>73</v>
      </c>
      <c r="AY205" s="259" t="s">
        <v>129</v>
      </c>
    </row>
    <row r="206" s="15" customFormat="1">
      <c r="A206" s="15"/>
      <c r="B206" s="271"/>
      <c r="C206" s="272"/>
      <c r="D206" s="250" t="s">
        <v>138</v>
      </c>
      <c r="E206" s="273" t="s">
        <v>1</v>
      </c>
      <c r="F206" s="274" t="s">
        <v>211</v>
      </c>
      <c r="G206" s="272"/>
      <c r="H206" s="275">
        <v>46.978999999999999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1" t="s">
        <v>138</v>
      </c>
      <c r="AU206" s="281" t="s">
        <v>83</v>
      </c>
      <c r="AV206" s="15" t="s">
        <v>136</v>
      </c>
      <c r="AW206" s="15" t="s">
        <v>30</v>
      </c>
      <c r="AX206" s="15" t="s">
        <v>81</v>
      </c>
      <c r="AY206" s="281" t="s">
        <v>129</v>
      </c>
    </row>
    <row r="207" s="2" customFormat="1" ht="66.75" customHeight="1">
      <c r="A207" s="38"/>
      <c r="B207" s="39"/>
      <c r="C207" s="235" t="s">
        <v>289</v>
      </c>
      <c r="D207" s="235" t="s">
        <v>131</v>
      </c>
      <c r="E207" s="236" t="s">
        <v>279</v>
      </c>
      <c r="F207" s="237" t="s">
        <v>280</v>
      </c>
      <c r="G207" s="238" t="s">
        <v>192</v>
      </c>
      <c r="H207" s="239">
        <v>46.978999999999999</v>
      </c>
      <c r="I207" s="240"/>
      <c r="J207" s="241">
        <f>ROUND(I207*H207,2)</f>
        <v>0</v>
      </c>
      <c r="K207" s="237" t="s">
        <v>135</v>
      </c>
      <c r="L207" s="44"/>
      <c r="M207" s="242" t="s">
        <v>1</v>
      </c>
      <c r="N207" s="243" t="s">
        <v>38</v>
      </c>
      <c r="O207" s="91"/>
      <c r="P207" s="244">
        <f>O207*H207</f>
        <v>0</v>
      </c>
      <c r="Q207" s="244">
        <v>0.00085999999999999998</v>
      </c>
      <c r="R207" s="244">
        <f>Q207*H207</f>
        <v>0.040401939999999997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136</v>
      </c>
      <c r="AT207" s="246" t="s">
        <v>131</v>
      </c>
      <c r="AU207" s="246" t="s">
        <v>83</v>
      </c>
      <c r="AY207" s="17" t="s">
        <v>129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81</v>
      </c>
      <c r="BK207" s="247">
        <f>ROUND(I207*H207,2)</f>
        <v>0</v>
      </c>
      <c r="BL207" s="17" t="s">
        <v>136</v>
      </c>
      <c r="BM207" s="246" t="s">
        <v>480</v>
      </c>
    </row>
    <row r="208" s="13" customFormat="1">
      <c r="A208" s="13"/>
      <c r="B208" s="248"/>
      <c r="C208" s="249"/>
      <c r="D208" s="250" t="s">
        <v>138</v>
      </c>
      <c r="E208" s="251" t="s">
        <v>1</v>
      </c>
      <c r="F208" s="252" t="s">
        <v>274</v>
      </c>
      <c r="G208" s="249"/>
      <c r="H208" s="253">
        <v>8.8829999999999991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138</v>
      </c>
      <c r="AU208" s="259" t="s">
        <v>83</v>
      </c>
      <c r="AV208" s="13" t="s">
        <v>83</v>
      </c>
      <c r="AW208" s="13" t="s">
        <v>30</v>
      </c>
      <c r="AX208" s="13" t="s">
        <v>73</v>
      </c>
      <c r="AY208" s="259" t="s">
        <v>129</v>
      </c>
    </row>
    <row r="209" s="13" customFormat="1">
      <c r="A209" s="13"/>
      <c r="B209" s="248"/>
      <c r="C209" s="249"/>
      <c r="D209" s="250" t="s">
        <v>138</v>
      </c>
      <c r="E209" s="251" t="s">
        <v>1</v>
      </c>
      <c r="F209" s="252" t="s">
        <v>275</v>
      </c>
      <c r="G209" s="249"/>
      <c r="H209" s="253">
        <v>8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9" t="s">
        <v>138</v>
      </c>
      <c r="AU209" s="259" t="s">
        <v>83</v>
      </c>
      <c r="AV209" s="13" t="s">
        <v>83</v>
      </c>
      <c r="AW209" s="13" t="s">
        <v>30</v>
      </c>
      <c r="AX209" s="13" t="s">
        <v>73</v>
      </c>
      <c r="AY209" s="259" t="s">
        <v>129</v>
      </c>
    </row>
    <row r="210" s="13" customFormat="1">
      <c r="A210" s="13"/>
      <c r="B210" s="248"/>
      <c r="C210" s="249"/>
      <c r="D210" s="250" t="s">
        <v>138</v>
      </c>
      <c r="E210" s="251" t="s">
        <v>1</v>
      </c>
      <c r="F210" s="252" t="s">
        <v>276</v>
      </c>
      <c r="G210" s="249"/>
      <c r="H210" s="253">
        <v>27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9" t="s">
        <v>138</v>
      </c>
      <c r="AU210" s="259" t="s">
        <v>83</v>
      </c>
      <c r="AV210" s="13" t="s">
        <v>83</v>
      </c>
      <c r="AW210" s="13" t="s">
        <v>30</v>
      </c>
      <c r="AX210" s="13" t="s">
        <v>73</v>
      </c>
      <c r="AY210" s="259" t="s">
        <v>129</v>
      </c>
    </row>
    <row r="211" s="13" customFormat="1">
      <c r="A211" s="13"/>
      <c r="B211" s="248"/>
      <c r="C211" s="249"/>
      <c r="D211" s="250" t="s">
        <v>138</v>
      </c>
      <c r="E211" s="251" t="s">
        <v>1</v>
      </c>
      <c r="F211" s="252" t="s">
        <v>277</v>
      </c>
      <c r="G211" s="249"/>
      <c r="H211" s="253">
        <v>3.0960000000000001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138</v>
      </c>
      <c r="AU211" s="259" t="s">
        <v>83</v>
      </c>
      <c r="AV211" s="13" t="s">
        <v>83</v>
      </c>
      <c r="AW211" s="13" t="s">
        <v>30</v>
      </c>
      <c r="AX211" s="13" t="s">
        <v>73</v>
      </c>
      <c r="AY211" s="259" t="s">
        <v>129</v>
      </c>
    </row>
    <row r="212" s="15" customFormat="1">
      <c r="A212" s="15"/>
      <c r="B212" s="271"/>
      <c r="C212" s="272"/>
      <c r="D212" s="250" t="s">
        <v>138</v>
      </c>
      <c r="E212" s="273" t="s">
        <v>1</v>
      </c>
      <c r="F212" s="274" t="s">
        <v>211</v>
      </c>
      <c r="G212" s="272"/>
      <c r="H212" s="275">
        <v>46.978999999999999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1" t="s">
        <v>138</v>
      </c>
      <c r="AU212" s="281" t="s">
        <v>83</v>
      </c>
      <c r="AV212" s="15" t="s">
        <v>136</v>
      </c>
      <c r="AW212" s="15" t="s">
        <v>30</v>
      </c>
      <c r="AX212" s="15" t="s">
        <v>81</v>
      </c>
      <c r="AY212" s="281" t="s">
        <v>129</v>
      </c>
    </row>
    <row r="213" s="2" customFormat="1" ht="78" customHeight="1">
      <c r="A213" s="38"/>
      <c r="B213" s="39"/>
      <c r="C213" s="235" t="s">
        <v>294</v>
      </c>
      <c r="D213" s="235" t="s">
        <v>131</v>
      </c>
      <c r="E213" s="236" t="s">
        <v>283</v>
      </c>
      <c r="F213" s="237" t="s">
        <v>284</v>
      </c>
      <c r="G213" s="238" t="s">
        <v>285</v>
      </c>
      <c r="H213" s="239">
        <v>0.32200000000000001</v>
      </c>
      <c r="I213" s="240"/>
      <c r="J213" s="241">
        <f>ROUND(I213*H213,2)</f>
        <v>0</v>
      </c>
      <c r="K213" s="237" t="s">
        <v>135</v>
      </c>
      <c r="L213" s="44"/>
      <c r="M213" s="242" t="s">
        <v>1</v>
      </c>
      <c r="N213" s="243" t="s">
        <v>38</v>
      </c>
      <c r="O213" s="91"/>
      <c r="P213" s="244">
        <f>O213*H213</f>
        <v>0</v>
      </c>
      <c r="Q213" s="244">
        <v>1.0395099999999999</v>
      </c>
      <c r="R213" s="244">
        <f>Q213*H213</f>
        <v>0.33472222000000001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136</v>
      </c>
      <c r="AT213" s="246" t="s">
        <v>131</v>
      </c>
      <c r="AU213" s="246" t="s">
        <v>83</v>
      </c>
      <c r="AY213" s="17" t="s">
        <v>129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7" t="s">
        <v>81</v>
      </c>
      <c r="BK213" s="247">
        <f>ROUND(I213*H213,2)</f>
        <v>0</v>
      </c>
      <c r="BL213" s="17" t="s">
        <v>136</v>
      </c>
      <c r="BM213" s="246" t="s">
        <v>481</v>
      </c>
    </row>
    <row r="214" s="13" customFormat="1">
      <c r="A214" s="13"/>
      <c r="B214" s="248"/>
      <c r="C214" s="249"/>
      <c r="D214" s="250" t="s">
        <v>138</v>
      </c>
      <c r="E214" s="251" t="s">
        <v>1</v>
      </c>
      <c r="F214" s="252" t="s">
        <v>482</v>
      </c>
      <c r="G214" s="249"/>
      <c r="H214" s="253">
        <v>0.32200000000000001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138</v>
      </c>
      <c r="AU214" s="259" t="s">
        <v>83</v>
      </c>
      <c r="AV214" s="13" t="s">
        <v>83</v>
      </c>
      <c r="AW214" s="13" t="s">
        <v>30</v>
      </c>
      <c r="AX214" s="13" t="s">
        <v>81</v>
      </c>
      <c r="AY214" s="259" t="s">
        <v>129</v>
      </c>
    </row>
    <row r="215" s="12" customFormat="1" ht="22.8" customHeight="1">
      <c r="A215" s="12"/>
      <c r="B215" s="219"/>
      <c r="C215" s="220"/>
      <c r="D215" s="221" t="s">
        <v>72</v>
      </c>
      <c r="E215" s="233" t="s">
        <v>136</v>
      </c>
      <c r="F215" s="233" t="s">
        <v>288</v>
      </c>
      <c r="G215" s="220"/>
      <c r="H215" s="220"/>
      <c r="I215" s="223"/>
      <c r="J215" s="234">
        <f>BK215</f>
        <v>0</v>
      </c>
      <c r="K215" s="220"/>
      <c r="L215" s="225"/>
      <c r="M215" s="226"/>
      <c r="N215" s="227"/>
      <c r="O215" s="227"/>
      <c r="P215" s="228">
        <f>SUM(P216:P235)</f>
        <v>0</v>
      </c>
      <c r="Q215" s="227"/>
      <c r="R215" s="228">
        <f>SUM(R216:R235)</f>
        <v>749.23452539999982</v>
      </c>
      <c r="S215" s="227"/>
      <c r="T215" s="229">
        <f>SUM(T216:T235)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0" t="s">
        <v>81</v>
      </c>
      <c r="AT215" s="231" t="s">
        <v>72</v>
      </c>
      <c r="AU215" s="231" t="s">
        <v>81</v>
      </c>
      <c r="AY215" s="230" t="s">
        <v>129</v>
      </c>
      <c r="BK215" s="232">
        <f>SUM(BK216:BK235)</f>
        <v>0</v>
      </c>
    </row>
    <row r="216" s="2" customFormat="1" ht="21.75" customHeight="1">
      <c r="A216" s="38"/>
      <c r="B216" s="39"/>
      <c r="C216" s="235" t="s">
        <v>299</v>
      </c>
      <c r="D216" s="235" t="s">
        <v>131</v>
      </c>
      <c r="E216" s="236" t="s">
        <v>290</v>
      </c>
      <c r="F216" s="237" t="s">
        <v>291</v>
      </c>
      <c r="G216" s="238" t="s">
        <v>192</v>
      </c>
      <c r="H216" s="239">
        <v>58</v>
      </c>
      <c r="I216" s="240"/>
      <c r="J216" s="241">
        <f>ROUND(I216*H216,2)</f>
        <v>0</v>
      </c>
      <c r="K216" s="237" t="s">
        <v>135</v>
      </c>
      <c r="L216" s="44"/>
      <c r="M216" s="242" t="s">
        <v>1</v>
      </c>
      <c r="N216" s="243" t="s">
        <v>38</v>
      </c>
      <c r="O216" s="91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136</v>
      </c>
      <c r="AT216" s="246" t="s">
        <v>131</v>
      </c>
      <c r="AU216" s="246" t="s">
        <v>83</v>
      </c>
      <c r="AY216" s="17" t="s">
        <v>129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7" t="s">
        <v>81</v>
      </c>
      <c r="BK216" s="247">
        <f>ROUND(I216*H216,2)</f>
        <v>0</v>
      </c>
      <c r="BL216" s="17" t="s">
        <v>136</v>
      </c>
      <c r="BM216" s="246" t="s">
        <v>483</v>
      </c>
    </row>
    <row r="217" s="13" customFormat="1">
      <c r="A217" s="13"/>
      <c r="B217" s="248"/>
      <c r="C217" s="249"/>
      <c r="D217" s="250" t="s">
        <v>138</v>
      </c>
      <c r="E217" s="251" t="s">
        <v>1</v>
      </c>
      <c r="F217" s="252" t="s">
        <v>484</v>
      </c>
      <c r="G217" s="249"/>
      <c r="H217" s="253">
        <v>58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138</v>
      </c>
      <c r="AU217" s="259" t="s">
        <v>83</v>
      </c>
      <c r="AV217" s="13" t="s">
        <v>83</v>
      </c>
      <c r="AW217" s="13" t="s">
        <v>30</v>
      </c>
      <c r="AX217" s="13" t="s">
        <v>81</v>
      </c>
      <c r="AY217" s="259" t="s">
        <v>129</v>
      </c>
    </row>
    <row r="218" s="2" customFormat="1" ht="33" customHeight="1">
      <c r="A218" s="38"/>
      <c r="B218" s="39"/>
      <c r="C218" s="235" t="s">
        <v>304</v>
      </c>
      <c r="D218" s="235" t="s">
        <v>131</v>
      </c>
      <c r="E218" s="236" t="s">
        <v>295</v>
      </c>
      <c r="F218" s="237" t="s">
        <v>296</v>
      </c>
      <c r="G218" s="238" t="s">
        <v>198</v>
      </c>
      <c r="H218" s="239">
        <v>2.7599999999999998</v>
      </c>
      <c r="I218" s="240"/>
      <c r="J218" s="241">
        <f>ROUND(I218*H218,2)</f>
        <v>0</v>
      </c>
      <c r="K218" s="237" t="s">
        <v>135</v>
      </c>
      <c r="L218" s="44"/>
      <c r="M218" s="242" t="s">
        <v>1</v>
      </c>
      <c r="N218" s="243" t="s">
        <v>38</v>
      </c>
      <c r="O218" s="91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6" t="s">
        <v>136</v>
      </c>
      <c r="AT218" s="246" t="s">
        <v>131</v>
      </c>
      <c r="AU218" s="246" t="s">
        <v>83</v>
      </c>
      <c r="AY218" s="17" t="s">
        <v>129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7" t="s">
        <v>81</v>
      </c>
      <c r="BK218" s="247">
        <f>ROUND(I218*H218,2)</f>
        <v>0</v>
      </c>
      <c r="BL218" s="17" t="s">
        <v>136</v>
      </c>
      <c r="BM218" s="246" t="s">
        <v>485</v>
      </c>
    </row>
    <row r="219" s="13" customFormat="1">
      <c r="A219" s="13"/>
      <c r="B219" s="248"/>
      <c r="C219" s="249"/>
      <c r="D219" s="250" t="s">
        <v>138</v>
      </c>
      <c r="E219" s="251" t="s">
        <v>1</v>
      </c>
      <c r="F219" s="252" t="s">
        <v>486</v>
      </c>
      <c r="G219" s="249"/>
      <c r="H219" s="253">
        <v>2.7599999999999998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138</v>
      </c>
      <c r="AU219" s="259" t="s">
        <v>83</v>
      </c>
      <c r="AV219" s="13" t="s">
        <v>83</v>
      </c>
      <c r="AW219" s="13" t="s">
        <v>30</v>
      </c>
      <c r="AX219" s="13" t="s">
        <v>81</v>
      </c>
      <c r="AY219" s="259" t="s">
        <v>129</v>
      </c>
    </row>
    <row r="220" s="2" customFormat="1" ht="33" customHeight="1">
      <c r="A220" s="38"/>
      <c r="B220" s="39"/>
      <c r="C220" s="235" t="s">
        <v>309</v>
      </c>
      <c r="D220" s="235" t="s">
        <v>131</v>
      </c>
      <c r="E220" s="236" t="s">
        <v>300</v>
      </c>
      <c r="F220" s="237" t="s">
        <v>301</v>
      </c>
      <c r="G220" s="238" t="s">
        <v>198</v>
      </c>
      <c r="H220" s="239">
        <v>2</v>
      </c>
      <c r="I220" s="240"/>
      <c r="J220" s="241">
        <f>ROUND(I220*H220,2)</f>
        <v>0</v>
      </c>
      <c r="K220" s="237" t="s">
        <v>135</v>
      </c>
      <c r="L220" s="44"/>
      <c r="M220" s="242" t="s">
        <v>1</v>
      </c>
      <c r="N220" s="243" t="s">
        <v>38</v>
      </c>
      <c r="O220" s="91"/>
      <c r="P220" s="244">
        <f>O220*H220</f>
        <v>0</v>
      </c>
      <c r="Q220" s="244">
        <v>2.4340799999999998</v>
      </c>
      <c r="R220" s="244">
        <f>Q220*H220</f>
        <v>4.8681599999999996</v>
      </c>
      <c r="S220" s="244">
        <v>0</v>
      </c>
      <c r="T220" s="24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6" t="s">
        <v>136</v>
      </c>
      <c r="AT220" s="246" t="s">
        <v>131</v>
      </c>
      <c r="AU220" s="246" t="s">
        <v>83</v>
      </c>
      <c r="AY220" s="17" t="s">
        <v>129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7" t="s">
        <v>81</v>
      </c>
      <c r="BK220" s="247">
        <f>ROUND(I220*H220,2)</f>
        <v>0</v>
      </c>
      <c r="BL220" s="17" t="s">
        <v>136</v>
      </c>
      <c r="BM220" s="246" t="s">
        <v>487</v>
      </c>
    </row>
    <row r="221" s="13" customFormat="1">
      <c r="A221" s="13"/>
      <c r="B221" s="248"/>
      <c r="C221" s="249"/>
      <c r="D221" s="250" t="s">
        <v>138</v>
      </c>
      <c r="E221" s="251" t="s">
        <v>1</v>
      </c>
      <c r="F221" s="252" t="s">
        <v>303</v>
      </c>
      <c r="G221" s="249"/>
      <c r="H221" s="253">
        <v>2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9" t="s">
        <v>138</v>
      </c>
      <c r="AU221" s="259" t="s">
        <v>83</v>
      </c>
      <c r="AV221" s="13" t="s">
        <v>83</v>
      </c>
      <c r="AW221" s="13" t="s">
        <v>30</v>
      </c>
      <c r="AX221" s="13" t="s">
        <v>81</v>
      </c>
      <c r="AY221" s="259" t="s">
        <v>129</v>
      </c>
    </row>
    <row r="222" s="2" customFormat="1" ht="33" customHeight="1">
      <c r="A222" s="38"/>
      <c r="B222" s="39"/>
      <c r="C222" s="235" t="s">
        <v>314</v>
      </c>
      <c r="D222" s="235" t="s">
        <v>131</v>
      </c>
      <c r="E222" s="236" t="s">
        <v>305</v>
      </c>
      <c r="F222" s="237" t="s">
        <v>306</v>
      </c>
      <c r="G222" s="238" t="s">
        <v>198</v>
      </c>
      <c r="H222" s="239">
        <v>0.56699999999999995</v>
      </c>
      <c r="I222" s="240"/>
      <c r="J222" s="241">
        <f>ROUND(I222*H222,2)</f>
        <v>0</v>
      </c>
      <c r="K222" s="237" t="s">
        <v>135</v>
      </c>
      <c r="L222" s="44"/>
      <c r="M222" s="242" t="s">
        <v>1</v>
      </c>
      <c r="N222" s="243" t="s">
        <v>38</v>
      </c>
      <c r="O222" s="91"/>
      <c r="P222" s="244">
        <f>O222*H222</f>
        <v>0</v>
      </c>
      <c r="Q222" s="244">
        <v>1.9967999999999999</v>
      </c>
      <c r="R222" s="244">
        <f>Q222*H222</f>
        <v>1.1321855999999999</v>
      </c>
      <c r="S222" s="244">
        <v>0</v>
      </c>
      <c r="T222" s="24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6" t="s">
        <v>136</v>
      </c>
      <c r="AT222" s="246" t="s">
        <v>131</v>
      </c>
      <c r="AU222" s="246" t="s">
        <v>83</v>
      </c>
      <c r="AY222" s="17" t="s">
        <v>129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7" t="s">
        <v>81</v>
      </c>
      <c r="BK222" s="247">
        <f>ROUND(I222*H222,2)</f>
        <v>0</v>
      </c>
      <c r="BL222" s="17" t="s">
        <v>136</v>
      </c>
      <c r="BM222" s="246" t="s">
        <v>488</v>
      </c>
    </row>
    <row r="223" s="13" customFormat="1">
      <c r="A223" s="13"/>
      <c r="B223" s="248"/>
      <c r="C223" s="249"/>
      <c r="D223" s="250" t="s">
        <v>138</v>
      </c>
      <c r="E223" s="251" t="s">
        <v>1</v>
      </c>
      <c r="F223" s="252" t="s">
        <v>308</v>
      </c>
      <c r="G223" s="249"/>
      <c r="H223" s="253">
        <v>0.56699999999999995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9" t="s">
        <v>138</v>
      </c>
      <c r="AU223" s="259" t="s">
        <v>83</v>
      </c>
      <c r="AV223" s="13" t="s">
        <v>83</v>
      </c>
      <c r="AW223" s="13" t="s">
        <v>30</v>
      </c>
      <c r="AX223" s="13" t="s">
        <v>81</v>
      </c>
      <c r="AY223" s="259" t="s">
        <v>129</v>
      </c>
    </row>
    <row r="224" s="2" customFormat="1" ht="33" customHeight="1">
      <c r="A224" s="38"/>
      <c r="B224" s="39"/>
      <c r="C224" s="235" t="s">
        <v>319</v>
      </c>
      <c r="D224" s="235" t="s">
        <v>131</v>
      </c>
      <c r="E224" s="236" t="s">
        <v>310</v>
      </c>
      <c r="F224" s="237" t="s">
        <v>311</v>
      </c>
      <c r="G224" s="238" t="s">
        <v>198</v>
      </c>
      <c r="H224" s="239">
        <v>273.10599999999999</v>
      </c>
      <c r="I224" s="240"/>
      <c r="J224" s="241">
        <f>ROUND(I224*H224,2)</f>
        <v>0</v>
      </c>
      <c r="K224" s="237" t="s">
        <v>135</v>
      </c>
      <c r="L224" s="44"/>
      <c r="M224" s="242" t="s">
        <v>1</v>
      </c>
      <c r="N224" s="243" t="s">
        <v>38</v>
      </c>
      <c r="O224" s="91"/>
      <c r="P224" s="244">
        <f>O224*H224</f>
        <v>0</v>
      </c>
      <c r="Q224" s="244">
        <v>2.4142999999999999</v>
      </c>
      <c r="R224" s="244">
        <f>Q224*H224</f>
        <v>659.35981579999998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136</v>
      </c>
      <c r="AT224" s="246" t="s">
        <v>131</v>
      </c>
      <c r="AU224" s="246" t="s">
        <v>83</v>
      </c>
      <c r="AY224" s="17" t="s">
        <v>129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7" t="s">
        <v>81</v>
      </c>
      <c r="BK224" s="247">
        <f>ROUND(I224*H224,2)</f>
        <v>0</v>
      </c>
      <c r="BL224" s="17" t="s">
        <v>136</v>
      </c>
      <c r="BM224" s="246" t="s">
        <v>489</v>
      </c>
    </row>
    <row r="225" s="13" customFormat="1">
      <c r="A225" s="13"/>
      <c r="B225" s="248"/>
      <c r="C225" s="249"/>
      <c r="D225" s="250" t="s">
        <v>138</v>
      </c>
      <c r="E225" s="251" t="s">
        <v>1</v>
      </c>
      <c r="F225" s="252" t="s">
        <v>490</v>
      </c>
      <c r="G225" s="249"/>
      <c r="H225" s="253">
        <v>252.91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138</v>
      </c>
      <c r="AU225" s="259" t="s">
        <v>83</v>
      </c>
      <c r="AV225" s="13" t="s">
        <v>83</v>
      </c>
      <c r="AW225" s="13" t="s">
        <v>30</v>
      </c>
      <c r="AX225" s="13" t="s">
        <v>73</v>
      </c>
      <c r="AY225" s="259" t="s">
        <v>129</v>
      </c>
    </row>
    <row r="226" s="13" customFormat="1">
      <c r="A226" s="13"/>
      <c r="B226" s="248"/>
      <c r="C226" s="249"/>
      <c r="D226" s="250" t="s">
        <v>138</v>
      </c>
      <c r="E226" s="251" t="s">
        <v>1</v>
      </c>
      <c r="F226" s="252" t="s">
        <v>491</v>
      </c>
      <c r="G226" s="249"/>
      <c r="H226" s="253">
        <v>20.196000000000002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9" t="s">
        <v>138</v>
      </c>
      <c r="AU226" s="259" t="s">
        <v>83</v>
      </c>
      <c r="AV226" s="13" t="s">
        <v>83</v>
      </c>
      <c r="AW226" s="13" t="s">
        <v>30</v>
      </c>
      <c r="AX226" s="13" t="s">
        <v>73</v>
      </c>
      <c r="AY226" s="259" t="s">
        <v>129</v>
      </c>
    </row>
    <row r="227" s="15" customFormat="1">
      <c r="A227" s="15"/>
      <c r="B227" s="271"/>
      <c r="C227" s="272"/>
      <c r="D227" s="250" t="s">
        <v>138</v>
      </c>
      <c r="E227" s="273" t="s">
        <v>1</v>
      </c>
      <c r="F227" s="274" t="s">
        <v>211</v>
      </c>
      <c r="G227" s="272"/>
      <c r="H227" s="275">
        <v>273.10599999999999</v>
      </c>
      <c r="I227" s="276"/>
      <c r="J227" s="272"/>
      <c r="K227" s="272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138</v>
      </c>
      <c r="AU227" s="281" t="s">
        <v>83</v>
      </c>
      <c r="AV227" s="15" t="s">
        <v>136</v>
      </c>
      <c r="AW227" s="15" t="s">
        <v>30</v>
      </c>
      <c r="AX227" s="15" t="s">
        <v>81</v>
      </c>
      <c r="AY227" s="281" t="s">
        <v>129</v>
      </c>
    </row>
    <row r="228" s="2" customFormat="1" ht="21.75" customHeight="1">
      <c r="A228" s="38"/>
      <c r="B228" s="39"/>
      <c r="C228" s="235" t="s">
        <v>324</v>
      </c>
      <c r="D228" s="235" t="s">
        <v>131</v>
      </c>
      <c r="E228" s="236" t="s">
        <v>315</v>
      </c>
      <c r="F228" s="237" t="s">
        <v>316</v>
      </c>
      <c r="G228" s="238" t="s">
        <v>192</v>
      </c>
      <c r="H228" s="239">
        <v>902.87300000000005</v>
      </c>
      <c r="I228" s="240"/>
      <c r="J228" s="241">
        <f>ROUND(I228*H228,2)</f>
        <v>0</v>
      </c>
      <c r="K228" s="237" t="s">
        <v>135</v>
      </c>
      <c r="L228" s="44"/>
      <c r="M228" s="242" t="s">
        <v>1</v>
      </c>
      <c r="N228" s="243" t="s">
        <v>38</v>
      </c>
      <c r="O228" s="91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6" t="s">
        <v>136</v>
      </c>
      <c r="AT228" s="246" t="s">
        <v>131</v>
      </c>
      <c r="AU228" s="246" t="s">
        <v>83</v>
      </c>
      <c r="AY228" s="17" t="s">
        <v>129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7" t="s">
        <v>81</v>
      </c>
      <c r="BK228" s="247">
        <f>ROUND(I228*H228,2)</f>
        <v>0</v>
      </c>
      <c r="BL228" s="17" t="s">
        <v>136</v>
      </c>
      <c r="BM228" s="246" t="s">
        <v>492</v>
      </c>
    </row>
    <row r="229" s="13" customFormat="1">
      <c r="A229" s="13"/>
      <c r="B229" s="248"/>
      <c r="C229" s="249"/>
      <c r="D229" s="250" t="s">
        <v>138</v>
      </c>
      <c r="E229" s="251" t="s">
        <v>1</v>
      </c>
      <c r="F229" s="252" t="s">
        <v>493</v>
      </c>
      <c r="G229" s="249"/>
      <c r="H229" s="253">
        <v>843.03300000000002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9" t="s">
        <v>138</v>
      </c>
      <c r="AU229" s="259" t="s">
        <v>83</v>
      </c>
      <c r="AV229" s="13" t="s">
        <v>83</v>
      </c>
      <c r="AW229" s="13" t="s">
        <v>30</v>
      </c>
      <c r="AX229" s="13" t="s">
        <v>73</v>
      </c>
      <c r="AY229" s="259" t="s">
        <v>129</v>
      </c>
    </row>
    <row r="230" s="13" customFormat="1">
      <c r="A230" s="13"/>
      <c r="B230" s="248"/>
      <c r="C230" s="249"/>
      <c r="D230" s="250" t="s">
        <v>138</v>
      </c>
      <c r="E230" s="251" t="s">
        <v>1</v>
      </c>
      <c r="F230" s="252" t="s">
        <v>494</v>
      </c>
      <c r="G230" s="249"/>
      <c r="H230" s="253">
        <v>59.840000000000003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9" t="s">
        <v>138</v>
      </c>
      <c r="AU230" s="259" t="s">
        <v>83</v>
      </c>
      <c r="AV230" s="13" t="s">
        <v>83</v>
      </c>
      <c r="AW230" s="13" t="s">
        <v>30</v>
      </c>
      <c r="AX230" s="13" t="s">
        <v>73</v>
      </c>
      <c r="AY230" s="259" t="s">
        <v>129</v>
      </c>
    </row>
    <row r="231" s="15" customFormat="1">
      <c r="A231" s="15"/>
      <c r="B231" s="271"/>
      <c r="C231" s="272"/>
      <c r="D231" s="250" t="s">
        <v>138</v>
      </c>
      <c r="E231" s="273" t="s">
        <v>1</v>
      </c>
      <c r="F231" s="274" t="s">
        <v>211</v>
      </c>
      <c r="G231" s="272"/>
      <c r="H231" s="275">
        <v>902.87300000000005</v>
      </c>
      <c r="I231" s="276"/>
      <c r="J231" s="272"/>
      <c r="K231" s="272"/>
      <c r="L231" s="277"/>
      <c r="M231" s="278"/>
      <c r="N231" s="279"/>
      <c r="O231" s="279"/>
      <c r="P231" s="279"/>
      <c r="Q231" s="279"/>
      <c r="R231" s="279"/>
      <c r="S231" s="279"/>
      <c r="T231" s="28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1" t="s">
        <v>138</v>
      </c>
      <c r="AU231" s="281" t="s">
        <v>83</v>
      </c>
      <c r="AV231" s="15" t="s">
        <v>136</v>
      </c>
      <c r="AW231" s="15" t="s">
        <v>30</v>
      </c>
      <c r="AX231" s="15" t="s">
        <v>81</v>
      </c>
      <c r="AY231" s="281" t="s">
        <v>129</v>
      </c>
    </row>
    <row r="232" s="2" customFormat="1" ht="21.75" customHeight="1">
      <c r="A232" s="38"/>
      <c r="B232" s="39"/>
      <c r="C232" s="235" t="s">
        <v>329</v>
      </c>
      <c r="D232" s="235" t="s">
        <v>131</v>
      </c>
      <c r="E232" s="236" t="s">
        <v>320</v>
      </c>
      <c r="F232" s="237" t="s">
        <v>321</v>
      </c>
      <c r="G232" s="238" t="s">
        <v>198</v>
      </c>
      <c r="H232" s="239">
        <v>19.547999999999998</v>
      </c>
      <c r="I232" s="240"/>
      <c r="J232" s="241">
        <f>ROUND(I232*H232,2)</f>
        <v>0</v>
      </c>
      <c r="K232" s="237" t="s">
        <v>135</v>
      </c>
      <c r="L232" s="44"/>
      <c r="M232" s="242" t="s">
        <v>1</v>
      </c>
      <c r="N232" s="243" t="s">
        <v>38</v>
      </c>
      <c r="O232" s="91"/>
      <c r="P232" s="244">
        <f>O232*H232</f>
        <v>0</v>
      </c>
      <c r="Q232" s="244">
        <v>1.8480000000000001</v>
      </c>
      <c r="R232" s="244">
        <f>Q232*H232</f>
        <v>36.124704000000001</v>
      </c>
      <c r="S232" s="244">
        <v>0</v>
      </c>
      <c r="T232" s="24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6" t="s">
        <v>136</v>
      </c>
      <c r="AT232" s="246" t="s">
        <v>131</v>
      </c>
      <c r="AU232" s="246" t="s">
        <v>83</v>
      </c>
      <c r="AY232" s="17" t="s">
        <v>129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7" t="s">
        <v>81</v>
      </c>
      <c r="BK232" s="247">
        <f>ROUND(I232*H232,2)</f>
        <v>0</v>
      </c>
      <c r="BL232" s="17" t="s">
        <v>136</v>
      </c>
      <c r="BM232" s="246" t="s">
        <v>495</v>
      </c>
    </row>
    <row r="233" s="13" customFormat="1">
      <c r="A233" s="13"/>
      <c r="B233" s="248"/>
      <c r="C233" s="249"/>
      <c r="D233" s="250" t="s">
        <v>138</v>
      </c>
      <c r="E233" s="251" t="s">
        <v>1</v>
      </c>
      <c r="F233" s="252" t="s">
        <v>496</v>
      </c>
      <c r="G233" s="249"/>
      <c r="H233" s="253">
        <v>19.547999999999998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9" t="s">
        <v>138</v>
      </c>
      <c r="AU233" s="259" t="s">
        <v>83</v>
      </c>
      <c r="AV233" s="13" t="s">
        <v>83</v>
      </c>
      <c r="AW233" s="13" t="s">
        <v>30</v>
      </c>
      <c r="AX233" s="13" t="s">
        <v>81</v>
      </c>
      <c r="AY233" s="259" t="s">
        <v>129</v>
      </c>
    </row>
    <row r="234" s="2" customFormat="1" ht="33" customHeight="1">
      <c r="A234" s="38"/>
      <c r="B234" s="39"/>
      <c r="C234" s="235" t="s">
        <v>335</v>
      </c>
      <c r="D234" s="235" t="s">
        <v>131</v>
      </c>
      <c r="E234" s="236" t="s">
        <v>325</v>
      </c>
      <c r="F234" s="237" t="s">
        <v>326</v>
      </c>
      <c r="G234" s="238" t="s">
        <v>192</v>
      </c>
      <c r="H234" s="239">
        <v>58</v>
      </c>
      <c r="I234" s="240"/>
      <c r="J234" s="241">
        <f>ROUND(I234*H234,2)</f>
        <v>0</v>
      </c>
      <c r="K234" s="237" t="s">
        <v>135</v>
      </c>
      <c r="L234" s="44"/>
      <c r="M234" s="242" t="s">
        <v>1</v>
      </c>
      <c r="N234" s="243" t="s">
        <v>38</v>
      </c>
      <c r="O234" s="91"/>
      <c r="P234" s="244">
        <f>O234*H234</f>
        <v>0</v>
      </c>
      <c r="Q234" s="244">
        <v>0.82326999999999995</v>
      </c>
      <c r="R234" s="244">
        <f>Q234*H234</f>
        <v>47.749659999999999</v>
      </c>
      <c r="S234" s="244">
        <v>0</v>
      </c>
      <c r="T234" s="24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6" t="s">
        <v>136</v>
      </c>
      <c r="AT234" s="246" t="s">
        <v>131</v>
      </c>
      <c r="AU234" s="246" t="s">
        <v>83</v>
      </c>
      <c r="AY234" s="17" t="s">
        <v>129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7" t="s">
        <v>81</v>
      </c>
      <c r="BK234" s="247">
        <f>ROUND(I234*H234,2)</f>
        <v>0</v>
      </c>
      <c r="BL234" s="17" t="s">
        <v>136</v>
      </c>
      <c r="BM234" s="246" t="s">
        <v>497</v>
      </c>
    </row>
    <row r="235" s="13" customFormat="1">
      <c r="A235" s="13"/>
      <c r="B235" s="248"/>
      <c r="C235" s="249"/>
      <c r="D235" s="250" t="s">
        <v>138</v>
      </c>
      <c r="E235" s="251" t="s">
        <v>1</v>
      </c>
      <c r="F235" s="252" t="s">
        <v>484</v>
      </c>
      <c r="G235" s="249"/>
      <c r="H235" s="253">
        <v>58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138</v>
      </c>
      <c r="AU235" s="259" t="s">
        <v>83</v>
      </c>
      <c r="AV235" s="13" t="s">
        <v>83</v>
      </c>
      <c r="AW235" s="13" t="s">
        <v>30</v>
      </c>
      <c r="AX235" s="13" t="s">
        <v>81</v>
      </c>
      <c r="AY235" s="259" t="s">
        <v>129</v>
      </c>
    </row>
    <row r="236" s="12" customFormat="1" ht="22.8" customHeight="1">
      <c r="A236" s="12"/>
      <c r="B236" s="219"/>
      <c r="C236" s="220"/>
      <c r="D236" s="221" t="s">
        <v>72</v>
      </c>
      <c r="E236" s="233" t="s">
        <v>165</v>
      </c>
      <c r="F236" s="233" t="s">
        <v>328</v>
      </c>
      <c r="G236" s="220"/>
      <c r="H236" s="220"/>
      <c r="I236" s="223"/>
      <c r="J236" s="234">
        <f>BK236</f>
        <v>0</v>
      </c>
      <c r="K236" s="220"/>
      <c r="L236" s="225"/>
      <c r="M236" s="226"/>
      <c r="N236" s="227"/>
      <c r="O236" s="227"/>
      <c r="P236" s="228">
        <f>SUM(P237:P247)</f>
        <v>0</v>
      </c>
      <c r="Q236" s="227"/>
      <c r="R236" s="228">
        <f>SUM(R237:R247)</f>
        <v>0.26554240000000001</v>
      </c>
      <c r="S236" s="227"/>
      <c r="T236" s="229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0" t="s">
        <v>81</v>
      </c>
      <c r="AT236" s="231" t="s">
        <v>72</v>
      </c>
      <c r="AU236" s="231" t="s">
        <v>81</v>
      </c>
      <c r="AY236" s="230" t="s">
        <v>129</v>
      </c>
      <c r="BK236" s="232">
        <f>SUM(BK237:BK247)</f>
        <v>0</v>
      </c>
    </row>
    <row r="237" s="2" customFormat="1" ht="21.75" customHeight="1">
      <c r="A237" s="38"/>
      <c r="B237" s="39"/>
      <c r="C237" s="235" t="s">
        <v>340</v>
      </c>
      <c r="D237" s="235" t="s">
        <v>131</v>
      </c>
      <c r="E237" s="236" t="s">
        <v>330</v>
      </c>
      <c r="F237" s="237" t="s">
        <v>331</v>
      </c>
      <c r="G237" s="238" t="s">
        <v>332</v>
      </c>
      <c r="H237" s="239">
        <v>13.800000000000001</v>
      </c>
      <c r="I237" s="240"/>
      <c r="J237" s="241">
        <f>ROUND(I237*H237,2)</f>
        <v>0</v>
      </c>
      <c r="K237" s="237" t="s">
        <v>135</v>
      </c>
      <c r="L237" s="44"/>
      <c r="M237" s="242" t="s">
        <v>1</v>
      </c>
      <c r="N237" s="243" t="s">
        <v>38</v>
      </c>
      <c r="O237" s="91"/>
      <c r="P237" s="244">
        <f>O237*H237</f>
        <v>0</v>
      </c>
      <c r="Q237" s="244">
        <v>2.0000000000000002E-05</v>
      </c>
      <c r="R237" s="244">
        <f>Q237*H237</f>
        <v>0.00027600000000000004</v>
      </c>
      <c r="S237" s="244">
        <v>0</v>
      </c>
      <c r="T237" s="24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6" t="s">
        <v>136</v>
      </c>
      <c r="AT237" s="246" t="s">
        <v>131</v>
      </c>
      <c r="AU237" s="246" t="s">
        <v>83</v>
      </c>
      <c r="AY237" s="17" t="s">
        <v>129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7" t="s">
        <v>81</v>
      </c>
      <c r="BK237" s="247">
        <f>ROUND(I237*H237,2)</f>
        <v>0</v>
      </c>
      <c r="BL237" s="17" t="s">
        <v>136</v>
      </c>
      <c r="BM237" s="246" t="s">
        <v>498</v>
      </c>
    </row>
    <row r="238" s="13" customFormat="1">
      <c r="A238" s="13"/>
      <c r="B238" s="248"/>
      <c r="C238" s="249"/>
      <c r="D238" s="250" t="s">
        <v>138</v>
      </c>
      <c r="E238" s="251" t="s">
        <v>1</v>
      </c>
      <c r="F238" s="252" t="s">
        <v>499</v>
      </c>
      <c r="G238" s="249"/>
      <c r="H238" s="253">
        <v>13.800000000000001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138</v>
      </c>
      <c r="AU238" s="259" t="s">
        <v>83</v>
      </c>
      <c r="AV238" s="13" t="s">
        <v>83</v>
      </c>
      <c r="AW238" s="13" t="s">
        <v>30</v>
      </c>
      <c r="AX238" s="13" t="s">
        <v>81</v>
      </c>
      <c r="AY238" s="259" t="s">
        <v>129</v>
      </c>
    </row>
    <row r="239" s="2" customFormat="1" ht="16.5" customHeight="1">
      <c r="A239" s="38"/>
      <c r="B239" s="39"/>
      <c r="C239" s="282" t="s">
        <v>345</v>
      </c>
      <c r="D239" s="282" t="s">
        <v>247</v>
      </c>
      <c r="E239" s="283" t="s">
        <v>336</v>
      </c>
      <c r="F239" s="284" t="s">
        <v>337</v>
      </c>
      <c r="G239" s="285" t="s">
        <v>332</v>
      </c>
      <c r="H239" s="286">
        <v>10</v>
      </c>
      <c r="I239" s="287"/>
      <c r="J239" s="288">
        <f>ROUND(I239*H239,2)</f>
        <v>0</v>
      </c>
      <c r="K239" s="284" t="s">
        <v>135</v>
      </c>
      <c r="L239" s="289"/>
      <c r="M239" s="290" t="s">
        <v>1</v>
      </c>
      <c r="N239" s="291" t="s">
        <v>38</v>
      </c>
      <c r="O239" s="91"/>
      <c r="P239" s="244">
        <f>O239*H239</f>
        <v>0</v>
      </c>
      <c r="Q239" s="244">
        <v>0.013400000000000001</v>
      </c>
      <c r="R239" s="244">
        <f>Q239*H239</f>
        <v>0.13400000000000001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6" t="s">
        <v>165</v>
      </c>
      <c r="AT239" s="246" t="s">
        <v>247</v>
      </c>
      <c r="AU239" s="246" t="s">
        <v>83</v>
      </c>
      <c r="AY239" s="17" t="s">
        <v>129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7" t="s">
        <v>81</v>
      </c>
      <c r="BK239" s="247">
        <f>ROUND(I239*H239,2)</f>
        <v>0</v>
      </c>
      <c r="BL239" s="17" t="s">
        <v>136</v>
      </c>
      <c r="BM239" s="246" t="s">
        <v>500</v>
      </c>
    </row>
    <row r="240" s="13" customFormat="1">
      <c r="A240" s="13"/>
      <c r="B240" s="248"/>
      <c r="C240" s="249"/>
      <c r="D240" s="250" t="s">
        <v>138</v>
      </c>
      <c r="E240" s="251" t="s">
        <v>1</v>
      </c>
      <c r="F240" s="252" t="s">
        <v>339</v>
      </c>
      <c r="G240" s="249"/>
      <c r="H240" s="253">
        <v>10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9" t="s">
        <v>138</v>
      </c>
      <c r="AU240" s="259" t="s">
        <v>83</v>
      </c>
      <c r="AV240" s="13" t="s">
        <v>83</v>
      </c>
      <c r="AW240" s="13" t="s">
        <v>30</v>
      </c>
      <c r="AX240" s="13" t="s">
        <v>81</v>
      </c>
      <c r="AY240" s="259" t="s">
        <v>129</v>
      </c>
    </row>
    <row r="241" s="2" customFormat="1" ht="16.5" customHeight="1">
      <c r="A241" s="38"/>
      <c r="B241" s="39"/>
      <c r="C241" s="282" t="s">
        <v>350</v>
      </c>
      <c r="D241" s="282" t="s">
        <v>247</v>
      </c>
      <c r="E241" s="283" t="s">
        <v>501</v>
      </c>
      <c r="F241" s="284" t="s">
        <v>502</v>
      </c>
      <c r="G241" s="285" t="s">
        <v>332</v>
      </c>
      <c r="H241" s="286">
        <v>4</v>
      </c>
      <c r="I241" s="287"/>
      <c r="J241" s="288">
        <f>ROUND(I241*H241,2)</f>
        <v>0</v>
      </c>
      <c r="K241" s="284" t="s">
        <v>135</v>
      </c>
      <c r="L241" s="289"/>
      <c r="M241" s="290" t="s">
        <v>1</v>
      </c>
      <c r="N241" s="291" t="s">
        <v>38</v>
      </c>
      <c r="O241" s="91"/>
      <c r="P241" s="244">
        <f>O241*H241</f>
        <v>0</v>
      </c>
      <c r="Q241" s="244">
        <v>0.013400000000000001</v>
      </c>
      <c r="R241" s="244">
        <f>Q241*H241</f>
        <v>0.053600000000000002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165</v>
      </c>
      <c r="AT241" s="246" t="s">
        <v>247</v>
      </c>
      <c r="AU241" s="246" t="s">
        <v>83</v>
      </c>
      <c r="AY241" s="17" t="s">
        <v>129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7" t="s">
        <v>81</v>
      </c>
      <c r="BK241" s="247">
        <f>ROUND(I241*H241,2)</f>
        <v>0</v>
      </c>
      <c r="BL241" s="17" t="s">
        <v>136</v>
      </c>
      <c r="BM241" s="246" t="s">
        <v>503</v>
      </c>
    </row>
    <row r="242" s="2" customFormat="1" ht="16.5" customHeight="1">
      <c r="A242" s="38"/>
      <c r="B242" s="39"/>
      <c r="C242" s="235" t="s">
        <v>355</v>
      </c>
      <c r="D242" s="235" t="s">
        <v>131</v>
      </c>
      <c r="E242" s="236" t="s">
        <v>346</v>
      </c>
      <c r="F242" s="237" t="s">
        <v>347</v>
      </c>
      <c r="G242" s="238" t="s">
        <v>134</v>
      </c>
      <c r="H242" s="239">
        <v>2</v>
      </c>
      <c r="I242" s="240"/>
      <c r="J242" s="241">
        <f>ROUND(I242*H242,2)</f>
        <v>0</v>
      </c>
      <c r="K242" s="237" t="s">
        <v>1</v>
      </c>
      <c r="L242" s="44"/>
      <c r="M242" s="242" t="s">
        <v>1</v>
      </c>
      <c r="N242" s="243" t="s">
        <v>38</v>
      </c>
      <c r="O242" s="91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6" t="s">
        <v>136</v>
      </c>
      <c r="AT242" s="246" t="s">
        <v>131</v>
      </c>
      <c r="AU242" s="246" t="s">
        <v>83</v>
      </c>
      <c r="AY242" s="17" t="s">
        <v>129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7" t="s">
        <v>81</v>
      </c>
      <c r="BK242" s="247">
        <f>ROUND(I242*H242,2)</f>
        <v>0</v>
      </c>
      <c r="BL242" s="17" t="s">
        <v>136</v>
      </c>
      <c r="BM242" s="246" t="s">
        <v>504</v>
      </c>
    </row>
    <row r="243" s="13" customFormat="1">
      <c r="A243" s="13"/>
      <c r="B243" s="248"/>
      <c r="C243" s="249"/>
      <c r="D243" s="250" t="s">
        <v>138</v>
      </c>
      <c r="E243" s="251" t="s">
        <v>1</v>
      </c>
      <c r="F243" s="252" t="s">
        <v>349</v>
      </c>
      <c r="G243" s="249"/>
      <c r="H243" s="253">
        <v>2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9" t="s">
        <v>138</v>
      </c>
      <c r="AU243" s="259" t="s">
        <v>83</v>
      </c>
      <c r="AV243" s="13" t="s">
        <v>83</v>
      </c>
      <c r="AW243" s="13" t="s">
        <v>30</v>
      </c>
      <c r="AX243" s="13" t="s">
        <v>81</v>
      </c>
      <c r="AY243" s="259" t="s">
        <v>129</v>
      </c>
    </row>
    <row r="244" s="2" customFormat="1" ht="21.75" customHeight="1">
      <c r="A244" s="38"/>
      <c r="B244" s="39"/>
      <c r="C244" s="235" t="s">
        <v>360</v>
      </c>
      <c r="D244" s="235" t="s">
        <v>131</v>
      </c>
      <c r="E244" s="236" t="s">
        <v>351</v>
      </c>
      <c r="F244" s="237" t="s">
        <v>352</v>
      </c>
      <c r="G244" s="238" t="s">
        <v>198</v>
      </c>
      <c r="H244" s="239">
        <v>5.5140000000000002</v>
      </c>
      <c r="I244" s="240"/>
      <c r="J244" s="241">
        <f>ROUND(I244*H244,2)</f>
        <v>0</v>
      </c>
      <c r="K244" s="237" t="s">
        <v>135</v>
      </c>
      <c r="L244" s="44"/>
      <c r="M244" s="242" t="s">
        <v>1</v>
      </c>
      <c r="N244" s="243" t="s">
        <v>38</v>
      </c>
      <c r="O244" s="91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6" t="s">
        <v>136</v>
      </c>
      <c r="AT244" s="246" t="s">
        <v>131</v>
      </c>
      <c r="AU244" s="246" t="s">
        <v>83</v>
      </c>
      <c r="AY244" s="17" t="s">
        <v>129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7" t="s">
        <v>81</v>
      </c>
      <c r="BK244" s="247">
        <f>ROUND(I244*H244,2)</f>
        <v>0</v>
      </c>
      <c r="BL244" s="17" t="s">
        <v>136</v>
      </c>
      <c r="BM244" s="246" t="s">
        <v>505</v>
      </c>
    </row>
    <row r="245" s="13" customFormat="1">
      <c r="A245" s="13"/>
      <c r="B245" s="248"/>
      <c r="C245" s="249"/>
      <c r="D245" s="250" t="s">
        <v>138</v>
      </c>
      <c r="E245" s="251" t="s">
        <v>1</v>
      </c>
      <c r="F245" s="252" t="s">
        <v>506</v>
      </c>
      <c r="G245" s="249"/>
      <c r="H245" s="253">
        <v>5.5140000000000002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9" t="s">
        <v>138</v>
      </c>
      <c r="AU245" s="259" t="s">
        <v>83</v>
      </c>
      <c r="AV245" s="13" t="s">
        <v>83</v>
      </c>
      <c r="AW245" s="13" t="s">
        <v>30</v>
      </c>
      <c r="AX245" s="13" t="s">
        <v>81</v>
      </c>
      <c r="AY245" s="259" t="s">
        <v>129</v>
      </c>
    </row>
    <row r="246" s="2" customFormat="1" ht="16.5" customHeight="1">
      <c r="A246" s="38"/>
      <c r="B246" s="39"/>
      <c r="C246" s="235" t="s">
        <v>365</v>
      </c>
      <c r="D246" s="235" t="s">
        <v>131</v>
      </c>
      <c r="E246" s="236" t="s">
        <v>356</v>
      </c>
      <c r="F246" s="237" t="s">
        <v>357</v>
      </c>
      <c r="G246" s="238" t="s">
        <v>192</v>
      </c>
      <c r="H246" s="239">
        <v>19.32</v>
      </c>
      <c r="I246" s="240"/>
      <c r="J246" s="241">
        <f>ROUND(I246*H246,2)</f>
        <v>0</v>
      </c>
      <c r="K246" s="237" t="s">
        <v>135</v>
      </c>
      <c r="L246" s="44"/>
      <c r="M246" s="242" t="s">
        <v>1</v>
      </c>
      <c r="N246" s="243" t="s">
        <v>38</v>
      </c>
      <c r="O246" s="91"/>
      <c r="P246" s="244">
        <f>O246*H246</f>
        <v>0</v>
      </c>
      <c r="Q246" s="244">
        <v>0.0040200000000000001</v>
      </c>
      <c r="R246" s="244">
        <f>Q246*H246</f>
        <v>0.07766640000000001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136</v>
      </c>
      <c r="AT246" s="246" t="s">
        <v>131</v>
      </c>
      <c r="AU246" s="246" t="s">
        <v>83</v>
      </c>
      <c r="AY246" s="17" t="s">
        <v>129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7" t="s">
        <v>81</v>
      </c>
      <c r="BK246" s="247">
        <f>ROUND(I246*H246,2)</f>
        <v>0</v>
      </c>
      <c r="BL246" s="17" t="s">
        <v>136</v>
      </c>
      <c r="BM246" s="246" t="s">
        <v>507</v>
      </c>
    </row>
    <row r="247" s="13" customFormat="1">
      <c r="A247" s="13"/>
      <c r="B247" s="248"/>
      <c r="C247" s="249"/>
      <c r="D247" s="250" t="s">
        <v>138</v>
      </c>
      <c r="E247" s="251" t="s">
        <v>1</v>
      </c>
      <c r="F247" s="252" t="s">
        <v>508</v>
      </c>
      <c r="G247" s="249"/>
      <c r="H247" s="253">
        <v>19.32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138</v>
      </c>
      <c r="AU247" s="259" t="s">
        <v>83</v>
      </c>
      <c r="AV247" s="13" t="s">
        <v>83</v>
      </c>
      <c r="AW247" s="13" t="s">
        <v>30</v>
      </c>
      <c r="AX247" s="13" t="s">
        <v>81</v>
      </c>
      <c r="AY247" s="259" t="s">
        <v>129</v>
      </c>
    </row>
    <row r="248" s="12" customFormat="1" ht="22.8" customHeight="1">
      <c r="A248" s="12"/>
      <c r="B248" s="219"/>
      <c r="C248" s="220"/>
      <c r="D248" s="221" t="s">
        <v>72</v>
      </c>
      <c r="E248" s="233" t="s">
        <v>169</v>
      </c>
      <c r="F248" s="233" t="s">
        <v>364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SUM(P249:P254)</f>
        <v>0</v>
      </c>
      <c r="Q248" s="227"/>
      <c r="R248" s="228">
        <f>SUM(R249:R254)</f>
        <v>0.20093999999999998</v>
      </c>
      <c r="S248" s="227"/>
      <c r="T248" s="229">
        <f>SUM(T249:T254)</f>
        <v>0.51300000000000001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81</v>
      </c>
      <c r="AT248" s="231" t="s">
        <v>72</v>
      </c>
      <c r="AU248" s="231" t="s">
        <v>81</v>
      </c>
      <c r="AY248" s="230" t="s">
        <v>129</v>
      </c>
      <c r="BK248" s="232">
        <f>SUM(BK249:BK254)</f>
        <v>0</v>
      </c>
    </row>
    <row r="249" s="2" customFormat="1" ht="21.75" customHeight="1">
      <c r="A249" s="38"/>
      <c r="B249" s="39"/>
      <c r="C249" s="235" t="s">
        <v>370</v>
      </c>
      <c r="D249" s="235" t="s">
        <v>131</v>
      </c>
      <c r="E249" s="236" t="s">
        <v>509</v>
      </c>
      <c r="F249" s="237" t="s">
        <v>510</v>
      </c>
      <c r="G249" s="238" t="s">
        <v>134</v>
      </c>
      <c r="H249" s="239">
        <v>1</v>
      </c>
      <c r="I249" s="240"/>
      <c r="J249" s="241">
        <f>ROUND(I249*H249,2)</f>
        <v>0</v>
      </c>
      <c r="K249" s="237" t="s">
        <v>1</v>
      </c>
      <c r="L249" s="44"/>
      <c r="M249" s="242" t="s">
        <v>1</v>
      </c>
      <c r="N249" s="243" t="s">
        <v>38</v>
      </c>
      <c r="O249" s="91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6" t="s">
        <v>136</v>
      </c>
      <c r="AT249" s="246" t="s">
        <v>131</v>
      </c>
      <c r="AU249" s="246" t="s">
        <v>83</v>
      </c>
      <c r="AY249" s="17" t="s">
        <v>129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7" t="s">
        <v>81</v>
      </c>
      <c r="BK249" s="247">
        <f>ROUND(I249*H249,2)</f>
        <v>0</v>
      </c>
      <c r="BL249" s="17" t="s">
        <v>136</v>
      </c>
      <c r="BM249" s="246" t="s">
        <v>511</v>
      </c>
    </row>
    <row r="250" s="13" customFormat="1">
      <c r="A250" s="13"/>
      <c r="B250" s="248"/>
      <c r="C250" s="249"/>
      <c r="D250" s="250" t="s">
        <v>138</v>
      </c>
      <c r="E250" s="251" t="s">
        <v>1</v>
      </c>
      <c r="F250" s="252" t="s">
        <v>251</v>
      </c>
      <c r="G250" s="249"/>
      <c r="H250" s="253">
        <v>1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138</v>
      </c>
      <c r="AU250" s="259" t="s">
        <v>83</v>
      </c>
      <c r="AV250" s="13" t="s">
        <v>83</v>
      </c>
      <c r="AW250" s="13" t="s">
        <v>30</v>
      </c>
      <c r="AX250" s="13" t="s">
        <v>81</v>
      </c>
      <c r="AY250" s="259" t="s">
        <v>129</v>
      </c>
    </row>
    <row r="251" s="2" customFormat="1" ht="33" customHeight="1">
      <c r="A251" s="38"/>
      <c r="B251" s="39"/>
      <c r="C251" s="235" t="s">
        <v>377</v>
      </c>
      <c r="D251" s="235" t="s">
        <v>131</v>
      </c>
      <c r="E251" s="236" t="s">
        <v>366</v>
      </c>
      <c r="F251" s="237" t="s">
        <v>367</v>
      </c>
      <c r="G251" s="238" t="s">
        <v>192</v>
      </c>
      <c r="H251" s="239">
        <v>5.0999999999999996</v>
      </c>
      <c r="I251" s="240"/>
      <c r="J251" s="241">
        <f>ROUND(I251*H251,2)</f>
        <v>0</v>
      </c>
      <c r="K251" s="237" t="s">
        <v>135</v>
      </c>
      <c r="L251" s="44"/>
      <c r="M251" s="242" t="s">
        <v>1</v>
      </c>
      <c r="N251" s="243" t="s">
        <v>38</v>
      </c>
      <c r="O251" s="91"/>
      <c r="P251" s="244">
        <f>O251*H251</f>
        <v>0</v>
      </c>
      <c r="Q251" s="244">
        <v>0.039399999999999998</v>
      </c>
      <c r="R251" s="244">
        <f>Q251*H251</f>
        <v>0.20093999999999998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136</v>
      </c>
      <c r="AT251" s="246" t="s">
        <v>131</v>
      </c>
      <c r="AU251" s="246" t="s">
        <v>83</v>
      </c>
      <c r="AY251" s="17" t="s">
        <v>129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7" t="s">
        <v>81</v>
      </c>
      <c r="BK251" s="247">
        <f>ROUND(I251*H251,2)</f>
        <v>0</v>
      </c>
      <c r="BL251" s="17" t="s">
        <v>136</v>
      </c>
      <c r="BM251" s="246" t="s">
        <v>512</v>
      </c>
    </row>
    <row r="252" s="13" customFormat="1">
      <c r="A252" s="13"/>
      <c r="B252" s="248"/>
      <c r="C252" s="249"/>
      <c r="D252" s="250" t="s">
        <v>138</v>
      </c>
      <c r="E252" s="251" t="s">
        <v>1</v>
      </c>
      <c r="F252" s="252" t="s">
        <v>369</v>
      </c>
      <c r="G252" s="249"/>
      <c r="H252" s="253">
        <v>5.0999999999999996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9" t="s">
        <v>138</v>
      </c>
      <c r="AU252" s="259" t="s">
        <v>83</v>
      </c>
      <c r="AV252" s="13" t="s">
        <v>83</v>
      </c>
      <c r="AW252" s="13" t="s">
        <v>30</v>
      </c>
      <c r="AX252" s="13" t="s">
        <v>81</v>
      </c>
      <c r="AY252" s="259" t="s">
        <v>129</v>
      </c>
    </row>
    <row r="253" s="2" customFormat="1" ht="16.5" customHeight="1">
      <c r="A253" s="38"/>
      <c r="B253" s="39"/>
      <c r="C253" s="235" t="s">
        <v>381</v>
      </c>
      <c r="D253" s="235" t="s">
        <v>131</v>
      </c>
      <c r="E253" s="236" t="s">
        <v>371</v>
      </c>
      <c r="F253" s="237" t="s">
        <v>372</v>
      </c>
      <c r="G253" s="238" t="s">
        <v>332</v>
      </c>
      <c r="H253" s="239">
        <v>9.5</v>
      </c>
      <c r="I253" s="240"/>
      <c r="J253" s="241">
        <f>ROUND(I253*H253,2)</f>
        <v>0</v>
      </c>
      <c r="K253" s="237" t="s">
        <v>135</v>
      </c>
      <c r="L253" s="44"/>
      <c r="M253" s="242" t="s">
        <v>1</v>
      </c>
      <c r="N253" s="243" t="s">
        <v>38</v>
      </c>
      <c r="O253" s="91"/>
      <c r="P253" s="244">
        <f>O253*H253</f>
        <v>0</v>
      </c>
      <c r="Q253" s="244">
        <v>0</v>
      </c>
      <c r="R253" s="244">
        <f>Q253*H253</f>
        <v>0</v>
      </c>
      <c r="S253" s="244">
        <v>0.053999999999999999</v>
      </c>
      <c r="T253" s="245">
        <f>S253*H253</f>
        <v>0.51300000000000001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136</v>
      </c>
      <c r="AT253" s="246" t="s">
        <v>131</v>
      </c>
      <c r="AU253" s="246" t="s">
        <v>83</v>
      </c>
      <c r="AY253" s="17" t="s">
        <v>129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7" t="s">
        <v>81</v>
      </c>
      <c r="BK253" s="247">
        <f>ROUND(I253*H253,2)</f>
        <v>0</v>
      </c>
      <c r="BL253" s="17" t="s">
        <v>136</v>
      </c>
      <c r="BM253" s="246" t="s">
        <v>513</v>
      </c>
    </row>
    <row r="254" s="13" customFormat="1">
      <c r="A254" s="13"/>
      <c r="B254" s="248"/>
      <c r="C254" s="249"/>
      <c r="D254" s="250" t="s">
        <v>138</v>
      </c>
      <c r="E254" s="251" t="s">
        <v>1</v>
      </c>
      <c r="F254" s="252" t="s">
        <v>514</v>
      </c>
      <c r="G254" s="249"/>
      <c r="H254" s="253">
        <v>9.5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9" t="s">
        <v>138</v>
      </c>
      <c r="AU254" s="259" t="s">
        <v>83</v>
      </c>
      <c r="AV254" s="13" t="s">
        <v>83</v>
      </c>
      <c r="AW254" s="13" t="s">
        <v>30</v>
      </c>
      <c r="AX254" s="13" t="s">
        <v>81</v>
      </c>
      <c r="AY254" s="259" t="s">
        <v>129</v>
      </c>
    </row>
    <row r="255" s="12" customFormat="1" ht="22.8" customHeight="1">
      <c r="A255" s="12"/>
      <c r="B255" s="219"/>
      <c r="C255" s="220"/>
      <c r="D255" s="221" t="s">
        <v>72</v>
      </c>
      <c r="E255" s="233" t="s">
        <v>375</v>
      </c>
      <c r="F255" s="233" t="s">
        <v>376</v>
      </c>
      <c r="G255" s="220"/>
      <c r="H255" s="220"/>
      <c r="I255" s="223"/>
      <c r="J255" s="234">
        <f>BK255</f>
        <v>0</v>
      </c>
      <c r="K255" s="220"/>
      <c r="L255" s="225"/>
      <c r="M255" s="226"/>
      <c r="N255" s="227"/>
      <c r="O255" s="227"/>
      <c r="P255" s="228">
        <f>SUM(P256:P260)</f>
        <v>0</v>
      </c>
      <c r="Q255" s="227"/>
      <c r="R255" s="228">
        <f>SUM(R256:R260)</f>
        <v>0</v>
      </c>
      <c r="S255" s="227"/>
      <c r="T255" s="229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81</v>
      </c>
      <c r="AT255" s="231" t="s">
        <v>72</v>
      </c>
      <c r="AU255" s="231" t="s">
        <v>81</v>
      </c>
      <c r="AY255" s="230" t="s">
        <v>129</v>
      </c>
      <c r="BK255" s="232">
        <f>SUM(BK256:BK260)</f>
        <v>0</v>
      </c>
    </row>
    <row r="256" s="2" customFormat="1" ht="33" customHeight="1">
      <c r="A256" s="38"/>
      <c r="B256" s="39"/>
      <c r="C256" s="235" t="s">
        <v>386</v>
      </c>
      <c r="D256" s="235" t="s">
        <v>131</v>
      </c>
      <c r="E256" s="236" t="s">
        <v>378</v>
      </c>
      <c r="F256" s="237" t="s">
        <v>379</v>
      </c>
      <c r="G256" s="238" t="s">
        <v>285</v>
      </c>
      <c r="H256" s="239">
        <v>0.88400000000000001</v>
      </c>
      <c r="I256" s="240"/>
      <c r="J256" s="241">
        <f>ROUND(I256*H256,2)</f>
        <v>0</v>
      </c>
      <c r="K256" s="237" t="s">
        <v>135</v>
      </c>
      <c r="L256" s="44"/>
      <c r="M256" s="242" t="s">
        <v>1</v>
      </c>
      <c r="N256" s="243" t="s">
        <v>38</v>
      </c>
      <c r="O256" s="91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136</v>
      </c>
      <c r="AT256" s="246" t="s">
        <v>131</v>
      </c>
      <c r="AU256" s="246" t="s">
        <v>83</v>
      </c>
      <c r="AY256" s="17" t="s">
        <v>129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7" t="s">
        <v>81</v>
      </c>
      <c r="BK256" s="247">
        <f>ROUND(I256*H256,2)</f>
        <v>0</v>
      </c>
      <c r="BL256" s="17" t="s">
        <v>136</v>
      </c>
      <c r="BM256" s="246" t="s">
        <v>515</v>
      </c>
    </row>
    <row r="257" s="2" customFormat="1" ht="33" customHeight="1">
      <c r="A257" s="38"/>
      <c r="B257" s="39"/>
      <c r="C257" s="235" t="s">
        <v>390</v>
      </c>
      <c r="D257" s="235" t="s">
        <v>131</v>
      </c>
      <c r="E257" s="236" t="s">
        <v>382</v>
      </c>
      <c r="F257" s="237" t="s">
        <v>383</v>
      </c>
      <c r="G257" s="238" t="s">
        <v>285</v>
      </c>
      <c r="H257" s="239">
        <v>5.3040000000000003</v>
      </c>
      <c r="I257" s="240"/>
      <c r="J257" s="241">
        <f>ROUND(I257*H257,2)</f>
        <v>0</v>
      </c>
      <c r="K257" s="237" t="s">
        <v>135</v>
      </c>
      <c r="L257" s="44"/>
      <c r="M257" s="242" t="s">
        <v>1</v>
      </c>
      <c r="N257" s="243" t="s">
        <v>38</v>
      </c>
      <c r="O257" s="91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6" t="s">
        <v>136</v>
      </c>
      <c r="AT257" s="246" t="s">
        <v>131</v>
      </c>
      <c r="AU257" s="246" t="s">
        <v>83</v>
      </c>
      <c r="AY257" s="17" t="s">
        <v>129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7" t="s">
        <v>81</v>
      </c>
      <c r="BK257" s="247">
        <f>ROUND(I257*H257,2)</f>
        <v>0</v>
      </c>
      <c r="BL257" s="17" t="s">
        <v>136</v>
      </c>
      <c r="BM257" s="246" t="s">
        <v>516</v>
      </c>
    </row>
    <row r="258" s="13" customFormat="1">
      <c r="A258" s="13"/>
      <c r="B258" s="248"/>
      <c r="C258" s="249"/>
      <c r="D258" s="250" t="s">
        <v>138</v>
      </c>
      <c r="E258" s="251" t="s">
        <v>1</v>
      </c>
      <c r="F258" s="252" t="s">
        <v>517</v>
      </c>
      <c r="G258" s="249"/>
      <c r="H258" s="253">
        <v>5.3040000000000003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9" t="s">
        <v>138</v>
      </c>
      <c r="AU258" s="259" t="s">
        <v>83</v>
      </c>
      <c r="AV258" s="13" t="s">
        <v>83</v>
      </c>
      <c r="AW258" s="13" t="s">
        <v>30</v>
      </c>
      <c r="AX258" s="13" t="s">
        <v>81</v>
      </c>
      <c r="AY258" s="259" t="s">
        <v>129</v>
      </c>
    </row>
    <row r="259" s="2" customFormat="1" ht="33" customHeight="1">
      <c r="A259" s="38"/>
      <c r="B259" s="39"/>
      <c r="C259" s="235" t="s">
        <v>396</v>
      </c>
      <c r="D259" s="235" t="s">
        <v>131</v>
      </c>
      <c r="E259" s="236" t="s">
        <v>387</v>
      </c>
      <c r="F259" s="237" t="s">
        <v>388</v>
      </c>
      <c r="G259" s="238" t="s">
        <v>285</v>
      </c>
      <c r="H259" s="239">
        <v>0.88400000000000001</v>
      </c>
      <c r="I259" s="240"/>
      <c r="J259" s="241">
        <f>ROUND(I259*H259,2)</f>
        <v>0</v>
      </c>
      <c r="K259" s="237" t="s">
        <v>135</v>
      </c>
      <c r="L259" s="44"/>
      <c r="M259" s="242" t="s">
        <v>1</v>
      </c>
      <c r="N259" s="243" t="s">
        <v>38</v>
      </c>
      <c r="O259" s="91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6" t="s">
        <v>136</v>
      </c>
      <c r="AT259" s="246" t="s">
        <v>131</v>
      </c>
      <c r="AU259" s="246" t="s">
        <v>83</v>
      </c>
      <c r="AY259" s="17" t="s">
        <v>129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7" t="s">
        <v>81</v>
      </c>
      <c r="BK259" s="247">
        <f>ROUND(I259*H259,2)</f>
        <v>0</v>
      </c>
      <c r="BL259" s="17" t="s">
        <v>136</v>
      </c>
      <c r="BM259" s="246" t="s">
        <v>518</v>
      </c>
    </row>
    <row r="260" s="2" customFormat="1" ht="44.25" customHeight="1">
      <c r="A260" s="38"/>
      <c r="B260" s="39"/>
      <c r="C260" s="235" t="s">
        <v>404</v>
      </c>
      <c r="D260" s="235" t="s">
        <v>131</v>
      </c>
      <c r="E260" s="236" t="s">
        <v>391</v>
      </c>
      <c r="F260" s="237" t="s">
        <v>392</v>
      </c>
      <c r="G260" s="238" t="s">
        <v>285</v>
      </c>
      <c r="H260" s="239">
        <v>0.88400000000000001</v>
      </c>
      <c r="I260" s="240"/>
      <c r="J260" s="241">
        <f>ROUND(I260*H260,2)</f>
        <v>0</v>
      </c>
      <c r="K260" s="237" t="s">
        <v>135</v>
      </c>
      <c r="L260" s="44"/>
      <c r="M260" s="242" t="s">
        <v>1</v>
      </c>
      <c r="N260" s="243" t="s">
        <v>38</v>
      </c>
      <c r="O260" s="91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6" t="s">
        <v>136</v>
      </c>
      <c r="AT260" s="246" t="s">
        <v>131</v>
      </c>
      <c r="AU260" s="246" t="s">
        <v>83</v>
      </c>
      <c r="AY260" s="17" t="s">
        <v>129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7" t="s">
        <v>81</v>
      </c>
      <c r="BK260" s="247">
        <f>ROUND(I260*H260,2)</f>
        <v>0</v>
      </c>
      <c r="BL260" s="17" t="s">
        <v>136</v>
      </c>
      <c r="BM260" s="246" t="s">
        <v>519</v>
      </c>
    </row>
    <row r="261" s="12" customFormat="1" ht="22.8" customHeight="1">
      <c r="A261" s="12"/>
      <c r="B261" s="219"/>
      <c r="C261" s="220"/>
      <c r="D261" s="221" t="s">
        <v>72</v>
      </c>
      <c r="E261" s="233" t="s">
        <v>394</v>
      </c>
      <c r="F261" s="233" t="s">
        <v>395</v>
      </c>
      <c r="G261" s="220"/>
      <c r="H261" s="220"/>
      <c r="I261" s="223"/>
      <c r="J261" s="234">
        <f>BK261</f>
        <v>0</v>
      </c>
      <c r="K261" s="220"/>
      <c r="L261" s="225"/>
      <c r="M261" s="226"/>
      <c r="N261" s="227"/>
      <c r="O261" s="227"/>
      <c r="P261" s="228">
        <f>P262</f>
        <v>0</v>
      </c>
      <c r="Q261" s="227"/>
      <c r="R261" s="228">
        <f>R262</f>
        <v>0</v>
      </c>
      <c r="S261" s="227"/>
      <c r="T261" s="229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0" t="s">
        <v>81</v>
      </c>
      <c r="AT261" s="231" t="s">
        <v>72</v>
      </c>
      <c r="AU261" s="231" t="s">
        <v>81</v>
      </c>
      <c r="AY261" s="230" t="s">
        <v>129</v>
      </c>
      <c r="BK261" s="232">
        <f>BK262</f>
        <v>0</v>
      </c>
    </row>
    <row r="262" s="2" customFormat="1" ht="21.75" customHeight="1">
      <c r="A262" s="38"/>
      <c r="B262" s="39"/>
      <c r="C262" s="235" t="s">
        <v>408</v>
      </c>
      <c r="D262" s="235" t="s">
        <v>131</v>
      </c>
      <c r="E262" s="236" t="s">
        <v>397</v>
      </c>
      <c r="F262" s="237" t="s">
        <v>398</v>
      </c>
      <c r="G262" s="238" t="s">
        <v>285</v>
      </c>
      <c r="H262" s="239">
        <v>755.62800000000004</v>
      </c>
      <c r="I262" s="240"/>
      <c r="J262" s="241">
        <f>ROUND(I262*H262,2)</f>
        <v>0</v>
      </c>
      <c r="K262" s="237" t="s">
        <v>135</v>
      </c>
      <c r="L262" s="44"/>
      <c r="M262" s="242" t="s">
        <v>1</v>
      </c>
      <c r="N262" s="243" t="s">
        <v>38</v>
      </c>
      <c r="O262" s="91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6" t="s">
        <v>136</v>
      </c>
      <c r="AT262" s="246" t="s">
        <v>131</v>
      </c>
      <c r="AU262" s="246" t="s">
        <v>83</v>
      </c>
      <c r="AY262" s="17" t="s">
        <v>129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7" t="s">
        <v>81</v>
      </c>
      <c r="BK262" s="247">
        <f>ROUND(I262*H262,2)</f>
        <v>0</v>
      </c>
      <c r="BL262" s="17" t="s">
        <v>136</v>
      </c>
      <c r="BM262" s="246" t="s">
        <v>520</v>
      </c>
    </row>
    <row r="263" s="12" customFormat="1" ht="25.92" customHeight="1">
      <c r="A263" s="12"/>
      <c r="B263" s="219"/>
      <c r="C263" s="220"/>
      <c r="D263" s="221" t="s">
        <v>72</v>
      </c>
      <c r="E263" s="222" t="s">
        <v>400</v>
      </c>
      <c r="F263" s="222" t="s">
        <v>401</v>
      </c>
      <c r="G263" s="220"/>
      <c r="H263" s="220"/>
      <c r="I263" s="223"/>
      <c r="J263" s="224">
        <f>BK263</f>
        <v>0</v>
      </c>
      <c r="K263" s="220"/>
      <c r="L263" s="225"/>
      <c r="M263" s="226"/>
      <c r="N263" s="227"/>
      <c r="O263" s="227"/>
      <c r="P263" s="228">
        <f>P264</f>
        <v>0</v>
      </c>
      <c r="Q263" s="227"/>
      <c r="R263" s="228">
        <f>R264</f>
        <v>0</v>
      </c>
      <c r="S263" s="227"/>
      <c r="T263" s="229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0" t="s">
        <v>83</v>
      </c>
      <c r="AT263" s="231" t="s">
        <v>72</v>
      </c>
      <c r="AU263" s="231" t="s">
        <v>73</v>
      </c>
      <c r="AY263" s="230" t="s">
        <v>129</v>
      </c>
      <c r="BK263" s="232">
        <f>BK264</f>
        <v>0</v>
      </c>
    </row>
    <row r="264" s="12" customFormat="1" ht="22.8" customHeight="1">
      <c r="A264" s="12"/>
      <c r="B264" s="219"/>
      <c r="C264" s="220"/>
      <c r="D264" s="221" t="s">
        <v>72</v>
      </c>
      <c r="E264" s="233" t="s">
        <v>402</v>
      </c>
      <c r="F264" s="233" t="s">
        <v>403</v>
      </c>
      <c r="G264" s="220"/>
      <c r="H264" s="220"/>
      <c r="I264" s="223"/>
      <c r="J264" s="234">
        <f>BK264</f>
        <v>0</v>
      </c>
      <c r="K264" s="220"/>
      <c r="L264" s="225"/>
      <c r="M264" s="226"/>
      <c r="N264" s="227"/>
      <c r="O264" s="227"/>
      <c r="P264" s="228">
        <f>SUM(P265:P268)</f>
        <v>0</v>
      </c>
      <c r="Q264" s="227"/>
      <c r="R264" s="228">
        <f>SUM(R265:R268)</f>
        <v>0</v>
      </c>
      <c r="S264" s="227"/>
      <c r="T264" s="229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0" t="s">
        <v>83</v>
      </c>
      <c r="AT264" s="231" t="s">
        <v>72</v>
      </c>
      <c r="AU264" s="231" t="s">
        <v>81</v>
      </c>
      <c r="AY264" s="230" t="s">
        <v>129</v>
      </c>
      <c r="BK264" s="232">
        <f>SUM(BK265:BK268)</f>
        <v>0</v>
      </c>
    </row>
    <row r="265" s="2" customFormat="1" ht="21.75" customHeight="1">
      <c r="A265" s="38"/>
      <c r="B265" s="39"/>
      <c r="C265" s="235" t="s">
        <v>521</v>
      </c>
      <c r="D265" s="235" t="s">
        <v>131</v>
      </c>
      <c r="E265" s="236" t="s">
        <v>405</v>
      </c>
      <c r="F265" s="237" t="s">
        <v>406</v>
      </c>
      <c r="G265" s="238" t="s">
        <v>1</v>
      </c>
      <c r="H265" s="239">
        <v>1</v>
      </c>
      <c r="I265" s="240"/>
      <c r="J265" s="241">
        <f>ROUND(I265*H265,2)</f>
        <v>0</v>
      </c>
      <c r="K265" s="237" t="s">
        <v>1</v>
      </c>
      <c r="L265" s="44"/>
      <c r="M265" s="242" t="s">
        <v>1</v>
      </c>
      <c r="N265" s="243" t="s">
        <v>38</v>
      </c>
      <c r="O265" s="91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6" t="s">
        <v>205</v>
      </c>
      <c r="AT265" s="246" t="s">
        <v>131</v>
      </c>
      <c r="AU265" s="246" t="s">
        <v>83</v>
      </c>
      <c r="AY265" s="17" t="s">
        <v>129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7" t="s">
        <v>81</v>
      </c>
      <c r="BK265" s="247">
        <f>ROUND(I265*H265,2)</f>
        <v>0</v>
      </c>
      <c r="BL265" s="17" t="s">
        <v>205</v>
      </c>
      <c r="BM265" s="246" t="s">
        <v>522</v>
      </c>
    </row>
    <row r="266" s="13" customFormat="1">
      <c r="A266" s="13"/>
      <c r="B266" s="248"/>
      <c r="C266" s="249"/>
      <c r="D266" s="250" t="s">
        <v>138</v>
      </c>
      <c r="E266" s="251" t="s">
        <v>1</v>
      </c>
      <c r="F266" s="252" t="s">
        <v>256</v>
      </c>
      <c r="G266" s="249"/>
      <c r="H266" s="253">
        <v>1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9" t="s">
        <v>138</v>
      </c>
      <c r="AU266" s="259" t="s">
        <v>83</v>
      </c>
      <c r="AV266" s="13" t="s">
        <v>83</v>
      </c>
      <c r="AW266" s="13" t="s">
        <v>30</v>
      </c>
      <c r="AX266" s="13" t="s">
        <v>81</v>
      </c>
      <c r="AY266" s="259" t="s">
        <v>129</v>
      </c>
    </row>
    <row r="267" s="2" customFormat="1" ht="21.75" customHeight="1">
      <c r="A267" s="38"/>
      <c r="B267" s="39"/>
      <c r="C267" s="235" t="s">
        <v>523</v>
      </c>
      <c r="D267" s="235" t="s">
        <v>131</v>
      </c>
      <c r="E267" s="236" t="s">
        <v>409</v>
      </c>
      <c r="F267" s="237" t="s">
        <v>410</v>
      </c>
      <c r="G267" s="238" t="s">
        <v>1</v>
      </c>
      <c r="H267" s="239">
        <v>1</v>
      </c>
      <c r="I267" s="240"/>
      <c r="J267" s="241">
        <f>ROUND(I267*H267,2)</f>
        <v>0</v>
      </c>
      <c r="K267" s="237" t="s">
        <v>1</v>
      </c>
      <c r="L267" s="44"/>
      <c r="M267" s="242" t="s">
        <v>1</v>
      </c>
      <c r="N267" s="243" t="s">
        <v>38</v>
      </c>
      <c r="O267" s="91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6" t="s">
        <v>205</v>
      </c>
      <c r="AT267" s="246" t="s">
        <v>131</v>
      </c>
      <c r="AU267" s="246" t="s">
        <v>83</v>
      </c>
      <c r="AY267" s="17" t="s">
        <v>129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7" t="s">
        <v>81</v>
      </c>
      <c r="BK267" s="247">
        <f>ROUND(I267*H267,2)</f>
        <v>0</v>
      </c>
      <c r="BL267" s="17" t="s">
        <v>205</v>
      </c>
      <c r="BM267" s="246" t="s">
        <v>524</v>
      </c>
    </row>
    <row r="268" s="13" customFormat="1">
      <c r="A268" s="13"/>
      <c r="B268" s="248"/>
      <c r="C268" s="249"/>
      <c r="D268" s="250" t="s">
        <v>138</v>
      </c>
      <c r="E268" s="251" t="s">
        <v>1</v>
      </c>
      <c r="F268" s="252" t="s">
        <v>251</v>
      </c>
      <c r="G268" s="249"/>
      <c r="H268" s="253">
        <v>1</v>
      </c>
      <c r="I268" s="254"/>
      <c r="J268" s="249"/>
      <c r="K268" s="249"/>
      <c r="L268" s="255"/>
      <c r="M268" s="292"/>
      <c r="N268" s="293"/>
      <c r="O268" s="293"/>
      <c r="P268" s="293"/>
      <c r="Q268" s="293"/>
      <c r="R268" s="293"/>
      <c r="S268" s="293"/>
      <c r="T268" s="29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138</v>
      </c>
      <c r="AU268" s="259" t="s">
        <v>83</v>
      </c>
      <c r="AV268" s="13" t="s">
        <v>83</v>
      </c>
      <c r="AW268" s="13" t="s">
        <v>30</v>
      </c>
      <c r="AX268" s="13" t="s">
        <v>81</v>
      </c>
      <c r="AY268" s="259" t="s">
        <v>129</v>
      </c>
    </row>
    <row r="269" s="2" customFormat="1" ht="6.96" customHeight="1">
      <c r="A269" s="38"/>
      <c r="B269" s="66"/>
      <c r="C269" s="67"/>
      <c r="D269" s="67"/>
      <c r="E269" s="67"/>
      <c r="F269" s="67"/>
      <c r="G269" s="67"/>
      <c r="H269" s="67"/>
      <c r="I269" s="183"/>
      <c r="J269" s="67"/>
      <c r="K269" s="67"/>
      <c r="L269" s="44"/>
      <c r="M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</sheetData>
  <sheetProtection sheet="1" autoFilter="0" formatColumns="0" formatRows="0" objects="1" scenarios="1" spinCount="100000" saltValue="kXfJQSl7xqHcsE1O/x3JmQE5aDW6uFezIY3nVJEoIlyAko3eZAcrIJXuHuK6zF/ezaiTP9pg6AEhsLvLiDRIVA==" hashValue="cdQQe9stDVU6Nm1wthvd16Oy0O4/TGl6YRVbc5cDioYkbrFJZeTGADrvOqqF9Ql31sv40qbcjEWASQsebMYLKQ==" algorithmName="SHA-512" password="CC35"/>
  <autoFilter ref="C125:K26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Oprava hráze Horního Lučního a Dolního Lučního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525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ROUND((SUM(BE118:BE127)),  2)</f>
        <v>0</v>
      </c>
      <c r="G33" s="38"/>
      <c r="H33" s="38"/>
      <c r="I33" s="162">
        <v>0.20999999999999999</v>
      </c>
      <c r="J33" s="161">
        <f>ROUND(((SUM(BE118:BE127))*I33),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ROUND((SUM(BF118:BF127)),  2)</f>
        <v>0</v>
      </c>
      <c r="G34" s="38"/>
      <c r="H34" s="38"/>
      <c r="I34" s="162">
        <v>0.14999999999999999</v>
      </c>
      <c r="J34" s="161">
        <f>ROUND(((SUM(BF118:BF127))*I34),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ROUND((SUM(BG118:BG127)),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ROUND((SUM(BH118:BH127)),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ROUND((SUM(BI118:BI127)),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Oprava hráze Horního Lučního a Dolního Lučního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Tůně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J120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7" t="str">
        <f>E7</f>
        <v>Oprava hráze Horního Lučního a Dolního Lučního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97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03 - Tůně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47" t="s">
        <v>22</v>
      </c>
      <c r="J112" s="79" t="str">
        <f>IF(J12="","",J12)</f>
        <v>23. 4. 2020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147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147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115</v>
      </c>
      <c r="D117" s="210" t="s">
        <v>58</v>
      </c>
      <c r="E117" s="210" t="s">
        <v>54</v>
      </c>
      <c r="F117" s="210" t="s">
        <v>55</v>
      </c>
      <c r="G117" s="210" t="s">
        <v>116</v>
      </c>
      <c r="H117" s="210" t="s">
        <v>117</v>
      </c>
      <c r="I117" s="211" t="s">
        <v>118</v>
      </c>
      <c r="J117" s="210" t="s">
        <v>101</v>
      </c>
      <c r="K117" s="212" t="s">
        <v>119</v>
      </c>
      <c r="L117" s="213"/>
      <c r="M117" s="100" t="s">
        <v>1</v>
      </c>
      <c r="N117" s="101" t="s">
        <v>37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144"/>
      <c r="J118" s="214">
        <f>BK118</f>
        <v>0</v>
      </c>
      <c r="K118" s="40"/>
      <c r="L118" s="44"/>
      <c r="M118" s="103"/>
      <c r="N118" s="215"/>
      <c r="O118" s="104"/>
      <c r="P118" s="216">
        <f>P119</f>
        <v>0</v>
      </c>
      <c r="Q118" s="104"/>
      <c r="R118" s="216">
        <f>R119</f>
        <v>0</v>
      </c>
      <c r="S118" s="104"/>
      <c r="T118" s="217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103</v>
      </c>
      <c r="BK118" s="218">
        <f>BK119</f>
        <v>0</v>
      </c>
    </row>
    <row r="119" s="12" customFormat="1" ht="25.92" customHeight="1">
      <c r="A119" s="12"/>
      <c r="B119" s="219"/>
      <c r="C119" s="220"/>
      <c r="D119" s="221" t="s">
        <v>72</v>
      </c>
      <c r="E119" s="222" t="s">
        <v>127</v>
      </c>
      <c r="F119" s="222" t="s">
        <v>128</v>
      </c>
      <c r="G119" s="220"/>
      <c r="H119" s="220"/>
      <c r="I119" s="223"/>
      <c r="J119" s="224">
        <f>BK119</f>
        <v>0</v>
      </c>
      <c r="K119" s="220"/>
      <c r="L119" s="225"/>
      <c r="M119" s="226"/>
      <c r="N119" s="227"/>
      <c r="O119" s="227"/>
      <c r="P119" s="228">
        <f>P120</f>
        <v>0</v>
      </c>
      <c r="Q119" s="227"/>
      <c r="R119" s="228">
        <f>R120</f>
        <v>0</v>
      </c>
      <c r="S119" s="227"/>
      <c r="T119" s="22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0" t="s">
        <v>81</v>
      </c>
      <c r="AT119" s="231" t="s">
        <v>72</v>
      </c>
      <c r="AU119" s="231" t="s">
        <v>73</v>
      </c>
      <c r="AY119" s="230" t="s">
        <v>129</v>
      </c>
      <c r="BK119" s="232">
        <f>BK120</f>
        <v>0</v>
      </c>
    </row>
    <row r="120" s="12" customFormat="1" ht="22.8" customHeight="1">
      <c r="A120" s="12"/>
      <c r="B120" s="219"/>
      <c r="C120" s="220"/>
      <c r="D120" s="221" t="s">
        <v>72</v>
      </c>
      <c r="E120" s="233" t="s">
        <v>81</v>
      </c>
      <c r="F120" s="233" t="s">
        <v>130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SUM(P121:P127)</f>
        <v>0</v>
      </c>
      <c r="Q120" s="227"/>
      <c r="R120" s="228">
        <f>SUM(R121:R127)</f>
        <v>0</v>
      </c>
      <c r="S120" s="227"/>
      <c r="T120" s="229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81</v>
      </c>
      <c r="AT120" s="231" t="s">
        <v>72</v>
      </c>
      <c r="AU120" s="231" t="s">
        <v>81</v>
      </c>
      <c r="AY120" s="230" t="s">
        <v>129</v>
      </c>
      <c r="BK120" s="232">
        <f>SUM(BK121:BK127)</f>
        <v>0</v>
      </c>
    </row>
    <row r="121" s="2" customFormat="1" ht="33" customHeight="1">
      <c r="A121" s="38"/>
      <c r="B121" s="39"/>
      <c r="C121" s="235" t="s">
        <v>81</v>
      </c>
      <c r="D121" s="235" t="s">
        <v>131</v>
      </c>
      <c r="E121" s="236" t="s">
        <v>526</v>
      </c>
      <c r="F121" s="237" t="s">
        <v>527</v>
      </c>
      <c r="G121" s="238" t="s">
        <v>198</v>
      </c>
      <c r="H121" s="239">
        <v>136.08000000000001</v>
      </c>
      <c r="I121" s="240"/>
      <c r="J121" s="241">
        <f>ROUND(I121*H121,2)</f>
        <v>0</v>
      </c>
      <c r="K121" s="237" t="s">
        <v>135</v>
      </c>
      <c r="L121" s="44"/>
      <c r="M121" s="242" t="s">
        <v>1</v>
      </c>
      <c r="N121" s="243" t="s">
        <v>38</v>
      </c>
      <c r="O121" s="91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6" t="s">
        <v>136</v>
      </c>
      <c r="AT121" s="246" t="s">
        <v>131</v>
      </c>
      <c r="AU121" s="246" t="s">
        <v>83</v>
      </c>
      <c r="AY121" s="17" t="s">
        <v>129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7" t="s">
        <v>81</v>
      </c>
      <c r="BK121" s="247">
        <f>ROUND(I121*H121,2)</f>
        <v>0</v>
      </c>
      <c r="BL121" s="17" t="s">
        <v>136</v>
      </c>
      <c r="BM121" s="246" t="s">
        <v>528</v>
      </c>
    </row>
    <row r="122" s="13" customFormat="1">
      <c r="A122" s="13"/>
      <c r="B122" s="248"/>
      <c r="C122" s="249"/>
      <c r="D122" s="250" t="s">
        <v>138</v>
      </c>
      <c r="E122" s="251" t="s">
        <v>1</v>
      </c>
      <c r="F122" s="252" t="s">
        <v>529</v>
      </c>
      <c r="G122" s="249"/>
      <c r="H122" s="253">
        <v>136.08000000000001</v>
      </c>
      <c r="I122" s="254"/>
      <c r="J122" s="249"/>
      <c r="K122" s="249"/>
      <c r="L122" s="255"/>
      <c r="M122" s="256"/>
      <c r="N122" s="257"/>
      <c r="O122" s="257"/>
      <c r="P122" s="257"/>
      <c r="Q122" s="257"/>
      <c r="R122" s="257"/>
      <c r="S122" s="257"/>
      <c r="T122" s="25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9" t="s">
        <v>138</v>
      </c>
      <c r="AU122" s="259" t="s">
        <v>83</v>
      </c>
      <c r="AV122" s="13" t="s">
        <v>83</v>
      </c>
      <c r="AW122" s="13" t="s">
        <v>30</v>
      </c>
      <c r="AX122" s="13" t="s">
        <v>81</v>
      </c>
      <c r="AY122" s="259" t="s">
        <v>129</v>
      </c>
    </row>
    <row r="123" s="2" customFormat="1" ht="33" customHeight="1">
      <c r="A123" s="38"/>
      <c r="B123" s="39"/>
      <c r="C123" s="235" t="s">
        <v>83</v>
      </c>
      <c r="D123" s="235" t="s">
        <v>131</v>
      </c>
      <c r="E123" s="236" t="s">
        <v>530</v>
      </c>
      <c r="F123" s="237" t="s">
        <v>531</v>
      </c>
      <c r="G123" s="238" t="s">
        <v>198</v>
      </c>
      <c r="H123" s="239">
        <v>136.08000000000001</v>
      </c>
      <c r="I123" s="240"/>
      <c r="J123" s="241">
        <f>ROUND(I123*H123,2)</f>
        <v>0</v>
      </c>
      <c r="K123" s="237" t="s">
        <v>135</v>
      </c>
      <c r="L123" s="44"/>
      <c r="M123" s="242" t="s">
        <v>1</v>
      </c>
      <c r="N123" s="243" t="s">
        <v>38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136</v>
      </c>
      <c r="AT123" s="246" t="s">
        <v>131</v>
      </c>
      <c r="AU123" s="246" t="s">
        <v>83</v>
      </c>
      <c r="AY123" s="17" t="s">
        <v>129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81</v>
      </c>
      <c r="BK123" s="247">
        <f>ROUND(I123*H123,2)</f>
        <v>0</v>
      </c>
      <c r="BL123" s="17" t="s">
        <v>136</v>
      </c>
      <c r="BM123" s="246" t="s">
        <v>532</v>
      </c>
    </row>
    <row r="124" s="2" customFormat="1" ht="21.75" customHeight="1">
      <c r="A124" s="38"/>
      <c r="B124" s="39"/>
      <c r="C124" s="235" t="s">
        <v>144</v>
      </c>
      <c r="D124" s="235" t="s">
        <v>131</v>
      </c>
      <c r="E124" s="236" t="s">
        <v>223</v>
      </c>
      <c r="F124" s="237" t="s">
        <v>224</v>
      </c>
      <c r="G124" s="238" t="s">
        <v>192</v>
      </c>
      <c r="H124" s="239">
        <v>144</v>
      </c>
      <c r="I124" s="240"/>
      <c r="J124" s="241">
        <f>ROUND(I124*H124,2)</f>
        <v>0</v>
      </c>
      <c r="K124" s="237" t="s">
        <v>135</v>
      </c>
      <c r="L124" s="44"/>
      <c r="M124" s="242" t="s">
        <v>1</v>
      </c>
      <c r="N124" s="243" t="s">
        <v>38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136</v>
      </c>
      <c r="AT124" s="246" t="s">
        <v>131</v>
      </c>
      <c r="AU124" s="246" t="s">
        <v>83</v>
      </c>
      <c r="AY124" s="17" t="s">
        <v>129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81</v>
      </c>
      <c r="BK124" s="247">
        <f>ROUND(I124*H124,2)</f>
        <v>0</v>
      </c>
      <c r="BL124" s="17" t="s">
        <v>136</v>
      </c>
      <c r="BM124" s="246" t="s">
        <v>533</v>
      </c>
    </row>
    <row r="125" s="13" customFormat="1">
      <c r="A125" s="13"/>
      <c r="B125" s="248"/>
      <c r="C125" s="249"/>
      <c r="D125" s="250" t="s">
        <v>138</v>
      </c>
      <c r="E125" s="251" t="s">
        <v>1</v>
      </c>
      <c r="F125" s="252" t="s">
        <v>534</v>
      </c>
      <c r="G125" s="249"/>
      <c r="H125" s="253">
        <v>144</v>
      </c>
      <c r="I125" s="254"/>
      <c r="J125" s="249"/>
      <c r="K125" s="249"/>
      <c r="L125" s="255"/>
      <c r="M125" s="256"/>
      <c r="N125" s="257"/>
      <c r="O125" s="257"/>
      <c r="P125" s="257"/>
      <c r="Q125" s="257"/>
      <c r="R125" s="257"/>
      <c r="S125" s="257"/>
      <c r="T125" s="25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9" t="s">
        <v>138</v>
      </c>
      <c r="AU125" s="259" t="s">
        <v>83</v>
      </c>
      <c r="AV125" s="13" t="s">
        <v>83</v>
      </c>
      <c r="AW125" s="13" t="s">
        <v>30</v>
      </c>
      <c r="AX125" s="13" t="s">
        <v>81</v>
      </c>
      <c r="AY125" s="259" t="s">
        <v>129</v>
      </c>
    </row>
    <row r="126" s="2" customFormat="1" ht="44.25" customHeight="1">
      <c r="A126" s="38"/>
      <c r="B126" s="39"/>
      <c r="C126" s="235" t="s">
        <v>136</v>
      </c>
      <c r="D126" s="235" t="s">
        <v>131</v>
      </c>
      <c r="E126" s="236" t="s">
        <v>228</v>
      </c>
      <c r="F126" s="237" t="s">
        <v>229</v>
      </c>
      <c r="G126" s="238" t="s">
        <v>192</v>
      </c>
      <c r="H126" s="239">
        <v>129.59999999999999</v>
      </c>
      <c r="I126" s="240"/>
      <c r="J126" s="241">
        <f>ROUND(I126*H126,2)</f>
        <v>0</v>
      </c>
      <c r="K126" s="237" t="s">
        <v>135</v>
      </c>
      <c r="L126" s="44"/>
      <c r="M126" s="242" t="s">
        <v>1</v>
      </c>
      <c r="N126" s="243" t="s">
        <v>38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136</v>
      </c>
      <c r="AT126" s="246" t="s">
        <v>131</v>
      </c>
      <c r="AU126" s="246" t="s">
        <v>83</v>
      </c>
      <c r="AY126" s="17" t="s">
        <v>129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81</v>
      </c>
      <c r="BK126" s="247">
        <f>ROUND(I126*H126,2)</f>
        <v>0</v>
      </c>
      <c r="BL126" s="17" t="s">
        <v>136</v>
      </c>
      <c r="BM126" s="246" t="s">
        <v>535</v>
      </c>
    </row>
    <row r="127" s="13" customFormat="1">
      <c r="A127" s="13"/>
      <c r="B127" s="248"/>
      <c r="C127" s="249"/>
      <c r="D127" s="250" t="s">
        <v>138</v>
      </c>
      <c r="E127" s="251" t="s">
        <v>1</v>
      </c>
      <c r="F127" s="252" t="s">
        <v>536</v>
      </c>
      <c r="G127" s="249"/>
      <c r="H127" s="253">
        <v>129.59999999999999</v>
      </c>
      <c r="I127" s="254"/>
      <c r="J127" s="249"/>
      <c r="K127" s="249"/>
      <c r="L127" s="255"/>
      <c r="M127" s="292"/>
      <c r="N127" s="293"/>
      <c r="O127" s="293"/>
      <c r="P127" s="293"/>
      <c r="Q127" s="293"/>
      <c r="R127" s="293"/>
      <c r="S127" s="293"/>
      <c r="T127" s="29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138</v>
      </c>
      <c r="AU127" s="259" t="s">
        <v>83</v>
      </c>
      <c r="AV127" s="13" t="s">
        <v>83</v>
      </c>
      <c r="AW127" s="13" t="s">
        <v>30</v>
      </c>
      <c r="AX127" s="13" t="s">
        <v>81</v>
      </c>
      <c r="AY127" s="259" t="s">
        <v>129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8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Z4bJ3Xu9N5o6IGe+7VYWGKuDqtfMiPmZlSJGurX7+kwQKcm2Eu3zLzBPlK8hISvpFqPJNMLdzkj44yRi+VHIQ==" hashValue="1Zqia4pY8RO65/BbwCj/uKMzFLEoZW5MyS1f4VoBwzWrJQA3CUhY4KaEdP6W0XD2M/oM1/UQdfgE8CcuiGhpjA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Oprava hráze Horního Lučního a Dolního Lučního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537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ROUND((SUM(BE120:BE129)),  2)</f>
        <v>0</v>
      </c>
      <c r="G33" s="38"/>
      <c r="H33" s="38"/>
      <c r="I33" s="162">
        <v>0.20999999999999999</v>
      </c>
      <c r="J33" s="161">
        <f>ROUND(((SUM(BE120:BE129))*I33),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ROUND((SUM(BF120:BF129)),  2)</f>
        <v>0</v>
      </c>
      <c r="G34" s="38"/>
      <c r="H34" s="38"/>
      <c r="I34" s="162">
        <v>0.14999999999999999</v>
      </c>
      <c r="J34" s="161">
        <f>ROUND(((SUM(BF120:BF129))*I34),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ROUND((SUM(BG120:BG129)),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ROUND((SUM(BH120:BH129)),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ROUND((SUM(BI120:BI129)),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Oprava hráze Horního Lučního a Dolního Lučního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Vedlejší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538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539</v>
      </c>
      <c r="E98" s="203"/>
      <c r="F98" s="203"/>
      <c r="G98" s="203"/>
      <c r="H98" s="203"/>
      <c r="I98" s="204"/>
      <c r="J98" s="205">
        <f>J122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540</v>
      </c>
      <c r="E99" s="203"/>
      <c r="F99" s="203"/>
      <c r="G99" s="203"/>
      <c r="H99" s="203"/>
      <c r="I99" s="204"/>
      <c r="J99" s="205">
        <f>J126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541</v>
      </c>
      <c r="E100" s="203"/>
      <c r="F100" s="203"/>
      <c r="G100" s="203"/>
      <c r="H100" s="203"/>
      <c r="I100" s="204"/>
      <c r="J100" s="205">
        <f>J128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114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Oprava hráze Horního Lučního a Dolního Lučního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97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04 - Vedlejší náklady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147" t="s">
        <v>22</v>
      </c>
      <c r="J114" s="79" t="str">
        <f>IF(J12="","",J12)</f>
        <v>23. 4. 2020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147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147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115</v>
      </c>
      <c r="D119" s="210" t="s">
        <v>58</v>
      </c>
      <c r="E119" s="210" t="s">
        <v>54</v>
      </c>
      <c r="F119" s="210" t="s">
        <v>55</v>
      </c>
      <c r="G119" s="210" t="s">
        <v>116</v>
      </c>
      <c r="H119" s="210" t="s">
        <v>117</v>
      </c>
      <c r="I119" s="211" t="s">
        <v>118</v>
      </c>
      <c r="J119" s="210" t="s">
        <v>101</v>
      </c>
      <c r="K119" s="212" t="s">
        <v>119</v>
      </c>
      <c r="L119" s="213"/>
      <c r="M119" s="100" t="s">
        <v>1</v>
      </c>
      <c r="N119" s="101" t="s">
        <v>37</v>
      </c>
      <c r="O119" s="101" t="s">
        <v>120</v>
      </c>
      <c r="P119" s="101" t="s">
        <v>121</v>
      </c>
      <c r="Q119" s="101" t="s">
        <v>122</v>
      </c>
      <c r="R119" s="101" t="s">
        <v>123</v>
      </c>
      <c r="S119" s="101" t="s">
        <v>124</v>
      </c>
      <c r="T119" s="102" t="s">
        <v>125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126</v>
      </c>
      <c r="D120" s="40"/>
      <c r="E120" s="40"/>
      <c r="F120" s="40"/>
      <c r="G120" s="40"/>
      <c r="H120" s="40"/>
      <c r="I120" s="144"/>
      <c r="J120" s="214">
        <f>BK120</f>
        <v>0</v>
      </c>
      <c r="K120" s="40"/>
      <c r="L120" s="44"/>
      <c r="M120" s="103"/>
      <c r="N120" s="215"/>
      <c r="O120" s="104"/>
      <c r="P120" s="216">
        <f>P121</f>
        <v>0</v>
      </c>
      <c r="Q120" s="104"/>
      <c r="R120" s="216">
        <f>R121</f>
        <v>0</v>
      </c>
      <c r="S120" s="104"/>
      <c r="T120" s="217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103</v>
      </c>
      <c r="BK120" s="218">
        <f>BK121</f>
        <v>0</v>
      </c>
    </row>
    <row r="121" s="12" customFormat="1" ht="25.92" customHeight="1">
      <c r="A121" s="12"/>
      <c r="B121" s="219"/>
      <c r="C121" s="220"/>
      <c r="D121" s="221" t="s">
        <v>72</v>
      </c>
      <c r="E121" s="222" t="s">
        <v>542</v>
      </c>
      <c r="F121" s="222" t="s">
        <v>543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P122+P126+P128</f>
        <v>0</v>
      </c>
      <c r="Q121" s="227"/>
      <c r="R121" s="228">
        <f>R122+R126+R128</f>
        <v>0</v>
      </c>
      <c r="S121" s="227"/>
      <c r="T121" s="229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153</v>
      </c>
      <c r="AT121" s="231" t="s">
        <v>72</v>
      </c>
      <c r="AU121" s="231" t="s">
        <v>73</v>
      </c>
      <c r="AY121" s="230" t="s">
        <v>129</v>
      </c>
      <c r="BK121" s="232">
        <f>BK122+BK126+BK128</f>
        <v>0</v>
      </c>
    </row>
    <row r="122" s="12" customFormat="1" ht="22.8" customHeight="1">
      <c r="A122" s="12"/>
      <c r="B122" s="219"/>
      <c r="C122" s="220"/>
      <c r="D122" s="221" t="s">
        <v>72</v>
      </c>
      <c r="E122" s="233" t="s">
        <v>544</v>
      </c>
      <c r="F122" s="233" t="s">
        <v>545</v>
      </c>
      <c r="G122" s="220"/>
      <c r="H122" s="220"/>
      <c r="I122" s="223"/>
      <c r="J122" s="234">
        <f>BK122</f>
        <v>0</v>
      </c>
      <c r="K122" s="220"/>
      <c r="L122" s="225"/>
      <c r="M122" s="226"/>
      <c r="N122" s="227"/>
      <c r="O122" s="227"/>
      <c r="P122" s="228">
        <f>SUM(P123:P125)</f>
        <v>0</v>
      </c>
      <c r="Q122" s="227"/>
      <c r="R122" s="228">
        <f>SUM(R123:R125)</f>
        <v>0</v>
      </c>
      <c r="S122" s="227"/>
      <c r="T122" s="229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153</v>
      </c>
      <c r="AT122" s="231" t="s">
        <v>72</v>
      </c>
      <c r="AU122" s="231" t="s">
        <v>81</v>
      </c>
      <c r="AY122" s="230" t="s">
        <v>129</v>
      </c>
      <c r="BK122" s="232">
        <f>SUM(BK123:BK125)</f>
        <v>0</v>
      </c>
    </row>
    <row r="123" s="2" customFormat="1" ht="16.5" customHeight="1">
      <c r="A123" s="38"/>
      <c r="B123" s="39"/>
      <c r="C123" s="235" t="s">
        <v>81</v>
      </c>
      <c r="D123" s="235" t="s">
        <v>131</v>
      </c>
      <c r="E123" s="236" t="s">
        <v>546</v>
      </c>
      <c r="F123" s="237" t="s">
        <v>547</v>
      </c>
      <c r="G123" s="238" t="s">
        <v>548</v>
      </c>
      <c r="H123" s="239">
        <v>1</v>
      </c>
      <c r="I123" s="240"/>
      <c r="J123" s="241">
        <f>ROUND(I123*H123,2)</f>
        <v>0</v>
      </c>
      <c r="K123" s="237" t="s">
        <v>135</v>
      </c>
      <c r="L123" s="44"/>
      <c r="M123" s="242" t="s">
        <v>1</v>
      </c>
      <c r="N123" s="243" t="s">
        <v>38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549</v>
      </c>
      <c r="AT123" s="246" t="s">
        <v>131</v>
      </c>
      <c r="AU123" s="246" t="s">
        <v>83</v>
      </c>
      <c r="AY123" s="17" t="s">
        <v>129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81</v>
      </c>
      <c r="BK123" s="247">
        <f>ROUND(I123*H123,2)</f>
        <v>0</v>
      </c>
      <c r="BL123" s="17" t="s">
        <v>549</v>
      </c>
      <c r="BM123" s="246" t="s">
        <v>550</v>
      </c>
    </row>
    <row r="124" s="2" customFormat="1" ht="16.5" customHeight="1">
      <c r="A124" s="38"/>
      <c r="B124" s="39"/>
      <c r="C124" s="235" t="s">
        <v>83</v>
      </c>
      <c r="D124" s="235" t="s">
        <v>131</v>
      </c>
      <c r="E124" s="236" t="s">
        <v>551</v>
      </c>
      <c r="F124" s="237" t="s">
        <v>552</v>
      </c>
      <c r="G124" s="238" t="s">
        <v>1</v>
      </c>
      <c r="H124" s="239">
        <v>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38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549</v>
      </c>
      <c r="AT124" s="246" t="s">
        <v>131</v>
      </c>
      <c r="AU124" s="246" t="s">
        <v>83</v>
      </c>
      <c r="AY124" s="17" t="s">
        <v>129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81</v>
      </c>
      <c r="BK124" s="247">
        <f>ROUND(I124*H124,2)</f>
        <v>0</v>
      </c>
      <c r="BL124" s="17" t="s">
        <v>549</v>
      </c>
      <c r="BM124" s="246" t="s">
        <v>553</v>
      </c>
    </row>
    <row r="125" s="2" customFormat="1" ht="33" customHeight="1">
      <c r="A125" s="38"/>
      <c r="B125" s="39"/>
      <c r="C125" s="235" t="s">
        <v>144</v>
      </c>
      <c r="D125" s="235" t="s">
        <v>131</v>
      </c>
      <c r="E125" s="236" t="s">
        <v>554</v>
      </c>
      <c r="F125" s="237" t="s">
        <v>555</v>
      </c>
      <c r="G125" s="238" t="s">
        <v>1</v>
      </c>
      <c r="H125" s="239">
        <v>1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38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549</v>
      </c>
      <c r="AT125" s="246" t="s">
        <v>131</v>
      </c>
      <c r="AU125" s="246" t="s">
        <v>83</v>
      </c>
      <c r="AY125" s="17" t="s">
        <v>129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81</v>
      </c>
      <c r="BK125" s="247">
        <f>ROUND(I125*H125,2)</f>
        <v>0</v>
      </c>
      <c r="BL125" s="17" t="s">
        <v>549</v>
      </c>
      <c r="BM125" s="246" t="s">
        <v>556</v>
      </c>
    </row>
    <row r="126" s="12" customFormat="1" ht="22.8" customHeight="1">
      <c r="A126" s="12"/>
      <c r="B126" s="219"/>
      <c r="C126" s="220"/>
      <c r="D126" s="221" t="s">
        <v>72</v>
      </c>
      <c r="E126" s="233" t="s">
        <v>557</v>
      </c>
      <c r="F126" s="233" t="s">
        <v>558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P127</f>
        <v>0</v>
      </c>
      <c r="Q126" s="227"/>
      <c r="R126" s="228">
        <f>R127</f>
        <v>0</v>
      </c>
      <c r="S126" s="227"/>
      <c r="T126" s="22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153</v>
      </c>
      <c r="AT126" s="231" t="s">
        <v>72</v>
      </c>
      <c r="AU126" s="231" t="s">
        <v>81</v>
      </c>
      <c r="AY126" s="230" t="s">
        <v>129</v>
      </c>
      <c r="BK126" s="232">
        <f>BK127</f>
        <v>0</v>
      </c>
    </row>
    <row r="127" s="2" customFormat="1" ht="16.5" customHeight="1">
      <c r="A127" s="38"/>
      <c r="B127" s="39"/>
      <c r="C127" s="235" t="s">
        <v>136</v>
      </c>
      <c r="D127" s="235" t="s">
        <v>131</v>
      </c>
      <c r="E127" s="236" t="s">
        <v>559</v>
      </c>
      <c r="F127" s="237" t="s">
        <v>558</v>
      </c>
      <c r="G127" s="238" t="s">
        <v>548</v>
      </c>
      <c r="H127" s="239">
        <v>1</v>
      </c>
      <c r="I127" s="240"/>
      <c r="J127" s="241">
        <f>ROUND(I127*H127,2)</f>
        <v>0</v>
      </c>
      <c r="K127" s="237" t="s">
        <v>135</v>
      </c>
      <c r="L127" s="44"/>
      <c r="M127" s="242" t="s">
        <v>1</v>
      </c>
      <c r="N127" s="243" t="s">
        <v>38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549</v>
      </c>
      <c r="AT127" s="246" t="s">
        <v>131</v>
      </c>
      <c r="AU127" s="246" t="s">
        <v>83</v>
      </c>
      <c r="AY127" s="17" t="s">
        <v>129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81</v>
      </c>
      <c r="BK127" s="247">
        <f>ROUND(I127*H127,2)</f>
        <v>0</v>
      </c>
      <c r="BL127" s="17" t="s">
        <v>549</v>
      </c>
      <c r="BM127" s="246" t="s">
        <v>560</v>
      </c>
    </row>
    <row r="128" s="12" customFormat="1" ht="22.8" customHeight="1">
      <c r="A128" s="12"/>
      <c r="B128" s="219"/>
      <c r="C128" s="220"/>
      <c r="D128" s="221" t="s">
        <v>72</v>
      </c>
      <c r="E128" s="233" t="s">
        <v>561</v>
      </c>
      <c r="F128" s="233" t="s">
        <v>562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153</v>
      </c>
      <c r="AT128" s="231" t="s">
        <v>72</v>
      </c>
      <c r="AU128" s="231" t="s">
        <v>81</v>
      </c>
      <c r="AY128" s="230" t="s">
        <v>129</v>
      </c>
      <c r="BK128" s="232">
        <f>BK129</f>
        <v>0</v>
      </c>
    </row>
    <row r="129" s="2" customFormat="1" ht="44.25" customHeight="1">
      <c r="A129" s="38"/>
      <c r="B129" s="39"/>
      <c r="C129" s="235" t="s">
        <v>153</v>
      </c>
      <c r="D129" s="235" t="s">
        <v>131</v>
      </c>
      <c r="E129" s="236" t="s">
        <v>563</v>
      </c>
      <c r="F129" s="237" t="s">
        <v>564</v>
      </c>
      <c r="G129" s="238" t="s">
        <v>1</v>
      </c>
      <c r="H129" s="239">
        <v>1</v>
      </c>
      <c r="I129" s="240"/>
      <c r="J129" s="241">
        <f>ROUND(I129*H129,2)</f>
        <v>0</v>
      </c>
      <c r="K129" s="237" t="s">
        <v>1</v>
      </c>
      <c r="L129" s="44"/>
      <c r="M129" s="295" t="s">
        <v>1</v>
      </c>
      <c r="N129" s="296" t="s">
        <v>38</v>
      </c>
      <c r="O129" s="297"/>
      <c r="P129" s="298">
        <f>O129*H129</f>
        <v>0</v>
      </c>
      <c r="Q129" s="298">
        <v>0</v>
      </c>
      <c r="R129" s="298">
        <f>Q129*H129</f>
        <v>0</v>
      </c>
      <c r="S129" s="298">
        <v>0</v>
      </c>
      <c r="T129" s="299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136</v>
      </c>
      <c r="AT129" s="246" t="s">
        <v>131</v>
      </c>
      <c r="AU129" s="246" t="s">
        <v>83</v>
      </c>
      <c r="AY129" s="17" t="s">
        <v>129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81</v>
      </c>
      <c r="BK129" s="247">
        <f>ROUND(I129*H129,2)</f>
        <v>0</v>
      </c>
      <c r="BL129" s="17" t="s">
        <v>136</v>
      </c>
      <c r="BM129" s="246" t="s">
        <v>565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183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6iTO+QzjYYVOPjYcEpgCZ4911paF0KW2JiOnwut8D70INYSabXKiRlnOOFPXjBVC4PObY1mJ3Ued0/Bw75Ta3w==" hashValue="aJLfIM1qjqQ0El+D2usEqyij2Ty3vo71UsfyKo7m1Dk11GMbXpzLJfxHWCcQNAy94UIOPZD5ufuo5fJbeWQfCg==" algorithmName="SHA-512" password="CC35"/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Oprava hráze Horního Lučního a Dolního Lučního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566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23. 4. 2020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ROUND((SUM(BE118:BE121)),  2)</f>
        <v>0</v>
      </c>
      <c r="G33" s="38"/>
      <c r="H33" s="38"/>
      <c r="I33" s="162">
        <v>0.20999999999999999</v>
      </c>
      <c r="J33" s="161">
        <f>ROUND(((SUM(BE118:BE121))*I33),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ROUND((SUM(BF118:BF121)),  2)</f>
        <v>0</v>
      </c>
      <c r="G34" s="38"/>
      <c r="H34" s="38"/>
      <c r="I34" s="162">
        <v>0.14999999999999999</v>
      </c>
      <c r="J34" s="161">
        <f>ROUND(((SUM(BF118:BF121))*I34),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ROUND((SUM(BG118:BG121)),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ROUND((SUM(BH118:BH121)),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ROUND((SUM(BI118:BI121)),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Oprava hráze Horního Lučního a Dolního Lučního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Projektová příprava, propagace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147" t="s">
        <v>22</v>
      </c>
      <c r="J89" s="79" t="str">
        <f>IF(J12="","",J12)</f>
        <v>23. 4. 2020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567</v>
      </c>
      <c r="E97" s="196"/>
      <c r="F97" s="196"/>
      <c r="G97" s="196"/>
      <c r="H97" s="196"/>
      <c r="I97" s="197"/>
      <c r="J97" s="198">
        <f>J119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568</v>
      </c>
      <c r="E98" s="203"/>
      <c r="F98" s="203"/>
      <c r="G98" s="203"/>
      <c r="H98" s="203"/>
      <c r="I98" s="204"/>
      <c r="J98" s="205">
        <f>J120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4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8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8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7" t="str">
        <f>E7</f>
        <v>Oprava hráze Horního Lučního a Dolního Lučního</v>
      </c>
      <c r="F108" s="32"/>
      <c r="G108" s="32"/>
      <c r="H108" s="32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97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05 - Projektová příprava, propagace</v>
      </c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147" t="s">
        <v>22</v>
      </c>
      <c r="J112" s="79" t="str">
        <f>IF(J12="","",J12)</f>
        <v>23. 4. 2020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 xml:space="preserve"> </v>
      </c>
      <c r="G114" s="40"/>
      <c r="H114" s="40"/>
      <c r="I114" s="147" t="s">
        <v>29</v>
      </c>
      <c r="J114" s="36" t="str">
        <f>E21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27</v>
      </c>
      <c r="D115" s="40"/>
      <c r="E115" s="40"/>
      <c r="F115" s="27" t="str">
        <f>IF(E18="","",E18)</f>
        <v>Vyplň údaj</v>
      </c>
      <c r="G115" s="40"/>
      <c r="H115" s="40"/>
      <c r="I115" s="147" t="s">
        <v>31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7"/>
      <c r="B117" s="208"/>
      <c r="C117" s="209" t="s">
        <v>115</v>
      </c>
      <c r="D117" s="210" t="s">
        <v>58</v>
      </c>
      <c r="E117" s="210" t="s">
        <v>54</v>
      </c>
      <c r="F117" s="210" t="s">
        <v>55</v>
      </c>
      <c r="G117" s="210" t="s">
        <v>116</v>
      </c>
      <c r="H117" s="210" t="s">
        <v>117</v>
      </c>
      <c r="I117" s="211" t="s">
        <v>118</v>
      </c>
      <c r="J117" s="210" t="s">
        <v>101</v>
      </c>
      <c r="K117" s="212" t="s">
        <v>119</v>
      </c>
      <c r="L117" s="213"/>
      <c r="M117" s="100" t="s">
        <v>1</v>
      </c>
      <c r="N117" s="101" t="s">
        <v>37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144"/>
      <c r="J118" s="214">
        <f>BK118</f>
        <v>0</v>
      </c>
      <c r="K118" s="40"/>
      <c r="L118" s="44"/>
      <c r="M118" s="103"/>
      <c r="N118" s="215"/>
      <c r="O118" s="104"/>
      <c r="P118" s="216">
        <f>P119</f>
        <v>0</v>
      </c>
      <c r="Q118" s="104"/>
      <c r="R118" s="216">
        <f>R119</f>
        <v>0</v>
      </c>
      <c r="S118" s="104"/>
      <c r="T118" s="217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72</v>
      </c>
      <c r="AU118" s="17" t="s">
        <v>103</v>
      </c>
      <c r="BK118" s="218">
        <f>BK119</f>
        <v>0</v>
      </c>
    </row>
    <row r="119" s="12" customFormat="1" ht="25.92" customHeight="1">
      <c r="A119" s="12"/>
      <c r="B119" s="219"/>
      <c r="C119" s="220"/>
      <c r="D119" s="221" t="s">
        <v>72</v>
      </c>
      <c r="E119" s="222" t="s">
        <v>127</v>
      </c>
      <c r="F119" s="222" t="s">
        <v>127</v>
      </c>
      <c r="G119" s="220"/>
      <c r="H119" s="220"/>
      <c r="I119" s="223"/>
      <c r="J119" s="224">
        <f>BK119</f>
        <v>0</v>
      </c>
      <c r="K119" s="220"/>
      <c r="L119" s="225"/>
      <c r="M119" s="226"/>
      <c r="N119" s="227"/>
      <c r="O119" s="227"/>
      <c r="P119" s="228">
        <f>P120</f>
        <v>0</v>
      </c>
      <c r="Q119" s="227"/>
      <c r="R119" s="228">
        <f>R120</f>
        <v>0</v>
      </c>
      <c r="S119" s="227"/>
      <c r="T119" s="22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0" t="s">
        <v>81</v>
      </c>
      <c r="AT119" s="231" t="s">
        <v>72</v>
      </c>
      <c r="AU119" s="231" t="s">
        <v>73</v>
      </c>
      <c r="AY119" s="230" t="s">
        <v>129</v>
      </c>
      <c r="BK119" s="232">
        <f>BK120</f>
        <v>0</v>
      </c>
    </row>
    <row r="120" s="12" customFormat="1" ht="22.8" customHeight="1">
      <c r="A120" s="12"/>
      <c r="B120" s="219"/>
      <c r="C120" s="220"/>
      <c r="D120" s="221" t="s">
        <v>72</v>
      </c>
      <c r="E120" s="233" t="s">
        <v>569</v>
      </c>
      <c r="F120" s="233" t="s">
        <v>570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P121</f>
        <v>0</v>
      </c>
      <c r="Q120" s="227"/>
      <c r="R120" s="228">
        <f>R121</f>
        <v>0</v>
      </c>
      <c r="S120" s="227"/>
      <c r="T120" s="229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0" t="s">
        <v>81</v>
      </c>
      <c r="AT120" s="231" t="s">
        <v>72</v>
      </c>
      <c r="AU120" s="231" t="s">
        <v>81</v>
      </c>
      <c r="AY120" s="230" t="s">
        <v>129</v>
      </c>
      <c r="BK120" s="232">
        <f>BK121</f>
        <v>0</v>
      </c>
    </row>
    <row r="121" s="2" customFormat="1" ht="16.5" customHeight="1">
      <c r="A121" s="38"/>
      <c r="B121" s="39"/>
      <c r="C121" s="235" t="s">
        <v>157</v>
      </c>
      <c r="D121" s="235" t="s">
        <v>131</v>
      </c>
      <c r="E121" s="236" t="s">
        <v>571</v>
      </c>
      <c r="F121" s="237" t="s">
        <v>572</v>
      </c>
      <c r="G121" s="238" t="s">
        <v>548</v>
      </c>
      <c r="H121" s="239">
        <v>1</v>
      </c>
      <c r="I121" s="240"/>
      <c r="J121" s="241">
        <f>ROUND(I121*H121,2)</f>
        <v>0</v>
      </c>
      <c r="K121" s="237" t="s">
        <v>135</v>
      </c>
      <c r="L121" s="44"/>
      <c r="M121" s="295" t="s">
        <v>1</v>
      </c>
      <c r="N121" s="296" t="s">
        <v>38</v>
      </c>
      <c r="O121" s="297"/>
      <c r="P121" s="298">
        <f>O121*H121</f>
        <v>0</v>
      </c>
      <c r="Q121" s="298">
        <v>0</v>
      </c>
      <c r="R121" s="298">
        <f>Q121*H121</f>
        <v>0</v>
      </c>
      <c r="S121" s="298">
        <v>0</v>
      </c>
      <c r="T121" s="29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6" t="s">
        <v>549</v>
      </c>
      <c r="AT121" s="246" t="s">
        <v>131</v>
      </c>
      <c r="AU121" s="246" t="s">
        <v>83</v>
      </c>
      <c r="AY121" s="17" t="s">
        <v>129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7" t="s">
        <v>81</v>
      </c>
      <c r="BK121" s="247">
        <f>ROUND(I121*H121,2)</f>
        <v>0</v>
      </c>
      <c r="BL121" s="17" t="s">
        <v>549</v>
      </c>
      <c r="BM121" s="246" t="s">
        <v>573</v>
      </c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183"/>
      <c r="J122" s="67"/>
      <c r="K122" s="67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MyrIlhwqCil6r6UcWQqmZR86+j2HzG6TKi9nY6hNOpmcMeLMZa/47cQcO2iTS4ZxT1XAcFJhWBJjJkn0z+yCZg==" hashValue="emsD74X3W3Pfb5AEk0uyNQ+D7Rza6qkNagrCMxHPlIChdFzMdSHDWogR872CWXpLrcUCrErYBXwkWWYMvEKZAg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0F04A6B7C41741997D1116E3B3B55F" ma:contentTypeVersion="13" ma:contentTypeDescription="Vytvoří nový dokument" ma:contentTypeScope="" ma:versionID="37d981046a880aa9d890963678526f85">
  <xsd:schema xmlns:xsd="http://www.w3.org/2001/XMLSchema" xmlns:xs="http://www.w3.org/2001/XMLSchema" xmlns:p="http://schemas.microsoft.com/office/2006/metadata/properties" xmlns:ns2="80ddf360-3a75-4854-9631-9978f649aa7d" xmlns:ns3="5303da8a-7264-4ae4-8bc4-9af41081c5d5" targetNamespace="http://schemas.microsoft.com/office/2006/metadata/properties" ma:root="true" ma:fieldsID="e2f3c0570180b5aeb0babe4728a23b2c" ns2:_="" ns3:_="">
    <xsd:import namespace="80ddf360-3a75-4854-9631-9978f649aa7d"/>
    <xsd:import namespace="5303da8a-7264-4ae4-8bc4-9af41081c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df360-3a75-4854-9631-9978f649a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3da8a-7264-4ae4-8bc4-9af41081c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0ddf360-3a75-4854-9631-9978f649aa7d" xsi:nil="true"/>
  </documentManagement>
</p:properties>
</file>

<file path=customXml/itemProps1.xml><?xml version="1.0" encoding="utf-8"?>
<ds:datastoreItem xmlns:ds="http://schemas.openxmlformats.org/officeDocument/2006/customXml" ds:itemID="{D7BE8FF0-EE38-4017-A5A6-5BD6A57DC037}"/>
</file>

<file path=customXml/itemProps2.xml><?xml version="1.0" encoding="utf-8"?>
<ds:datastoreItem xmlns:ds="http://schemas.openxmlformats.org/officeDocument/2006/customXml" ds:itemID="{1A10DF12-E6E5-4E0A-ACB5-69E1BAFF74E8}"/>
</file>

<file path=customXml/itemProps3.xml><?xml version="1.0" encoding="utf-8"?>
<ds:datastoreItem xmlns:ds="http://schemas.openxmlformats.org/officeDocument/2006/customXml" ds:itemID="{136528D1-CF46-49B0-8422-DF451C4C319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2020-12-03T11:27:00Z</dcterms:created>
  <dcterms:modified xsi:type="dcterms:W3CDTF">2020-12-03T11:27:08Z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0x010100A20F04A6B7C41741997D1116E3B3B55F</vt:lpwstr>
  </property>
</Properties>
</file>