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665" windowHeight="11160" activeTab="1"/>
  </bookViews>
  <sheets>
    <sheet name="Titulní_list" sheetId="12" r:id="rId1"/>
    <sheet name="Krycí_list" sheetId="11" r:id="rId2"/>
    <sheet name="Položkový výkaz" sheetId="1" r:id="rId3"/>
  </sheets>
  <externalReferences>
    <externalReference r:id="rId6"/>
  </externalReferences>
  <definedNames>
    <definedName name="CelkemDPHVypocet" localSheetId="1">'Krycí_list'!$H$30</definedName>
    <definedName name="CenaCelkem">'Krycí_list'!$G$26</definedName>
    <definedName name="CenaCelkemBezDPH">'Krycí_list'!$G$25</definedName>
    <definedName name="CenaCelkemVypocet" localSheetId="1">'Krycí_list'!$I$30</definedName>
    <definedName name="cisloobjektu">'Krycí_list'!$C$3</definedName>
    <definedName name="CisloRozpoctu">'[1]Krycí list'!$C$2</definedName>
    <definedName name="CisloStavby" localSheetId="1">'Krycí_list'!$C$2</definedName>
    <definedName name="cislostavby">'[1]Krycí list'!$A$7</definedName>
    <definedName name="CisloStavebnihoRozpoctu">'Krycí_list'!$D$4</definedName>
    <definedName name="dadresa">'Krycí_list'!$D$11:$G$11</definedName>
    <definedName name="DIČ" localSheetId="1">'Krycí_list'!$I$11</definedName>
    <definedName name="dmisto">'Krycí_list'!#REF!</definedName>
    <definedName name="DPHSni">'Krycí_list'!#REF!</definedName>
    <definedName name="DPHZakl">'Krycí_list'!$G$24</definedName>
    <definedName name="dpsc" localSheetId="1">'Krycí_list'!#REF!</definedName>
    <definedName name="IČO" localSheetId="1">'Krycí_list'!$I$10</definedName>
    <definedName name="Mena">'Krycí_list'!$J$26</definedName>
    <definedName name="MistoStavby">'Krycí_list'!$D$4</definedName>
    <definedName name="nazevobjektu">'Krycí_list'!$D$3</definedName>
    <definedName name="NazevRozpoctu">'[1]Krycí list'!$D$2</definedName>
    <definedName name="NazevStavby" localSheetId="1">'Krycí_list'!$D$2</definedName>
    <definedName name="nazevstavby">'[1]Krycí list'!$C$7</definedName>
    <definedName name="NazevStavebnihoRozpoctu">'Krycí_list'!$E$4</definedName>
    <definedName name="oadresa">'Krycí_list'!#REF!</definedName>
    <definedName name="Objednatel" localSheetId="1">'Krycí_list'!$D$5</definedName>
    <definedName name="Objekt" localSheetId="1">'Krycí_list'!$B$28</definedName>
    <definedName name="_xlnm.Print_Area" localSheetId="1">'Krycí_list'!$A$1:$J$31</definedName>
    <definedName name="_xlnm.Print_Area" localSheetId="0">'Titulní_list'!$A$1:$J$48</definedName>
    <definedName name="odic" localSheetId="1">'Krycí_list'!#REF!</definedName>
    <definedName name="oico" localSheetId="1">'Krycí_list'!$I$5</definedName>
    <definedName name="omisto" localSheetId="1">'Krycí_list'!$D$6</definedName>
    <definedName name="onazev" localSheetId="1">'Krycí_list'!#REF!</definedName>
    <definedName name="opsc" localSheetId="1">'Krycí_list'!$C$6</definedName>
    <definedName name="padresa">'Krycí_list'!$D$8</definedName>
    <definedName name="pdic">'Krycí_list'!$I$8</definedName>
    <definedName name="pico">'Krycí_list'!$I$7</definedName>
    <definedName name="pmisto">'Krycí_list'!$D$9</definedName>
    <definedName name="PocetMJ">#REF!</definedName>
    <definedName name="PoptavkaID">'Krycí_list'!$A$1</definedName>
    <definedName name="pPSC">'Krycí_list'!$C$9</definedName>
    <definedName name="Projektant">'Krycí_list'!$D$7</definedName>
    <definedName name="SazbaDPH1" localSheetId="1">'Krycí_list'!#REF!</definedName>
    <definedName name="SazbaDPH1">'[1]Krycí list'!$C$30</definedName>
    <definedName name="SazbaDPH2" localSheetId="1">'Krycí_list'!#REF!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'Krycí_list'!$D$12</definedName>
    <definedName name="Z_B7E7C763_C459_487D_8ABA_5CFDDFBD5A84_.wvu.Cols" localSheetId="1" hidden="1">'Krycí_list'!$A:$A</definedName>
    <definedName name="Z_B7E7C763_C459_487D_8ABA_5CFDDFBD5A84_.wvu.PrintArea" localSheetId="1" hidden="1">'Krycí_list'!$B$1:$J$26</definedName>
    <definedName name="ZakladDPHSni">'Krycí_list'!#REF!</definedName>
    <definedName name="ZakladDPHSniVypocet" localSheetId="1">'Krycí_list'!$F$30</definedName>
    <definedName name="ZakladDPHZakl">'Krycí_list'!#REF!</definedName>
    <definedName name="ZakladDPHZaklVypocet" localSheetId="1">'Krycí_list'!$G$30</definedName>
    <definedName name="Zaokrouhleni">'Krycí_list'!#REF!</definedName>
    <definedName name="Zhotovitel">'Krycí_list'!$D$10:$G$10</definedName>
  </definedNames>
  <calcPr calcId="145621"/>
</workbook>
</file>

<file path=xl/sharedStrings.xml><?xml version="1.0" encoding="utf-8"?>
<sst xmlns="http://schemas.openxmlformats.org/spreadsheetml/2006/main" count="96" uniqueCount="73">
  <si>
    <t>Množství</t>
  </si>
  <si>
    <t>M. J.</t>
  </si>
  <si>
    <t>Cena / M.J.</t>
  </si>
  <si>
    <t>Cena</t>
  </si>
  <si>
    <t>m3</t>
  </si>
  <si>
    <t>t</t>
  </si>
  <si>
    <t>m</t>
  </si>
  <si>
    <t>Pořadí</t>
  </si>
  <si>
    <t>Název položky:</t>
  </si>
  <si>
    <t xml:space="preserve"> </t>
  </si>
  <si>
    <t>CELKEM</t>
  </si>
  <si>
    <t>%</t>
  </si>
  <si>
    <t>#RTSROZP#</t>
  </si>
  <si>
    <t>Zakázka:</t>
  </si>
  <si>
    <t>Objekt:</t>
  </si>
  <si>
    <t>Stupeň:</t>
  </si>
  <si>
    <t>Objednatel:</t>
  </si>
  <si>
    <t>IČ:</t>
  </si>
  <si>
    <t>DIČ:</t>
  </si>
  <si>
    <t>Projektant:</t>
  </si>
  <si>
    <t>Zhotovitel:</t>
  </si>
  <si>
    <t>Vypracoval:</t>
  </si>
  <si>
    <t>FCC Česká republika, s.r.o., Ďáblická 791/89, 182 00 Praha 8, IČ: 45809712</t>
  </si>
  <si>
    <t>Rozpis ceny</t>
  </si>
  <si>
    <t>Celkem CZK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</si>
  <si>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</si>
  <si>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</si>
  <si>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</si>
  <si>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</si>
  <si>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</si>
  <si>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</si>
  <si>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</si>
  <si>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</si>
  <si>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 xml:space="preserve">Základní DPH </t>
  </si>
  <si>
    <t>Cena celkem bez DPH</t>
  </si>
  <si>
    <t>CZK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</si>
  <si>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</si>
  <si>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</si>
  <si>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</si>
  <si>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</si>
  <si>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</si>
  <si>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</si>
  <si>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</si>
  <si>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Ing. Lubomír Butkaj, Ing. Jaroslav Sedláček</t>
  </si>
  <si>
    <r>
      <rPr>
        <b/>
        <sz val="10"/>
        <rFont val="Times New Roman"/>
        <family val="1"/>
      </rPr>
      <t>I</t>
    </r>
    <r>
      <rPr>
        <b/>
        <sz val="10"/>
        <rFont val="Arial CE"/>
        <family val="2"/>
      </rPr>
      <t>. STAVEBNÍ ČÁST</t>
    </r>
  </si>
  <si>
    <t>„SKLÁDKA ODPADŮ S-OO BOREK, ROZŠÍŘENÍ SKLÁDKY - V. etapa – skrývka ornice"</t>
  </si>
  <si>
    <t>Dokumentace pro provádění stavby</t>
  </si>
  <si>
    <t>60816180</t>
  </si>
  <si>
    <t xml:space="preserve">Sdružení pro likvidaci komunálního odpadu Borek
Krajířova 27, 380 01 Dačice
</t>
  </si>
  <si>
    <t>Skrývka ornice</t>
  </si>
  <si>
    <t>Dle uvážení zhotovotele - obvykle ve výši 3% HSV</t>
  </si>
  <si>
    <t>Není obsazeno</t>
  </si>
  <si>
    <t>Náklady na provádění stavby - Celkem bez DPH</t>
  </si>
  <si>
    <t>Náklady na provádění stavby - cena celkem včetně DPH</t>
  </si>
  <si>
    <t>(viz. poznámka)</t>
  </si>
  <si>
    <t>SKRÝVKA ORNICE</t>
  </si>
  <si>
    <r>
      <t xml:space="preserve">Nakládání suti na dopravní prostředky (pro vodorovnou dopravu) 
- naložení betonových patek sloupků oplocení (191m / 3.5m = 55ks)
</t>
    </r>
    <r>
      <rPr>
        <i/>
        <sz val="11"/>
        <color rgb="FF0070C0"/>
        <rFont val="Calibri"/>
        <family val="2"/>
        <scheme val="minor"/>
      </rPr>
      <t>/55ks x 3.14x0.1mx0.1mx1.0m x 2300 kg/m3 = 1,73 m3 x 2300kg/m3 = 3979 kg/</t>
    </r>
  </si>
  <si>
    <r>
      <t xml:space="preserve">Odvoz suti a vybour. hmot na skládku do 1 km
</t>
    </r>
    <r>
      <rPr>
        <i/>
        <sz val="11"/>
        <color rgb="FF0070C0"/>
        <rFont val="Calibri"/>
        <family val="2"/>
        <scheme val="minor"/>
      </rPr>
      <t>/výměra viz. předchozí položka/</t>
    </r>
  </si>
  <si>
    <r>
      <t xml:space="preserve">Uložení suti na skládku bez zhutnění
</t>
    </r>
    <r>
      <rPr>
        <i/>
        <sz val="11"/>
        <color rgb="FF0070C0"/>
        <rFont val="Calibri"/>
        <family val="2"/>
        <scheme val="minor"/>
      </rPr>
      <t>/výměra viz. předchozí položka/</t>
    </r>
  </si>
  <si>
    <r>
      <t xml:space="preserve">Sejmutí ornice s přemístěním do 50 m - svrchních 15 cm
</t>
    </r>
    <r>
      <rPr>
        <i/>
        <sz val="11"/>
        <color rgb="FF0070C0"/>
        <rFont val="Calibri"/>
        <family val="2"/>
        <scheme val="minor"/>
      </rPr>
      <t>/11 200m2 x 0.15m/</t>
    </r>
  </si>
  <si>
    <r>
      <t xml:space="preserve">Sejmutí ornice s přemístěním do 50 m - svrchních 15 cm
</t>
    </r>
    <r>
      <rPr>
        <i/>
        <sz val="11"/>
        <color rgb="FF0070C0"/>
        <rFont val="Calibri"/>
        <family val="2"/>
        <scheme val="minor"/>
      </rPr>
      <t>/1 170m2 x 0.15m - manipulační pás podél oplocení šířky 5.0m/</t>
    </r>
  </si>
  <si>
    <r>
      <t xml:space="preserve">Sejmutí ornice s přemístěním do 50 m - spodních 15 cm
</t>
    </r>
    <r>
      <rPr>
        <i/>
        <sz val="11"/>
        <color rgb="FF0070C0"/>
        <rFont val="Calibri"/>
        <family val="2"/>
        <scheme val="minor"/>
      </rPr>
      <t>/11 200m2 x 0.15m/</t>
    </r>
  </si>
  <si>
    <r>
      <t xml:space="preserve">Sejmutí ornice s přemístěním do 50 m - spodních 15 cm
</t>
    </r>
    <r>
      <rPr>
        <i/>
        <sz val="11"/>
        <color rgb="FF0070C0"/>
        <rFont val="Calibri"/>
        <family val="2"/>
        <scheme val="minor"/>
      </rPr>
      <t>/1 170m2 x 0.15m - manipulační pás podél oplocení šířky 5.0m/</t>
    </r>
  </si>
  <si>
    <r>
      <t>Demontáž oplocení z pletiva a ocelových sloupků - položka demontáže obsahuje odřezání 
ocelových sloupků nad patkami, naložení sloupků a pletiva, vnitrostaveništní přesun a odvoz 
do 5km, předání kovových odpadů do areálu druhotných surovin Dačice</t>
    </r>
    <r>
      <rPr>
        <i/>
        <sz val="11"/>
        <rFont val="Calibri"/>
        <family val="2"/>
        <scheme val="minor"/>
      </rPr>
      <t xml:space="preserve"> /nepředpokládá se účtování poplatku za uložení na skládku/.
</t>
    </r>
    <r>
      <rPr>
        <i/>
        <sz val="11"/>
        <color rgb="FF0070C0"/>
        <rFont val="Calibri"/>
        <family val="2"/>
        <scheme val="minor"/>
      </rPr>
      <t>/výměra zaměřena ve výkresu/</t>
    </r>
  </si>
  <si>
    <r>
      <t xml:space="preserve">Poplatek za skládku suti - beton nad 30x30 cm - kód odpadu 170904 
</t>
    </r>
    <r>
      <rPr>
        <i/>
        <sz val="11"/>
        <color rgb="FF0070C0"/>
        <rFont val="Calibri"/>
        <family val="2"/>
        <scheme val="minor"/>
      </rPr>
      <t>/výměra viz. předchozí položka/</t>
    </r>
  </si>
  <si>
    <r>
      <t xml:space="preserve">Vodorovné přemístění výkopku z hor.1-4 do 1000 m
</t>
    </r>
    <r>
      <rPr>
        <i/>
        <sz val="11"/>
        <color rgb="FF0070C0"/>
        <rFont val="Calibri"/>
        <family val="2"/>
        <scheme val="minor"/>
      </rPr>
      <t>/výměra dána součtem položek 6,7,8,9/</t>
    </r>
  </si>
  <si>
    <r>
      <rPr>
        <sz val="11"/>
        <rFont val="Calibri"/>
        <family val="2"/>
        <scheme val="minor"/>
      </rPr>
      <t>Nakládání výkopku z hor.1-4 v množství nad 100 m3</t>
    </r>
    <r>
      <rPr>
        <i/>
        <sz val="11"/>
        <color rgb="FF0070C0"/>
        <rFont val="Calibri"/>
        <family val="2"/>
        <scheme val="minor"/>
      </rPr>
      <t xml:space="preserve">
/výměra dána součtem položek 6,7,8,9/</t>
    </r>
  </si>
  <si>
    <t>SKRÝVKA ORNICE CELKEM (bez DPH)</t>
  </si>
  <si>
    <t>Soupis stavebních prací, dodávek a služeb (výkaz výměr a kubatur)</t>
  </si>
  <si>
    <r>
      <rPr>
        <b/>
        <u val="single"/>
        <sz val="10"/>
        <rFont val="Arial CE"/>
        <family val="2"/>
      </rPr>
      <t>Poznámka:</t>
    </r>
    <r>
      <rPr>
        <sz val="10"/>
        <rFont val="Arial CE"/>
        <family val="2"/>
      </rPr>
      <t xml:space="preserve">
DPH bude účtována dle aktuálně platných předpisů. Soupis stavebních prací, dodávek a služeb (výkaz výměr a kubatur) je součástí
projektové dokumentace. Zhotovitel stavby je povinnen zohlednit i konstrukce a práce s položkou obvykle spojené,
v položce však výslovně neuvedené (např. ztratné).
</t>
    </r>
    <r>
      <rPr>
        <b/>
        <sz val="10"/>
        <rFont val="Arial CE"/>
        <family val="2"/>
      </rPr>
      <t>VRN (vedlejší rozpočtové náklady)</t>
    </r>
    <r>
      <rPr>
        <sz val="10"/>
        <rFont val="Arial CE"/>
        <family val="2"/>
      </rPr>
      <t xml:space="preserve"> jsou s ohledem na rozsah stavby obvykle stanoveny
paušálně ve výši 3% z HSV a zahrnují obvykle náklady na zřízení, likvidaci a vlastní zařízení staveniště,
pojištění stavby po dobu realizace, ostrahu, </t>
    </r>
    <r>
      <rPr>
        <b/>
        <sz val="10"/>
        <rFont val="Arial CE"/>
        <family val="2"/>
      </rPr>
      <t>vytýčení stavby a geodetické práce v průběhu výstavby, zaměření skutečného provedení skrývky,
vyhotovení protokolu o provedení skrývky případně další náklady, které mohou vycházet z podmínek realizace.</t>
    </r>
    <r>
      <rPr>
        <sz val="10"/>
        <rFont val="Arial CE"/>
        <family val="2"/>
      </rPr>
      <t xml:space="preserve">
V příslušných položkách Soupisu je vždy nutno zahrnout i provedení předepsaných zkoušek či měření specifikovaných v STZ, a nezbytné další náklady.
Uvedená třída těžitelnosti hornin je uvedena dle ČSN 73 6133. Objemy zemních prací jsou počítány v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a ve zhutněném stavu
bez ztratného vlivem nakypření a dopravou.</t>
    </r>
  </si>
  <si>
    <t>Stavební objekty (položkový výkaz)</t>
  </si>
  <si>
    <t>vyplní účastník</t>
  </si>
  <si>
    <r>
      <t xml:space="preserve">Uložení sypaniny na mezideponie č. 1 a 2 -modelace na výšku přes 2m
</t>
    </r>
    <r>
      <rPr>
        <i/>
        <sz val="11"/>
        <color rgb="FF0070C0"/>
        <rFont val="Calibri"/>
        <family val="2"/>
        <scheme val="minor"/>
      </rPr>
      <t>/výměra dána součtem položek 6,7,8,9/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</si>
</sst>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"/>
    <numFmt numFmtId="165" formatCode="0\ 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10"/>
      <name val="Times New Roman"/>
      <family val="1"/>
    </font>
    <font>
      <i/>
      <sz val="10"/>
      <name val="Arial CE"/>
      <family val="2"/>
    </font>
    <font>
      <sz val="10"/>
      <name val="MS Sans Serif"/>
      <family val="2"/>
    </font>
    <font>
      <b/>
      <u val="single"/>
      <sz val="10"/>
      <name val="Arial CE"/>
      <family val="2"/>
    </font>
    <font>
      <i/>
      <sz val="11"/>
      <color rgb="FF0070C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medium"/>
    </border>
    <border>
      <left/>
      <right style="thick"/>
      <top/>
      <bottom style="thin"/>
    </border>
    <border>
      <left style="thick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ck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/>
      <top style="thin"/>
      <bottom style="thin"/>
    </border>
    <border>
      <left/>
      <right style="thick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ill="0" applyBorder="0" applyAlignment="0" applyProtection="0"/>
    <xf numFmtId="38" fontId="20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8" fontId="5" fillId="4" borderId="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8" fontId="6" fillId="0" borderId="10" xfId="0" applyNumberFormat="1" applyFont="1" applyBorder="1" applyAlignment="1">
      <alignment vertical="center"/>
    </xf>
    <xf numFmtId="8" fontId="6" fillId="0" borderId="11" xfId="0" applyNumberFormat="1" applyFont="1" applyBorder="1" applyAlignment="1">
      <alignment vertical="center"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2" fillId="0" borderId="12" xfId="20" applyBorder="1">
      <alignment/>
      <protection/>
    </xf>
    <xf numFmtId="0" fontId="2" fillId="0" borderId="13" xfId="20" applyBorder="1">
      <alignment/>
      <protection/>
    </xf>
    <xf numFmtId="14" fontId="13" fillId="0" borderId="0" xfId="20" applyNumberFormat="1" applyFont="1" applyAlignment="1">
      <alignment horizontal="left"/>
      <protection/>
    </xf>
    <xf numFmtId="0" fontId="2" fillId="0" borderId="13" xfId="20" applyFont="1" applyBorder="1" applyAlignment="1">
      <alignment horizontal="left" vertical="center" indent="1"/>
      <protection/>
    </xf>
    <xf numFmtId="49" fontId="8" fillId="0" borderId="0" xfId="20" applyNumberFormat="1" applyFont="1" applyBorder="1" applyAlignment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4" xfId="20" applyBorder="1" applyAlignment="1">
      <alignment/>
      <protection/>
    </xf>
    <xf numFmtId="0" fontId="8" fillId="0" borderId="13" xfId="20" applyFont="1" applyBorder="1" applyAlignment="1">
      <alignment horizontal="left" vertical="center" indent="1"/>
      <protection/>
    </xf>
    <xf numFmtId="0" fontId="8" fillId="0" borderId="15" xfId="20" applyFont="1" applyBorder="1" applyAlignment="1">
      <alignment horizontal="left" vertical="center" indent="1"/>
      <protection/>
    </xf>
    <xf numFmtId="49" fontId="8" fillId="0" borderId="16" xfId="20" applyNumberFormat="1" applyFont="1" applyBorder="1" applyAlignment="1">
      <alignment horizontal="right" vertical="center"/>
      <protection/>
    </xf>
    <xf numFmtId="49" fontId="8" fillId="0" borderId="16" xfId="20" applyNumberFormat="1" applyFont="1" applyBorder="1" applyAlignment="1">
      <alignment horizontal="left" vertical="center"/>
      <protection/>
    </xf>
    <xf numFmtId="0" fontId="8" fillId="0" borderId="16" xfId="20" applyFont="1" applyBorder="1" applyAlignment="1">
      <alignment vertical="center"/>
      <protection/>
    </xf>
    <xf numFmtId="0" fontId="2" fillId="0" borderId="16" xfId="20" applyFont="1" applyBorder="1" applyAlignment="1">
      <alignment vertical="center"/>
      <protection/>
    </xf>
    <xf numFmtId="0" fontId="2" fillId="0" borderId="17" xfId="20" applyBorder="1" applyAlignment="1">
      <alignment/>
      <protection/>
    </xf>
    <xf numFmtId="0" fontId="8" fillId="0" borderId="0" xfId="20" applyFont="1" applyFill="1" applyBorder="1" applyAlignment="1">
      <alignment horizontal="left" vertical="center"/>
      <protection/>
    </xf>
    <xf numFmtId="0" fontId="2" fillId="0" borderId="0" xfId="20" applyBorder="1" applyAlignment="1">
      <alignment/>
      <protection/>
    </xf>
    <xf numFmtId="0" fontId="8" fillId="0" borderId="0" xfId="20" applyFont="1" applyBorder="1" applyAlignment="1">
      <alignment horizontal="left" vertical="center"/>
      <protection/>
    </xf>
    <xf numFmtId="0" fontId="2" fillId="0" borderId="15" xfId="20" applyBorder="1" applyAlignment="1">
      <alignment horizontal="left" indent="1"/>
      <protection/>
    </xf>
    <xf numFmtId="0" fontId="8" fillId="0" borderId="16" xfId="20" applyFont="1" applyBorder="1" applyAlignment="1">
      <alignment horizontal="right" vertical="center"/>
      <protection/>
    </xf>
    <xf numFmtId="0" fontId="8" fillId="0" borderId="16" xfId="20" applyFont="1" applyFill="1" applyBorder="1" applyAlignment="1">
      <alignment horizontal="left" vertical="center"/>
      <protection/>
    </xf>
    <xf numFmtId="0" fontId="2" fillId="0" borderId="16" xfId="20" applyBorder="1" applyAlignment="1">
      <alignment vertical="center"/>
      <protection/>
    </xf>
    <xf numFmtId="0" fontId="2" fillId="0" borderId="16" xfId="20" applyBorder="1" applyAlignment="1">
      <alignment/>
      <protection/>
    </xf>
    <xf numFmtId="0" fontId="2" fillId="0" borderId="16" xfId="20" applyBorder="1" applyAlignment="1">
      <alignment horizontal="right"/>
      <protection/>
    </xf>
    <xf numFmtId="0" fontId="2" fillId="0" borderId="0" xfId="20" applyFont="1" applyFill="1" applyBorder="1">
      <alignment/>
      <protection/>
    </xf>
    <xf numFmtId="0" fontId="8" fillId="0" borderId="0" xfId="20" applyFont="1" applyFill="1" applyBorder="1" applyAlignment="1">
      <alignment vertical="center"/>
      <protection/>
    </xf>
    <xf numFmtId="0" fontId="2" fillId="0" borderId="13" xfId="20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2" fillId="0" borderId="13" xfId="20" applyFont="1" applyBorder="1" applyAlignment="1">
      <alignment horizontal="left" vertical="center"/>
      <protection/>
    </xf>
    <xf numFmtId="0" fontId="2" fillId="0" borderId="0" xfId="20" applyBorder="1" applyAlignment="1">
      <alignment vertical="center"/>
      <protection/>
    </xf>
    <xf numFmtId="0" fontId="2" fillId="0" borderId="14" xfId="20" applyBorder="1" applyAlignment="1">
      <alignment vertical="center"/>
      <protection/>
    </xf>
    <xf numFmtId="49" fontId="2" fillId="0" borderId="13" xfId="20" applyNumberFormat="1" applyBorder="1">
      <alignment/>
      <protection/>
    </xf>
    <xf numFmtId="0" fontId="2" fillId="0" borderId="18" xfId="20" applyBorder="1" applyAlignment="1">
      <alignment horizontal="left" vertical="center"/>
      <protection/>
    </xf>
    <xf numFmtId="0" fontId="2" fillId="0" borderId="18" xfId="20" applyBorder="1">
      <alignment/>
      <protection/>
    </xf>
    <xf numFmtId="0" fontId="2" fillId="0" borderId="16" xfId="20" applyBorder="1" applyAlignment="1">
      <alignment horizontal="left" vertical="center"/>
      <protection/>
    </xf>
    <xf numFmtId="0" fontId="2" fillId="0" borderId="16" xfId="20" applyBorder="1">
      <alignment/>
      <protection/>
    </xf>
    <xf numFmtId="1" fontId="8" fillId="0" borderId="19" xfId="20" applyNumberFormat="1" applyFont="1" applyBorder="1" applyAlignment="1">
      <alignment horizontal="right" vertical="center"/>
      <protection/>
    </xf>
    <xf numFmtId="0" fontId="2" fillId="0" borderId="16" xfId="20" applyBorder="1" applyAlignment="1">
      <alignment horizontal="left" vertical="center" indent="1"/>
      <protection/>
    </xf>
    <xf numFmtId="0" fontId="8" fillId="5" borderId="3" xfId="20" applyFont="1" applyFill="1" applyBorder="1" applyAlignment="1">
      <alignment horizontal="left" vertical="center"/>
      <protection/>
    </xf>
    <xf numFmtId="0" fontId="2" fillId="5" borderId="3" xfId="20" applyFill="1" applyBorder="1" applyAlignment="1">
      <alignment horizontal="left" vertical="center"/>
      <protection/>
    </xf>
    <xf numFmtId="4" fontId="9" fillId="5" borderId="3" xfId="20" applyNumberFormat="1" applyFont="1" applyFill="1" applyBorder="1" applyAlignment="1">
      <alignment horizontal="left" vertical="center"/>
      <protection/>
    </xf>
    <xf numFmtId="0" fontId="9" fillId="0" borderId="0" xfId="20" applyFont="1" applyAlignment="1">
      <alignment horizontal="lef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Alignment="1">
      <alignment horizontal="center" shrinkToFit="1"/>
      <protection/>
    </xf>
    <xf numFmtId="3" fontId="2" fillId="0" borderId="20" xfId="20" applyNumberFormat="1" applyBorder="1">
      <alignment/>
      <protection/>
    </xf>
    <xf numFmtId="3" fontId="13" fillId="5" borderId="21" xfId="20" applyNumberFormat="1" applyFont="1" applyFill="1" applyBorder="1" applyAlignment="1">
      <alignment vertical="center"/>
      <protection/>
    </xf>
    <xf numFmtId="3" fontId="13" fillId="5" borderId="22" xfId="20" applyNumberFormat="1" applyFont="1" applyFill="1" applyBorder="1" applyAlignment="1">
      <alignment vertical="center"/>
      <protection/>
    </xf>
    <xf numFmtId="3" fontId="13" fillId="5" borderId="22" xfId="20" applyNumberFormat="1" applyFont="1" applyFill="1" applyBorder="1" applyAlignment="1">
      <alignment vertical="center" wrapText="1"/>
      <protection/>
    </xf>
    <xf numFmtId="3" fontId="17" fillId="5" borderId="23" xfId="20" applyNumberFormat="1" applyFont="1" applyFill="1" applyBorder="1" applyAlignment="1">
      <alignment horizontal="center" vertical="center" wrapText="1" shrinkToFit="1"/>
      <protection/>
    </xf>
    <xf numFmtId="3" fontId="13" fillId="5" borderId="23" xfId="20" applyNumberFormat="1" applyFont="1" applyFill="1" applyBorder="1" applyAlignment="1">
      <alignment horizontal="center" vertical="center" wrapText="1" shrinkToFit="1"/>
      <protection/>
    </xf>
    <xf numFmtId="3" fontId="13" fillId="5" borderId="23" xfId="20" applyNumberFormat="1" applyFont="1" applyFill="1" applyBorder="1" applyAlignment="1">
      <alignment horizontal="center" vertical="center" wrapText="1"/>
      <protection/>
    </xf>
    <xf numFmtId="3" fontId="2" fillId="0" borderId="24" xfId="20" applyNumberFormat="1" applyBorder="1" applyAlignment="1">
      <alignment/>
      <protection/>
    </xf>
    <xf numFmtId="3" fontId="13" fillId="0" borderId="1" xfId="20" applyNumberFormat="1" applyFont="1" applyBorder="1" applyAlignment="1">
      <alignment horizontal="right" wrapText="1" shrinkToFit="1"/>
      <protection/>
    </xf>
    <xf numFmtId="3" fontId="13" fillId="0" borderId="1" xfId="20" applyNumberFormat="1" applyFont="1" applyBorder="1" applyAlignment="1">
      <alignment horizontal="right" shrinkToFit="1"/>
      <protection/>
    </xf>
    <xf numFmtId="3" fontId="2" fillId="0" borderId="1" xfId="20" applyNumberFormat="1" applyBorder="1" applyAlignment="1">
      <alignment shrinkToFit="1"/>
      <protection/>
    </xf>
    <xf numFmtId="3" fontId="2" fillId="0" borderId="1" xfId="20" applyNumberFormat="1" applyBorder="1" applyAlignment="1">
      <alignment/>
      <protection/>
    </xf>
    <xf numFmtId="3" fontId="2" fillId="6" borderId="25" xfId="20" applyNumberFormat="1" applyFill="1" applyBorder="1" applyAlignment="1">
      <alignment wrapText="1" shrinkToFit="1"/>
      <protection/>
    </xf>
    <xf numFmtId="3" fontId="2" fillId="6" borderId="25" xfId="20" applyNumberFormat="1" applyFill="1" applyBorder="1" applyAlignment="1">
      <alignment shrinkToFit="1"/>
      <protection/>
    </xf>
    <xf numFmtId="3" fontId="2" fillId="6" borderId="25" xfId="20" applyNumberFormat="1" applyFill="1" applyBorder="1" applyAlignment="1">
      <alignment/>
      <protection/>
    </xf>
    <xf numFmtId="0" fontId="2" fillId="0" borderId="0" xfId="20" applyAlignment="1">
      <alignment/>
      <protection/>
    </xf>
    <xf numFmtId="0" fontId="2" fillId="0" borderId="22" xfId="20" applyBorder="1" applyAlignment="1">
      <alignment horizontal="left" vertical="center"/>
      <protection/>
    </xf>
    <xf numFmtId="0" fontId="2" fillId="0" borderId="26" xfId="20" applyFont="1" applyBorder="1" applyAlignment="1">
      <alignment horizontal="center" vertical="center"/>
      <protection/>
    </xf>
    <xf numFmtId="1" fontId="8" fillId="0" borderId="16" xfId="20" applyNumberFormat="1" applyFont="1" applyBorder="1" applyAlignment="1">
      <alignment horizontal="right" vertical="center"/>
      <protection/>
    </xf>
    <xf numFmtId="0" fontId="8" fillId="7" borderId="27" xfId="20" applyFont="1" applyFill="1" applyBorder="1" applyAlignment="1">
      <alignment horizontal="left" vertical="center"/>
      <protection/>
    </xf>
    <xf numFmtId="0" fontId="8" fillId="7" borderId="27" xfId="20" applyFont="1" applyFill="1" applyBorder="1">
      <alignment/>
      <protection/>
    </xf>
    <xf numFmtId="4" fontId="15" fillId="7" borderId="28" xfId="20" applyNumberFormat="1" applyFont="1" applyFill="1" applyBorder="1" applyAlignment="1">
      <alignment vertical="center"/>
      <protection/>
    </xf>
    <xf numFmtId="4" fontId="15" fillId="7" borderId="27" xfId="20" applyNumberFormat="1" applyFont="1" applyFill="1" applyBorder="1" applyAlignment="1">
      <alignment vertical="center"/>
      <protection/>
    </xf>
    <xf numFmtId="0" fontId="12" fillId="4" borderId="13" xfId="20" applyFont="1" applyFill="1" applyBorder="1" applyAlignment="1">
      <alignment horizontal="left" vertical="center" indent="1"/>
      <protection/>
    </xf>
    <xf numFmtId="49" fontId="9" fillId="4" borderId="0" xfId="20" applyNumberFormat="1" applyFont="1" applyFill="1" applyBorder="1" applyAlignment="1">
      <alignment horizontal="left" vertical="center"/>
      <protection/>
    </xf>
    <xf numFmtId="0" fontId="2" fillId="4" borderId="13" xfId="20" applyFont="1" applyFill="1" applyBorder="1" applyAlignment="1">
      <alignment horizontal="left" vertical="center" indent="1"/>
      <protection/>
    </xf>
    <xf numFmtId="0" fontId="8" fillId="4" borderId="0" xfId="20" applyFont="1" applyFill="1" applyBorder="1" applyAlignment="1">
      <alignment horizontal="left" vertical="center"/>
      <protection/>
    </xf>
    <xf numFmtId="0" fontId="2" fillId="4" borderId="15" xfId="20" applyFill="1" applyBorder="1" applyAlignment="1">
      <alignment horizontal="left" vertical="center" indent="1"/>
      <protection/>
    </xf>
    <xf numFmtId="0" fontId="2" fillId="4" borderId="16" xfId="20" applyFont="1" applyFill="1" applyBorder="1">
      <alignment/>
      <protection/>
    </xf>
    <xf numFmtId="49" fontId="2" fillId="4" borderId="16" xfId="20" applyNumberFormat="1" applyFont="1" applyFill="1" applyBorder="1" applyAlignment="1">
      <alignment horizontal="left" vertical="center"/>
      <protection/>
    </xf>
    <xf numFmtId="49" fontId="8" fillId="4" borderId="16" xfId="20" applyNumberFormat="1" applyFont="1" applyFill="1" applyBorder="1" applyAlignment="1">
      <alignment horizontal="left" vertical="center"/>
      <protection/>
    </xf>
    <xf numFmtId="0" fontId="8" fillId="4" borderId="16" xfId="20" applyFont="1" applyFill="1" applyBorder="1">
      <alignment/>
      <protection/>
    </xf>
    <xf numFmtId="0" fontId="8" fillId="4" borderId="16" xfId="20" applyFont="1" applyFill="1" applyBorder="1" applyAlignment="1">
      <alignment/>
      <protection/>
    </xf>
    <xf numFmtId="0" fontId="8" fillId="4" borderId="17" xfId="20" applyFont="1" applyFill="1" applyBorder="1" applyAlignment="1">
      <alignment/>
      <protection/>
    </xf>
    <xf numFmtId="0" fontId="8" fillId="2" borderId="29" xfId="20" applyFont="1" applyFill="1" applyBorder="1" applyAlignment="1">
      <alignment horizontal="left" vertical="center" indent="1"/>
      <protection/>
    </xf>
    <xf numFmtId="0" fontId="2" fillId="2" borderId="30" xfId="20" applyFill="1" applyBorder="1" applyAlignment="1">
      <alignment horizontal="left"/>
      <protection/>
    </xf>
    <xf numFmtId="0" fontId="2" fillId="2" borderId="30" xfId="20" applyFill="1" applyBorder="1" applyAlignment="1">
      <alignment/>
      <protection/>
    </xf>
    <xf numFmtId="1" fontId="2" fillId="2" borderId="30" xfId="20" applyNumberFormat="1" applyFont="1" applyFill="1" applyBorder="1" applyAlignment="1">
      <alignment horizontal="right" indent="1"/>
      <protection/>
    </xf>
    <xf numFmtId="0" fontId="2" fillId="2" borderId="30" xfId="20" applyFont="1" applyFill="1" applyBorder="1" applyAlignment="1">
      <alignment horizontal="right" indent="1"/>
      <protection/>
    </xf>
    <xf numFmtId="0" fontId="2" fillId="2" borderId="31" xfId="20" applyFont="1" applyFill="1" applyBorder="1" applyAlignment="1">
      <alignment horizontal="right" indent="1"/>
      <protection/>
    </xf>
    <xf numFmtId="49" fontId="2" fillId="0" borderId="32" xfId="20" applyNumberFormat="1" applyBorder="1" applyAlignment="1">
      <alignment horizontal="left" vertical="center" indent="1"/>
      <protection/>
    </xf>
    <xf numFmtId="49" fontId="2" fillId="0" borderId="33" xfId="20" applyNumberFormat="1" applyBorder="1" applyAlignment="1">
      <alignment horizontal="left" vertical="center" indent="1"/>
      <protection/>
    </xf>
    <xf numFmtId="49" fontId="2" fillId="0" borderId="34" xfId="20" applyNumberFormat="1" applyBorder="1" applyAlignment="1">
      <alignment horizontal="left" vertical="center" indent="1"/>
      <protection/>
    </xf>
    <xf numFmtId="0" fontId="8" fillId="7" borderId="35" xfId="20" applyFont="1" applyFill="1" applyBorder="1" applyAlignment="1">
      <alignment horizontal="left" vertical="center" indent="1"/>
      <protection/>
    </xf>
    <xf numFmtId="49" fontId="2" fillId="0" borderId="36" xfId="20" applyNumberFormat="1" applyFont="1" applyBorder="1" applyAlignment="1">
      <alignment horizontal="left" vertical="center"/>
      <protection/>
    </xf>
    <xf numFmtId="0" fontId="2" fillId="0" borderId="33" xfId="20" applyBorder="1" applyAlignment="1">
      <alignment horizontal="left" vertical="center" indent="1"/>
      <protection/>
    </xf>
    <xf numFmtId="49" fontId="8" fillId="0" borderId="36" xfId="20" applyNumberFormat="1" applyFont="1" applyBorder="1" applyAlignment="1">
      <alignment horizontal="left" vertical="center"/>
      <protection/>
    </xf>
    <xf numFmtId="0" fontId="9" fillId="5" borderId="37" xfId="20" applyFont="1" applyFill="1" applyBorder="1" applyAlignment="1">
      <alignment horizontal="left" vertical="center" indent="1"/>
      <protection/>
    </xf>
    <xf numFmtId="0" fontId="9" fillId="6" borderId="38" xfId="20" applyFont="1" applyFill="1" applyBorder="1" applyAlignment="1">
      <alignment horizontal="left" vertical="center" indent="1"/>
      <protection/>
    </xf>
    <xf numFmtId="0" fontId="2" fillId="6" borderId="39" xfId="20" applyFill="1" applyBorder="1">
      <alignment/>
      <protection/>
    </xf>
    <xf numFmtId="49" fontId="8" fillId="6" borderId="40" xfId="20" applyNumberFormat="1" applyFont="1" applyFill="1" applyBorder="1" applyAlignment="1">
      <alignment horizontal="left" vertical="center"/>
      <protection/>
    </xf>
    <xf numFmtId="0" fontId="19" fillId="0" borderId="13" xfId="20" applyFont="1" applyBorder="1">
      <alignment/>
      <protection/>
    </xf>
    <xf numFmtId="0" fontId="19" fillId="0" borderId="13" xfId="20" applyFont="1" applyBorder="1" applyAlignment="1">
      <alignment horizontal="left" vertical="center" indent="1"/>
      <protection/>
    </xf>
    <xf numFmtId="0" fontId="19" fillId="0" borderId="0" xfId="20" applyFont="1" applyBorder="1" applyAlignment="1">
      <alignment horizontal="left"/>
      <protection/>
    </xf>
    <xf numFmtId="0" fontId="19" fillId="0" borderId="0" xfId="20" applyFont="1" applyBorder="1" applyAlignment="1">
      <alignment/>
      <protection/>
    </xf>
    <xf numFmtId="0" fontId="19" fillId="0" borderId="0" xfId="20" applyFont="1">
      <alignment/>
      <protection/>
    </xf>
    <xf numFmtId="0" fontId="2" fillId="0" borderId="41" xfId="20" applyFont="1" applyBorder="1" applyAlignment="1">
      <alignment horizontal="left" vertical="center" indent="1"/>
      <protection/>
    </xf>
    <xf numFmtId="0" fontId="2" fillId="0" borderId="22" xfId="20" applyBorder="1" applyAlignment="1">
      <alignment vertical="center"/>
      <protection/>
    </xf>
    <xf numFmtId="0" fontId="8" fillId="0" borderId="22" xfId="20" applyFont="1" applyFill="1" applyBorder="1" applyAlignment="1">
      <alignment horizontal="left" vertical="center"/>
      <protection/>
    </xf>
    <xf numFmtId="0" fontId="8" fillId="0" borderId="22" xfId="20" applyFont="1" applyBorder="1" applyAlignment="1">
      <alignment vertical="center"/>
      <protection/>
    </xf>
    <xf numFmtId="0" fontId="2" fillId="0" borderId="22" xfId="20" applyFont="1" applyBorder="1" applyAlignment="1">
      <alignment horizontal="right" vertical="center"/>
      <protection/>
    </xf>
    <xf numFmtId="0" fontId="2" fillId="0" borderId="42" xfId="20" applyBorder="1" applyAlignment="1">
      <alignment vertical="center"/>
      <protection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8" fillId="5" borderId="43" xfId="20" applyNumberFormat="1" applyFont="1" applyFill="1" applyBorder="1" applyAlignment="1">
      <alignment horizontal="left" vertical="center"/>
      <protection/>
    </xf>
    <xf numFmtId="49" fontId="2" fillId="8" borderId="0" xfId="20" applyNumberFormat="1" applyFont="1" applyFill="1" applyBorder="1" applyAlignment="1" applyProtection="1">
      <alignment horizontal="left" vertical="center"/>
      <protection locked="0"/>
    </xf>
    <xf numFmtId="8" fontId="3" fillId="8" borderId="1" xfId="0" applyNumberFormat="1" applyFont="1" applyFill="1" applyBorder="1" applyAlignment="1" applyProtection="1">
      <alignment vertical="center"/>
      <protection locked="0"/>
    </xf>
    <xf numFmtId="8" fontId="3" fillId="8" borderId="1" xfId="0" applyNumberFormat="1" applyFont="1" applyFill="1" applyBorder="1" applyAlignment="1" applyProtection="1">
      <alignment vertical="center"/>
      <protection locked="0"/>
    </xf>
    <xf numFmtId="0" fontId="11" fillId="0" borderId="44" xfId="20" applyFont="1" applyBorder="1" applyAlignment="1">
      <alignment horizontal="center" vertical="center"/>
      <protection/>
    </xf>
    <xf numFmtId="0" fontId="11" fillId="0" borderId="45" xfId="20" applyFont="1" applyBorder="1" applyAlignment="1">
      <alignment horizontal="center" vertical="center"/>
      <protection/>
    </xf>
    <xf numFmtId="0" fontId="11" fillId="0" borderId="46" xfId="20" applyFont="1" applyBorder="1" applyAlignment="1">
      <alignment horizontal="center" vertical="center"/>
      <protection/>
    </xf>
    <xf numFmtId="49" fontId="9" fillId="4" borderId="22" xfId="20" applyNumberFormat="1" applyFont="1" applyFill="1" applyBorder="1" applyAlignment="1">
      <alignment horizontal="left" vertical="center" shrinkToFit="1"/>
      <protection/>
    </xf>
    <xf numFmtId="0" fontId="9" fillId="4" borderId="22" xfId="20" applyFont="1" applyFill="1" applyBorder="1" applyAlignment="1">
      <alignment horizontal="left" vertical="center" shrinkToFit="1"/>
      <protection/>
    </xf>
    <xf numFmtId="0" fontId="9" fillId="4" borderId="42" xfId="20" applyFont="1" applyFill="1" applyBorder="1" applyAlignment="1">
      <alignment horizontal="left" vertical="center" shrinkToFit="1"/>
      <protection/>
    </xf>
    <xf numFmtId="49" fontId="8" fillId="4" borderId="0" xfId="20" applyNumberFormat="1" applyFont="1" applyFill="1" applyBorder="1" applyAlignment="1">
      <alignment horizontal="center" vertical="center"/>
      <protection/>
    </xf>
    <xf numFmtId="0" fontId="8" fillId="4" borderId="0" xfId="20" applyFont="1" applyFill="1" applyBorder="1" applyAlignment="1">
      <alignment horizontal="center" vertical="center"/>
      <protection/>
    </xf>
    <xf numFmtId="0" fontId="8" fillId="4" borderId="14" xfId="20" applyFont="1" applyFill="1" applyBorder="1" applyAlignment="1">
      <alignment horizontal="center" vertical="center"/>
      <protection/>
    </xf>
    <xf numFmtId="49" fontId="2" fillId="8" borderId="22" xfId="20" applyNumberFormat="1" applyFont="1" applyFill="1" applyBorder="1" applyAlignment="1" applyProtection="1">
      <alignment horizontal="left" vertical="center"/>
      <protection locked="0"/>
    </xf>
    <xf numFmtId="49" fontId="8" fillId="0" borderId="22" xfId="20" applyNumberFormat="1" applyFont="1" applyBorder="1" applyAlignment="1">
      <alignment horizontal="left" vertical="top" wrapText="1"/>
      <protection/>
    </xf>
    <xf numFmtId="0" fontId="2" fillId="0" borderId="22" xfId="20" applyBorder="1" applyAlignment="1">
      <alignment horizontal="left" wrapText="1"/>
      <protection/>
    </xf>
    <xf numFmtId="0" fontId="2" fillId="0" borderId="22" xfId="20" applyBorder="1" applyAlignment="1">
      <alignment horizontal="left"/>
      <protection/>
    </xf>
    <xf numFmtId="1" fontId="19" fillId="0" borderId="0" xfId="20" applyNumberFormat="1" applyFont="1" applyBorder="1" applyAlignment="1">
      <alignment horizontal="right" indent="1"/>
      <protection/>
    </xf>
    <xf numFmtId="0" fontId="19" fillId="0" borderId="0" xfId="20" applyFont="1" applyBorder="1" applyAlignment="1">
      <alignment horizontal="right" indent="1"/>
      <protection/>
    </xf>
    <xf numFmtId="0" fontId="19" fillId="0" borderId="47" xfId="20" applyFont="1" applyBorder="1" applyAlignment="1">
      <alignment horizontal="right" vertical="center" indent="1"/>
      <protection/>
    </xf>
    <xf numFmtId="0" fontId="19" fillId="0" borderId="48" xfId="20" applyFont="1" applyBorder="1" applyAlignment="1">
      <alignment horizontal="right" vertical="center" indent="1"/>
      <protection/>
    </xf>
    <xf numFmtId="4" fontId="2" fillId="0" borderId="24" xfId="20" applyNumberFormat="1" applyFont="1" applyBorder="1" applyAlignment="1">
      <alignment horizontal="left" vertical="center" indent="1"/>
      <protection/>
    </xf>
    <xf numFmtId="4" fontId="2" fillId="0" borderId="18" xfId="20" applyNumberFormat="1" applyFont="1" applyBorder="1" applyAlignment="1">
      <alignment horizontal="left" vertical="center" indent="1"/>
      <protection/>
    </xf>
    <xf numFmtId="4" fontId="14" fillId="0" borderId="18" xfId="20" applyNumberFormat="1" applyFont="1" applyBorder="1" applyAlignment="1">
      <alignment horizontal="right" vertical="center" indent="1"/>
      <protection/>
    </xf>
    <xf numFmtId="4" fontId="14" fillId="0" borderId="26" xfId="20" applyNumberFormat="1" applyFont="1" applyBorder="1" applyAlignment="1">
      <alignment horizontal="right" vertical="center" indent="1"/>
      <protection/>
    </xf>
    <xf numFmtId="4" fontId="2" fillId="0" borderId="24" xfId="20" applyNumberFormat="1" applyFont="1" applyBorder="1" applyAlignment="1">
      <alignment horizontal="right" vertical="center" indent="1"/>
      <protection/>
    </xf>
    <xf numFmtId="4" fontId="2" fillId="0" borderId="49" xfId="20" applyNumberFormat="1" applyFont="1" applyBorder="1" applyAlignment="1">
      <alignment horizontal="right" vertical="center" indent="1"/>
      <protection/>
    </xf>
    <xf numFmtId="4" fontId="14" fillId="0" borderId="19" xfId="20" applyNumberFormat="1" applyFont="1" applyBorder="1" applyAlignment="1">
      <alignment horizontal="right" vertical="center" indent="1"/>
      <protection/>
    </xf>
    <xf numFmtId="4" fontId="14" fillId="0" borderId="36" xfId="20" applyNumberFormat="1" applyFont="1" applyBorder="1" applyAlignment="1">
      <alignment horizontal="right" vertical="center" indent="1"/>
      <protection/>
    </xf>
    <xf numFmtId="4" fontId="14" fillId="0" borderId="18" xfId="20" applyNumberFormat="1" applyFont="1" applyBorder="1" applyAlignment="1">
      <alignment horizontal="left" vertical="center" indent="1"/>
      <protection/>
    </xf>
    <xf numFmtId="4" fontId="19" fillId="0" borderId="18" xfId="20" applyNumberFormat="1" applyFont="1" applyBorder="1" applyAlignment="1">
      <alignment horizontal="right" vertical="center" indent="1"/>
      <protection/>
    </xf>
    <xf numFmtId="4" fontId="14" fillId="0" borderId="2" xfId="20" applyNumberFormat="1" applyFont="1" applyBorder="1" applyAlignment="1">
      <alignment horizontal="right" vertical="center" indent="1"/>
      <protection/>
    </xf>
    <xf numFmtId="4" fontId="14" fillId="0" borderId="43" xfId="20" applyNumberFormat="1" applyFont="1" applyBorder="1" applyAlignment="1">
      <alignment horizontal="right" vertical="center" indent="1"/>
      <protection/>
    </xf>
    <xf numFmtId="4" fontId="15" fillId="7" borderId="27" xfId="20" applyNumberFormat="1" applyFont="1" applyFill="1" applyBorder="1" applyAlignment="1">
      <alignment horizontal="right" vertical="center" indent="1"/>
      <protection/>
    </xf>
    <xf numFmtId="4" fontId="15" fillId="7" borderId="5" xfId="20" applyNumberFormat="1" applyFont="1" applyFill="1" applyBorder="1" applyAlignment="1">
      <alignment horizontal="right" vertical="center" indent="1"/>
      <protection/>
    </xf>
    <xf numFmtId="4" fontId="15" fillId="7" borderId="7" xfId="20" applyNumberFormat="1" applyFont="1" applyFill="1" applyBorder="1" applyAlignment="1">
      <alignment horizontal="right" vertical="center" indent="1"/>
      <protection/>
    </xf>
    <xf numFmtId="3" fontId="2" fillId="0" borderId="18" xfId="20" applyNumberFormat="1" applyBorder="1">
      <alignment/>
      <protection/>
    </xf>
    <xf numFmtId="3" fontId="2" fillId="0" borderId="18" xfId="20" applyNumberFormat="1" applyBorder="1" applyAlignment="1">
      <alignment wrapText="1"/>
      <protection/>
    </xf>
    <xf numFmtId="3" fontId="2" fillId="6" borderId="24" xfId="20" applyNumberFormat="1" applyFill="1" applyBorder="1">
      <alignment/>
      <protection/>
    </xf>
    <xf numFmtId="3" fontId="2" fillId="6" borderId="18" xfId="20" applyNumberFormat="1" applyFill="1" applyBorder="1">
      <alignment/>
      <protection/>
    </xf>
    <xf numFmtId="3" fontId="2" fillId="6" borderId="26" xfId="20" applyNumberFormat="1" applyFill="1" applyBorder="1">
      <alignment/>
      <protection/>
    </xf>
    <xf numFmtId="4" fontId="15" fillId="0" borderId="27" xfId="20" applyNumberFormat="1" applyFont="1" applyBorder="1" applyAlignment="1">
      <alignment horizontal="right" vertical="center"/>
      <protection/>
    </xf>
    <xf numFmtId="2" fontId="16" fillId="5" borderId="3" xfId="20" applyNumberFormat="1" applyFont="1" applyFill="1" applyBorder="1" applyAlignment="1">
      <alignment horizontal="right" vertical="center"/>
      <protection/>
    </xf>
    <xf numFmtId="4" fontId="16" fillId="6" borderId="39" xfId="20" applyNumberFormat="1" applyFont="1" applyFill="1" applyBorder="1" applyAlignment="1">
      <alignment horizontal="right" vertical="center"/>
      <protection/>
    </xf>
    <xf numFmtId="4" fontId="14" fillId="0" borderId="24" xfId="20" applyNumberFormat="1" applyFont="1" applyBorder="1" applyAlignment="1">
      <alignment horizontal="right" vertical="center" indent="1"/>
      <protection/>
    </xf>
    <xf numFmtId="4" fontId="14" fillId="0" borderId="49" xfId="20" applyNumberFormat="1" applyFont="1" applyBorder="1" applyAlignment="1">
      <alignment horizontal="right" vertical="center" indent="1"/>
      <protection/>
    </xf>
    <xf numFmtId="4" fontId="14" fillId="9" borderId="21" xfId="20" applyNumberFormat="1" applyFont="1" applyFill="1" applyBorder="1" applyAlignment="1">
      <alignment horizontal="right" vertical="center" indent="1"/>
      <protection/>
    </xf>
    <xf numFmtId="4" fontId="14" fillId="9" borderId="50" xfId="20" applyNumberFormat="1" applyFont="1" applyFill="1" applyBorder="1" applyAlignment="1">
      <alignment horizontal="right" vertical="center" indent="1"/>
      <protection/>
    </xf>
    <xf numFmtId="4" fontId="2" fillId="0" borderId="26" xfId="20" applyNumberFormat="1" applyFont="1" applyBorder="1" applyAlignment="1">
      <alignment horizontal="left" vertical="center" indent="1"/>
      <protection/>
    </xf>
    <xf numFmtId="4" fontId="14" fillId="8" borderId="24" xfId="20" applyNumberFormat="1" applyFont="1" applyFill="1" applyBorder="1" applyAlignment="1" applyProtection="1">
      <alignment horizontal="right" vertical="center" indent="1"/>
      <protection locked="0"/>
    </xf>
    <xf numFmtId="4" fontId="14" fillId="8" borderId="49" xfId="20" applyNumberFormat="1" applyFont="1" applyFill="1" applyBorder="1" applyAlignment="1" applyProtection="1">
      <alignment horizontal="right" vertical="center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  <cellStyle name="čárky [0]_List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1</xdr:row>
          <xdr:rowOff>76200</xdr:rowOff>
        </xdr:from>
        <xdr:to>
          <xdr:col>10</xdr:col>
          <xdr:colOff>76200</xdr:colOff>
          <xdr:row>47</xdr:row>
          <xdr:rowOff>123825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view="pageBreakPreview" zoomScale="115" zoomScaleSheetLayoutView="115" workbookViewId="0" topLeftCell="A22">
      <selection activeCell="N11" sqref="M11:N11"/>
    </sheetView>
  </sheetViews>
  <sheetFormatPr defaultColWidth="9.140625" defaultRowHeight="15"/>
  <cols>
    <col min="10" max="10" width="6.00390625" style="0" customWidth="1"/>
  </cols>
  <sheetData/>
  <sheetProtection password="CC4E" sheet="1" objects="1" scenarios="1"/>
  <printOptions/>
  <pageMargins left="0.7" right="0.7" top="0.75" bottom="0.75" header="0.3" footer="0.3"/>
  <pageSetup fitToHeight="1" fitToWidth="1" horizontalDpi="600" verticalDpi="600" orientation="portrait" paperSize="9" scale="98" r:id="rId4"/>
  <drawing r:id="rId3"/>
  <legacyDrawing r:id="rId2"/>
  <oleObjects>
    <mc:AlternateContent xmlns:mc="http://schemas.openxmlformats.org/markup-compatibility/2006">
      <mc:Choice Requires="x14">
        <oleObject progId="Dokument" shapeId="1027" r:id="rId1">
          <objectPr r:id="rId5">
            <anchor>
              <from>
                <xdr:col>0</xdr:col>
                <xdr:colOff>0</xdr:colOff>
                <xdr:row>1</xdr:row>
                <xdr:rowOff>76200</xdr:rowOff>
              </from>
              <to>
                <xdr:col>10</xdr:col>
                <xdr:colOff>76200</xdr:colOff>
                <xdr:row>47</xdr:row>
                <xdr:rowOff>123825</xdr:rowOff>
              </to>
            </anchor>
          </objectPr>
        </oleObject>
      </mc:Choice>
      <mc:Fallback>
        <oleObject progId="Dokument" shapeId="1027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SheetLayoutView="100" workbookViewId="0" topLeftCell="B4">
      <selection activeCell="I21" sqref="I21:J21"/>
    </sheetView>
  </sheetViews>
  <sheetFormatPr defaultColWidth="9.00390625" defaultRowHeight="15"/>
  <cols>
    <col min="1" max="1" width="8.421875" style="34" hidden="1" customWidth="1"/>
    <col min="2" max="2" width="9.140625" style="34" customWidth="1"/>
    <col min="3" max="3" width="7.421875" style="34" customWidth="1"/>
    <col min="4" max="4" width="13.421875" style="34" customWidth="1"/>
    <col min="5" max="5" width="12.140625" style="34" customWidth="1"/>
    <col min="6" max="6" width="30.7109375" style="34" customWidth="1"/>
    <col min="7" max="7" width="12.7109375" style="95" customWidth="1"/>
    <col min="8" max="8" width="12.7109375" style="34" customWidth="1"/>
    <col min="9" max="9" width="16.421875" style="95" customWidth="1"/>
    <col min="10" max="10" width="6.7109375" style="95" customWidth="1"/>
    <col min="11" max="11" width="4.28125" style="34" customWidth="1"/>
    <col min="12" max="15" width="10.7109375" style="34" customWidth="1"/>
    <col min="16" max="16384" width="9.00390625" style="34" customWidth="1"/>
  </cols>
  <sheetData>
    <row r="1" spans="1:10" ht="33.75" customHeight="1">
      <c r="A1" s="36" t="s">
        <v>12</v>
      </c>
      <c r="B1" s="151" t="s">
        <v>68</v>
      </c>
      <c r="C1" s="152"/>
      <c r="D1" s="152"/>
      <c r="E1" s="152"/>
      <c r="F1" s="152"/>
      <c r="G1" s="152"/>
      <c r="H1" s="152"/>
      <c r="I1" s="152"/>
      <c r="J1" s="153"/>
    </row>
    <row r="2" spans="1:15" ht="23.25" customHeight="1">
      <c r="A2" s="37"/>
      <c r="B2" s="103" t="s">
        <v>13</v>
      </c>
      <c r="C2" s="104"/>
      <c r="D2" s="154" t="s">
        <v>45</v>
      </c>
      <c r="E2" s="155"/>
      <c r="F2" s="155"/>
      <c r="G2" s="155"/>
      <c r="H2" s="155"/>
      <c r="I2" s="155"/>
      <c r="J2" s="156"/>
      <c r="O2" s="38"/>
    </row>
    <row r="3" spans="1:10" ht="23.25" customHeight="1" hidden="1">
      <c r="A3" s="37"/>
      <c r="B3" s="105" t="s">
        <v>14</v>
      </c>
      <c r="C3" s="106"/>
      <c r="D3" s="157"/>
      <c r="E3" s="158"/>
      <c r="F3" s="158"/>
      <c r="G3" s="158"/>
      <c r="H3" s="158"/>
      <c r="I3" s="158"/>
      <c r="J3" s="159"/>
    </row>
    <row r="4" spans="1:10" ht="18.75" customHeight="1">
      <c r="A4" s="37"/>
      <c r="B4" s="107" t="s">
        <v>15</v>
      </c>
      <c r="C4" s="108"/>
      <c r="D4" s="109" t="s">
        <v>46</v>
      </c>
      <c r="E4" s="110"/>
      <c r="F4" s="111"/>
      <c r="G4" s="112"/>
      <c r="H4" s="111"/>
      <c r="I4" s="112"/>
      <c r="J4" s="113"/>
    </row>
    <row r="5" spans="1:10" ht="27.75" customHeight="1">
      <c r="A5" s="37"/>
      <c r="B5" s="39" t="s">
        <v>16</v>
      </c>
      <c r="C5" s="35"/>
      <c r="D5" s="161" t="s">
        <v>48</v>
      </c>
      <c r="E5" s="161"/>
      <c r="F5" s="161"/>
      <c r="G5" s="161"/>
      <c r="H5" s="42" t="s">
        <v>17</v>
      </c>
      <c r="I5" s="40" t="s">
        <v>47</v>
      </c>
      <c r="J5" s="43"/>
    </row>
    <row r="6" spans="1:10" ht="15.75" customHeight="1">
      <c r="A6" s="37"/>
      <c r="B6" s="45"/>
      <c r="C6" s="46"/>
      <c r="D6" s="47"/>
      <c r="E6" s="48"/>
      <c r="F6" s="48"/>
      <c r="G6" s="48"/>
      <c r="H6" s="49"/>
      <c r="I6" s="48"/>
      <c r="J6" s="50"/>
    </row>
    <row r="7" spans="1:10" ht="24" customHeight="1" hidden="1">
      <c r="A7" s="37"/>
      <c r="B7" s="39" t="s">
        <v>19</v>
      </c>
      <c r="C7" s="35"/>
      <c r="D7" s="51"/>
      <c r="E7" s="35"/>
      <c r="F7" s="35"/>
      <c r="G7" s="52"/>
      <c r="H7" s="42" t="s">
        <v>17</v>
      </c>
      <c r="I7" s="53"/>
      <c r="J7" s="43"/>
    </row>
    <row r="8" spans="1:10" ht="15.75" customHeight="1" hidden="1">
      <c r="A8" s="37"/>
      <c r="B8" s="37"/>
      <c r="C8" s="35"/>
      <c r="D8" s="51"/>
      <c r="E8" s="35"/>
      <c r="F8" s="35"/>
      <c r="G8" s="52"/>
      <c r="H8" s="42" t="s">
        <v>18</v>
      </c>
      <c r="I8" s="53"/>
      <c r="J8" s="43"/>
    </row>
    <row r="9" spans="1:10" ht="15.75" customHeight="1" hidden="1">
      <c r="A9" s="37"/>
      <c r="B9" s="54"/>
      <c r="C9" s="55"/>
      <c r="D9" s="56"/>
      <c r="E9" s="57"/>
      <c r="F9" s="57"/>
      <c r="G9" s="58"/>
      <c r="H9" s="58"/>
      <c r="I9" s="59"/>
      <c r="J9" s="50"/>
    </row>
    <row r="10" spans="1:10" ht="24" customHeight="1">
      <c r="A10" s="37"/>
      <c r="B10" s="39" t="s">
        <v>20</v>
      </c>
      <c r="C10" s="60"/>
      <c r="D10" s="160" t="s">
        <v>71</v>
      </c>
      <c r="E10" s="160"/>
      <c r="F10" s="160"/>
      <c r="G10" s="160"/>
      <c r="H10" s="42" t="s">
        <v>17</v>
      </c>
      <c r="I10" s="148" t="s">
        <v>71</v>
      </c>
      <c r="J10" s="43"/>
    </row>
    <row r="11" spans="1:10" ht="15.75" customHeight="1">
      <c r="A11" s="37"/>
      <c r="B11" s="44"/>
      <c r="C11" s="61"/>
      <c r="D11" s="160" t="s">
        <v>71</v>
      </c>
      <c r="E11" s="160"/>
      <c r="F11" s="160"/>
      <c r="G11" s="160"/>
      <c r="H11" s="42" t="s">
        <v>18</v>
      </c>
      <c r="I11" s="148" t="s">
        <v>71</v>
      </c>
      <c r="J11" s="43"/>
    </row>
    <row r="12" spans="1:10" s="63" customFormat="1" ht="21" customHeight="1">
      <c r="A12" s="62"/>
      <c r="B12" s="136" t="s">
        <v>21</v>
      </c>
      <c r="C12" s="137"/>
      <c r="D12" s="138" t="s">
        <v>22</v>
      </c>
      <c r="E12" s="139"/>
      <c r="F12" s="139"/>
      <c r="G12" s="139"/>
      <c r="H12" s="140"/>
      <c r="I12" s="139"/>
      <c r="J12" s="141"/>
    </row>
    <row r="13" spans="1:10" s="63" customFormat="1" ht="21" customHeight="1">
      <c r="A13" s="62"/>
      <c r="B13" s="64"/>
      <c r="C13" s="65"/>
      <c r="D13" s="51" t="s">
        <v>43</v>
      </c>
      <c r="E13" s="41"/>
      <c r="F13" s="41"/>
      <c r="G13" s="41"/>
      <c r="H13" s="42"/>
      <c r="I13" s="41"/>
      <c r="J13" s="66"/>
    </row>
    <row r="14" spans="1:10" s="135" customFormat="1" ht="24" customHeight="1" thickBot="1">
      <c r="A14" s="131"/>
      <c r="B14" s="132" t="s">
        <v>23</v>
      </c>
      <c r="C14" s="133"/>
      <c r="D14" s="134"/>
      <c r="E14" s="164"/>
      <c r="F14" s="164"/>
      <c r="G14" s="165"/>
      <c r="H14" s="165"/>
      <c r="I14" s="166" t="s">
        <v>24</v>
      </c>
      <c r="J14" s="167"/>
    </row>
    <row r="15" spans="1:10" ht="24" customHeight="1" thickTop="1">
      <c r="A15" s="37"/>
      <c r="B15" s="114" t="s">
        <v>44</v>
      </c>
      <c r="C15" s="115"/>
      <c r="D15" s="116"/>
      <c r="E15" s="117"/>
      <c r="F15" s="117"/>
      <c r="G15" s="118"/>
      <c r="H15" s="118"/>
      <c r="I15" s="118"/>
      <c r="J15" s="119"/>
    </row>
    <row r="16" spans="1:10" ht="23.25" customHeight="1" thickBot="1">
      <c r="A16" s="67" t="s">
        <v>25</v>
      </c>
      <c r="B16" s="120"/>
      <c r="C16" s="96"/>
      <c r="D16" s="97"/>
      <c r="E16" s="168" t="s">
        <v>49</v>
      </c>
      <c r="F16" s="169"/>
      <c r="G16" s="170"/>
      <c r="H16" s="171"/>
      <c r="I16" s="172">
        <f>'Položkový výkaz'!F18</f>
        <v>0</v>
      </c>
      <c r="J16" s="173"/>
    </row>
    <row r="17" spans="1:10" ht="23.25" customHeight="1" thickBot="1">
      <c r="A17" s="67"/>
      <c r="B17" s="121" t="s">
        <v>25</v>
      </c>
      <c r="C17" s="70"/>
      <c r="D17" s="71"/>
      <c r="E17" s="176" t="s">
        <v>10</v>
      </c>
      <c r="F17" s="176"/>
      <c r="G17" s="177"/>
      <c r="H17" s="177"/>
      <c r="I17" s="178">
        <f>SUM(I16:J16)</f>
        <v>0</v>
      </c>
      <c r="J17" s="179"/>
    </row>
    <row r="18" spans="1:10" ht="23.25" customHeight="1">
      <c r="A18" s="67" t="s">
        <v>26</v>
      </c>
      <c r="B18" s="122" t="s">
        <v>26</v>
      </c>
      <c r="C18" s="68"/>
      <c r="D18" s="69"/>
      <c r="E18" s="168" t="s">
        <v>51</v>
      </c>
      <c r="F18" s="169"/>
      <c r="G18" s="170"/>
      <c r="H18" s="171"/>
      <c r="I18" s="174">
        <v>0</v>
      </c>
      <c r="J18" s="175"/>
    </row>
    <row r="19" spans="1:10" ht="23.25" customHeight="1">
      <c r="A19" s="67" t="s">
        <v>27</v>
      </c>
      <c r="B19" s="122" t="s">
        <v>27</v>
      </c>
      <c r="C19" s="68"/>
      <c r="D19" s="69"/>
      <c r="E19" s="168" t="s">
        <v>51</v>
      </c>
      <c r="F19" s="169"/>
      <c r="G19" s="170"/>
      <c r="H19" s="171"/>
      <c r="I19" s="191">
        <v>0</v>
      </c>
      <c r="J19" s="192"/>
    </row>
    <row r="20" spans="1:10" ht="23.25" customHeight="1">
      <c r="A20" s="67" t="s">
        <v>28</v>
      </c>
      <c r="B20" s="122" t="s">
        <v>29</v>
      </c>
      <c r="C20" s="68"/>
      <c r="D20" s="69"/>
      <c r="E20" s="168" t="s">
        <v>50</v>
      </c>
      <c r="F20" s="169"/>
      <c r="G20" s="169" t="s">
        <v>54</v>
      </c>
      <c r="H20" s="195"/>
      <c r="I20" s="196">
        <v>0</v>
      </c>
      <c r="J20" s="197"/>
    </row>
    <row r="21" spans="1:10" ht="23.25" customHeight="1" thickBot="1">
      <c r="A21" s="67" t="s">
        <v>30</v>
      </c>
      <c r="B21" s="122" t="s">
        <v>31</v>
      </c>
      <c r="C21" s="68"/>
      <c r="D21" s="69"/>
      <c r="E21" s="168" t="s">
        <v>51</v>
      </c>
      <c r="F21" s="169"/>
      <c r="G21" s="170"/>
      <c r="H21" s="171"/>
      <c r="I21" s="193">
        <v>0</v>
      </c>
      <c r="J21" s="194"/>
    </row>
    <row r="22" spans="1:10" ht="23.25" customHeight="1" thickBot="1" thickTop="1">
      <c r="A22" s="37"/>
      <c r="B22" s="123" t="s">
        <v>52</v>
      </c>
      <c r="C22" s="99"/>
      <c r="D22" s="100"/>
      <c r="E22" s="101"/>
      <c r="F22" s="102"/>
      <c r="G22" s="180"/>
      <c r="H22" s="180"/>
      <c r="I22" s="181">
        <f>I17+I20</f>
        <v>0</v>
      </c>
      <c r="J22" s="182"/>
    </row>
    <row r="23" spans="1:10" ht="26.25" customHeight="1">
      <c r="A23" s="37"/>
      <c r="B23" s="125" t="s">
        <v>32</v>
      </c>
      <c r="C23" s="70"/>
      <c r="D23" s="71"/>
      <c r="E23" s="98"/>
      <c r="F23" s="73"/>
      <c r="G23" s="48"/>
      <c r="H23" s="48"/>
      <c r="I23" s="48"/>
      <c r="J23" s="124"/>
    </row>
    <row r="24" spans="1:10" ht="23.25" customHeight="1" thickBot="1">
      <c r="A24" s="37"/>
      <c r="B24" s="125" t="s">
        <v>33</v>
      </c>
      <c r="C24" s="70"/>
      <c r="D24" s="71"/>
      <c r="E24" s="72">
        <v>21</v>
      </c>
      <c r="F24" s="73" t="s">
        <v>11</v>
      </c>
      <c r="G24" s="188">
        <f>0.21*I22</f>
        <v>0</v>
      </c>
      <c r="H24" s="188"/>
      <c r="I24" s="188"/>
      <c r="J24" s="126" t="str">
        <f aca="true" t="shared" si="0" ref="J24:J25">Mena</f>
        <v>CZK</v>
      </c>
    </row>
    <row r="25" spans="1:10" ht="27.75" customHeight="1" hidden="1" thickBot="1">
      <c r="A25" s="37"/>
      <c r="B25" s="127" t="s">
        <v>34</v>
      </c>
      <c r="C25" s="74"/>
      <c r="D25" s="74"/>
      <c r="E25" s="75"/>
      <c r="F25" s="76"/>
      <c r="G25" s="189" t="e">
        <f>ZakladDPHSniVypocet+ZakladDPHZaklVypocet</f>
        <v>#REF!</v>
      </c>
      <c r="H25" s="189"/>
      <c r="I25" s="189"/>
      <c r="J25" s="147" t="str">
        <f t="shared" si="0"/>
        <v>CZK</v>
      </c>
    </row>
    <row r="26" spans="1:10" ht="27.75" customHeight="1" thickBot="1">
      <c r="A26" s="37"/>
      <c r="B26" s="128" t="s">
        <v>53</v>
      </c>
      <c r="C26" s="129"/>
      <c r="D26" s="129"/>
      <c r="E26" s="129"/>
      <c r="F26" s="129"/>
      <c r="G26" s="190">
        <f>I22+DPHZakl</f>
        <v>0</v>
      </c>
      <c r="H26" s="190"/>
      <c r="I26" s="190"/>
      <c r="J26" s="130" t="s">
        <v>35</v>
      </c>
    </row>
    <row r="27" spans="2:10" ht="27" customHeight="1" hidden="1">
      <c r="B27" s="77" t="s">
        <v>36</v>
      </c>
      <c r="C27" s="78"/>
      <c r="D27" s="78"/>
      <c r="E27" s="78"/>
      <c r="F27" s="79"/>
      <c r="G27" s="79"/>
      <c r="H27" s="79"/>
      <c r="I27" s="79"/>
      <c r="J27" s="78"/>
    </row>
    <row r="28" spans="1:10" ht="25.5" customHeight="1" hidden="1">
      <c r="A28" s="80" t="s">
        <v>37</v>
      </c>
      <c r="B28" s="81" t="s">
        <v>38</v>
      </c>
      <c r="C28" s="82" t="s">
        <v>39</v>
      </c>
      <c r="D28" s="83"/>
      <c r="E28" s="83"/>
      <c r="F28" s="84" t="e">
        <f>#REF!</f>
        <v>#REF!</v>
      </c>
      <c r="G28" s="84" t="e">
        <f>#REF!</f>
        <v>#REF!</v>
      </c>
      <c r="H28" s="85" t="s">
        <v>40</v>
      </c>
      <c r="I28" s="85" t="s">
        <v>41</v>
      </c>
      <c r="J28" s="86" t="s">
        <v>11</v>
      </c>
    </row>
    <row r="29" spans="1:10" ht="25.5" customHeight="1" hidden="1">
      <c r="A29" s="80">
        <v>1</v>
      </c>
      <c r="B29" s="87"/>
      <c r="C29" s="183"/>
      <c r="D29" s="184"/>
      <c r="E29" s="184"/>
      <c r="F29" s="88" t="e">
        <v>#REF!</v>
      </c>
      <c r="G29" s="89" t="e">
        <v>#REF!</v>
      </c>
      <c r="H29" s="90" t="e">
        <f>(F29*SazbaDPH1/100)+(G29*SazbaDPH2/100)</f>
        <v>#REF!</v>
      </c>
      <c r="I29" s="90" t="e">
        <f>F29+G29+H29</f>
        <v>#REF!</v>
      </c>
      <c r="J29" s="91" t="e">
        <f>IF(CenaCelkemVypocet=0,"",I29/CenaCelkemVypocet*100)</f>
        <v>#REF!</v>
      </c>
    </row>
    <row r="30" spans="1:10" ht="25.5" customHeight="1" hidden="1">
      <c r="A30" s="80"/>
      <c r="B30" s="185" t="s">
        <v>42</v>
      </c>
      <c r="C30" s="186"/>
      <c r="D30" s="186"/>
      <c r="E30" s="187"/>
      <c r="F30" s="92" t="e">
        <f>SUMIF(A29:A29,"=1",F29:F29)</f>
        <v>#REF!</v>
      </c>
      <c r="G30" s="93" t="e">
        <f>SUMIF(A29:A29,"=1",G29:G29)</f>
        <v>#REF!</v>
      </c>
      <c r="H30" s="93" t="e">
        <f>SUMIF(A29:A29,"=1",H29:H29)</f>
        <v>#REF!</v>
      </c>
      <c r="I30" s="93" t="e">
        <f>SUMIF(A29:A29,"=1",I29:I29)</f>
        <v>#REF!</v>
      </c>
      <c r="J30" s="94" t="e">
        <f>SUMIF(A29:A29,"=1",J29:J29)</f>
        <v>#REF!</v>
      </c>
    </row>
    <row r="31" spans="2:10" ht="195.75" customHeight="1" thickTop="1">
      <c r="B31" s="162" t="s">
        <v>69</v>
      </c>
      <c r="C31" s="163"/>
      <c r="D31" s="163"/>
      <c r="E31" s="163"/>
      <c r="F31" s="163"/>
      <c r="G31" s="163"/>
      <c r="H31" s="163"/>
      <c r="I31" s="163"/>
      <c r="J31" s="163"/>
    </row>
  </sheetData>
  <sheetProtection password="CC4E" sheet="1" objects="1" scenarios="1"/>
  <mergeCells count="35">
    <mergeCell ref="B30:E30"/>
    <mergeCell ref="G24:I24"/>
    <mergeCell ref="G25:I25"/>
    <mergeCell ref="G26:I26"/>
    <mergeCell ref="E19:F19"/>
    <mergeCell ref="G19:H19"/>
    <mergeCell ref="I19:J19"/>
    <mergeCell ref="E21:F21"/>
    <mergeCell ref="G21:H21"/>
    <mergeCell ref="I21:J21"/>
    <mergeCell ref="E20:F20"/>
    <mergeCell ref="G20:H20"/>
    <mergeCell ref="I20:J20"/>
    <mergeCell ref="B31:J31"/>
    <mergeCell ref="E14:F14"/>
    <mergeCell ref="G14:H14"/>
    <mergeCell ref="I14:J14"/>
    <mergeCell ref="E16:F16"/>
    <mergeCell ref="G16:H16"/>
    <mergeCell ref="I16:J16"/>
    <mergeCell ref="E18:F18"/>
    <mergeCell ref="G18:H18"/>
    <mergeCell ref="I18:J18"/>
    <mergeCell ref="E17:F17"/>
    <mergeCell ref="G17:H17"/>
    <mergeCell ref="I17:J17"/>
    <mergeCell ref="G22:H22"/>
    <mergeCell ref="I22:J22"/>
    <mergeCell ref="C29:E29"/>
    <mergeCell ref="B1:J1"/>
    <mergeCell ref="D2:J2"/>
    <mergeCell ref="D3:J3"/>
    <mergeCell ref="D10:G10"/>
    <mergeCell ref="D11:G11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fitToHeight="9999" fitToWidth="1" horizontalDpi="300" verticalDpi="300" orientation="portrait" paperSize="9" scale="80" r:id="rId1"/>
  <ignoredErrors>
    <ignoredError sqref="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SheetLayoutView="100" workbookViewId="0" topLeftCell="A9">
      <selection activeCell="E18" sqref="E18"/>
    </sheetView>
  </sheetViews>
  <sheetFormatPr defaultColWidth="9.140625" defaultRowHeight="15"/>
  <cols>
    <col min="1" max="1" width="9.140625" style="19" customWidth="1"/>
    <col min="2" max="2" width="84.00390625" style="17" customWidth="1"/>
    <col min="3" max="3" width="10.7109375" style="18" customWidth="1"/>
    <col min="4" max="4" width="10.7109375" style="19" customWidth="1"/>
    <col min="5" max="6" width="15.7109375" style="18" customWidth="1"/>
    <col min="7" max="9" width="9.140625" style="18" customWidth="1"/>
    <col min="10" max="10" width="13.57421875" style="18" bestFit="1" customWidth="1"/>
    <col min="11" max="16384" width="9.140625" style="18" customWidth="1"/>
  </cols>
  <sheetData>
    <row r="1" spans="1:4" s="26" customFormat="1" ht="18.75">
      <c r="A1" s="24" t="s">
        <v>45</v>
      </c>
      <c r="B1" s="25"/>
      <c r="D1" s="27"/>
    </row>
    <row r="2" spans="1:4" s="1" customFormat="1" ht="15">
      <c r="A2" s="8" t="s">
        <v>68</v>
      </c>
      <c r="B2" s="6"/>
      <c r="D2" s="7"/>
    </row>
    <row r="3" spans="1:4" s="1" customFormat="1" ht="24.95" customHeight="1" thickBot="1">
      <c r="A3" s="8" t="s">
        <v>70</v>
      </c>
      <c r="B3" s="6"/>
      <c r="D3" s="7"/>
    </row>
    <row r="4" spans="1:6" s="1" customFormat="1" ht="24.95" customHeight="1" thickBot="1">
      <c r="A4" s="9" t="s">
        <v>7</v>
      </c>
      <c r="B4" s="10" t="s">
        <v>8</v>
      </c>
      <c r="C4" s="11"/>
      <c r="D4" s="11"/>
      <c r="E4" s="11"/>
      <c r="F4" s="12"/>
    </row>
    <row r="5" spans="1:6" s="1" customFormat="1" ht="24.95" customHeight="1" thickBot="1" thickTop="1">
      <c r="A5" s="13"/>
      <c r="B5" s="14" t="s">
        <v>55</v>
      </c>
      <c r="C5" s="15" t="s">
        <v>0</v>
      </c>
      <c r="D5" s="15" t="s">
        <v>1</v>
      </c>
      <c r="E5" s="15" t="s">
        <v>2</v>
      </c>
      <c r="F5" s="16" t="s">
        <v>3</v>
      </c>
    </row>
    <row r="6" spans="1:6" s="1" customFormat="1" ht="82.5" customHeight="1" thickTop="1">
      <c r="A6" s="2">
        <v>1</v>
      </c>
      <c r="B6" s="3" t="s">
        <v>63</v>
      </c>
      <c r="C6" s="4">
        <v>191</v>
      </c>
      <c r="D6" s="2" t="s">
        <v>6</v>
      </c>
      <c r="E6" s="149">
        <v>0</v>
      </c>
      <c r="F6" s="5">
        <f>C6*E6</f>
        <v>0</v>
      </c>
    </row>
    <row r="7" spans="1:6" s="1" customFormat="1" ht="52.5" customHeight="1">
      <c r="A7" s="2">
        <v>2</v>
      </c>
      <c r="B7" s="3" t="s">
        <v>56</v>
      </c>
      <c r="C7" s="4">
        <v>4</v>
      </c>
      <c r="D7" s="2" t="s">
        <v>5</v>
      </c>
      <c r="E7" s="149">
        <v>0</v>
      </c>
      <c r="F7" s="5">
        <f aca="true" t="shared" si="0" ref="F7:F17">C7*E7</f>
        <v>0</v>
      </c>
    </row>
    <row r="8" spans="1:6" s="1" customFormat="1" ht="36.75" customHeight="1">
      <c r="A8" s="2">
        <v>3</v>
      </c>
      <c r="B8" s="3" t="s">
        <v>57</v>
      </c>
      <c r="C8" s="4">
        <v>4</v>
      </c>
      <c r="D8" s="2" t="s">
        <v>5</v>
      </c>
      <c r="E8" s="149">
        <v>0</v>
      </c>
      <c r="F8" s="5">
        <f t="shared" si="0"/>
        <v>0</v>
      </c>
    </row>
    <row r="9" spans="1:6" s="1" customFormat="1" ht="36.75" customHeight="1">
      <c r="A9" s="2">
        <v>4</v>
      </c>
      <c r="B9" s="3" t="s">
        <v>58</v>
      </c>
      <c r="C9" s="4">
        <v>4</v>
      </c>
      <c r="D9" s="2" t="s">
        <v>5</v>
      </c>
      <c r="E9" s="149">
        <v>0</v>
      </c>
      <c r="F9" s="5">
        <f t="shared" si="0"/>
        <v>0</v>
      </c>
    </row>
    <row r="10" spans="1:6" s="1" customFormat="1" ht="36.75" customHeight="1">
      <c r="A10" s="2">
        <v>5</v>
      </c>
      <c r="B10" s="3" t="s">
        <v>64</v>
      </c>
      <c r="C10" s="4">
        <v>4</v>
      </c>
      <c r="D10" s="2" t="s">
        <v>5</v>
      </c>
      <c r="E10" s="149">
        <v>0</v>
      </c>
      <c r="F10" s="5">
        <f t="shared" si="0"/>
        <v>0</v>
      </c>
    </row>
    <row r="11" spans="1:6" s="1" customFormat="1" ht="35.1" customHeight="1">
      <c r="A11" s="2">
        <v>6</v>
      </c>
      <c r="B11" s="142" t="s">
        <v>59</v>
      </c>
      <c r="C11" s="143">
        <v>1680</v>
      </c>
      <c r="D11" s="145" t="s">
        <v>4</v>
      </c>
      <c r="E11" s="150">
        <v>0</v>
      </c>
      <c r="F11" s="144">
        <f t="shared" si="0"/>
        <v>0</v>
      </c>
    </row>
    <row r="12" spans="1:6" s="1" customFormat="1" ht="35.1" customHeight="1">
      <c r="A12" s="2">
        <v>7</v>
      </c>
      <c r="B12" s="142" t="s">
        <v>60</v>
      </c>
      <c r="C12" s="143">
        <v>175</v>
      </c>
      <c r="D12" s="145" t="s">
        <v>4</v>
      </c>
      <c r="E12" s="150">
        <v>0</v>
      </c>
      <c r="F12" s="144">
        <f aca="true" t="shared" si="1" ref="F12:F13">C12*E12</f>
        <v>0</v>
      </c>
    </row>
    <row r="13" spans="1:6" s="1" customFormat="1" ht="35.1" customHeight="1">
      <c r="A13" s="2">
        <v>8</v>
      </c>
      <c r="B13" s="142" t="s">
        <v>61</v>
      </c>
      <c r="C13" s="143">
        <v>1680</v>
      </c>
      <c r="D13" s="145" t="s">
        <v>4</v>
      </c>
      <c r="E13" s="150">
        <v>0</v>
      </c>
      <c r="F13" s="144">
        <f t="shared" si="1"/>
        <v>0</v>
      </c>
    </row>
    <row r="14" spans="1:6" s="1" customFormat="1" ht="35.1" customHeight="1">
      <c r="A14" s="2">
        <v>9</v>
      </c>
      <c r="B14" s="142" t="s">
        <v>62</v>
      </c>
      <c r="C14" s="143">
        <v>175</v>
      </c>
      <c r="D14" s="145" t="s">
        <v>4</v>
      </c>
      <c r="E14" s="150">
        <v>0</v>
      </c>
      <c r="F14" s="144">
        <f aca="true" t="shared" si="2" ref="F14:F16">C14*E14</f>
        <v>0</v>
      </c>
    </row>
    <row r="15" spans="1:6" s="1" customFormat="1" ht="35.1" customHeight="1">
      <c r="A15" s="2">
        <v>10</v>
      </c>
      <c r="B15" s="142" t="s">
        <v>65</v>
      </c>
      <c r="C15" s="143">
        <v>3710</v>
      </c>
      <c r="D15" s="145" t="s">
        <v>4</v>
      </c>
      <c r="E15" s="150">
        <v>0</v>
      </c>
      <c r="F15" s="144">
        <f t="shared" si="2"/>
        <v>0</v>
      </c>
    </row>
    <row r="16" spans="1:6" s="1" customFormat="1" ht="35.1" customHeight="1">
      <c r="A16" s="2">
        <v>11</v>
      </c>
      <c r="B16" s="146" t="s">
        <v>66</v>
      </c>
      <c r="C16" s="143">
        <v>3710</v>
      </c>
      <c r="D16" s="145" t="s">
        <v>4</v>
      </c>
      <c r="E16" s="150">
        <v>0</v>
      </c>
      <c r="F16" s="144">
        <f t="shared" si="2"/>
        <v>0</v>
      </c>
    </row>
    <row r="17" spans="1:6" s="1" customFormat="1" ht="35.1" customHeight="1" thickBot="1">
      <c r="A17" s="2">
        <v>12</v>
      </c>
      <c r="B17" s="3" t="s">
        <v>72</v>
      </c>
      <c r="C17" s="4">
        <v>3710</v>
      </c>
      <c r="D17" s="2" t="s">
        <v>4</v>
      </c>
      <c r="E17" s="149">
        <v>0</v>
      </c>
      <c r="F17" s="5">
        <f t="shared" si="0"/>
        <v>0</v>
      </c>
    </row>
    <row r="18" spans="1:6" s="1" customFormat="1" ht="24.95" customHeight="1" thickBot="1" thickTop="1">
      <c r="A18" s="20"/>
      <c r="B18" s="22" t="s">
        <v>67</v>
      </c>
      <c r="C18" s="21"/>
      <c r="D18" s="21"/>
      <c r="E18" s="21"/>
      <c r="F18" s="23">
        <f>SUM(F6:F17)</f>
        <v>0</v>
      </c>
    </row>
    <row r="19" spans="1:6" ht="9.95" customHeight="1" thickBot="1">
      <c r="A19" s="28"/>
      <c r="B19" s="29"/>
      <c r="C19" s="30"/>
      <c r="D19" s="31"/>
      <c r="E19" s="32"/>
      <c r="F19" s="33"/>
    </row>
    <row r="20" ht="15" hidden="1"/>
    <row r="21" ht="15" hidden="1"/>
    <row r="22" ht="15" hidden="1"/>
    <row r="23" ht="15" hidden="1"/>
    <row r="24" ht="15" hidden="1"/>
    <row r="25" ht="15" hidden="1">
      <c r="B25" s="17" t="s">
        <v>9</v>
      </c>
    </row>
    <row r="26" ht="15.75" thickTop="1"/>
  </sheetData>
  <sheetProtection password="CC4E" sheet="1" objects="1" scenarios="1"/>
  <printOptions/>
  <pageMargins left="0.4724409448818898" right="0" top="0.5511811023622047" bottom="0.4330708661417323" header="0.196850393700787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Butkaj</dc:creator>
  <cp:keywords/>
  <dc:description/>
  <cp:lastModifiedBy>Šťastný Martin Bc.</cp:lastModifiedBy>
  <cp:lastPrinted>2021-01-14T07:12:03Z</cp:lastPrinted>
  <dcterms:created xsi:type="dcterms:W3CDTF">2016-09-23T12:06:48Z</dcterms:created>
  <dcterms:modified xsi:type="dcterms:W3CDTF">2021-01-15T09:37:19Z</dcterms:modified>
  <cp:category/>
  <cp:version/>
  <cp:contentType/>
  <cp:contentStatus/>
</cp:coreProperties>
</file>