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35" windowHeight="8895" activeTab="1"/>
  </bookViews>
  <sheets>
    <sheet name="1. Krycí list rozpočtu" sheetId="1" r:id="rId1"/>
    <sheet name="4. Rozpočet s výkazem výměr a p" sheetId="2" r:id="rId2"/>
  </sheets>
  <definedNames/>
  <calcPr fullCalcOnLoad="1"/>
</workbook>
</file>

<file path=xl/sharedStrings.xml><?xml version="1.0" encoding="utf-8"?>
<sst xmlns="http://schemas.openxmlformats.org/spreadsheetml/2006/main" count="233" uniqueCount="168">
  <si>
    <t>ROZPOČET S VÝKAZEM VÝMĚR</t>
  </si>
  <si>
    <t xml:space="preserve">Zhotovitel:   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</si>
  <si>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</si>
  <si>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</si>
  <si>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</si>
  <si>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</si>
  <si>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</si>
  <si>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</si>
  <si>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</si>
  <si>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</si>
  <si>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</si>
  <si>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</si>
  <si>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</si>
  <si>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</si>
  <si>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</si>
  <si>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</si>
  <si>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</si>
  <si>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</si>
  <si>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</si>
  <si>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</si>
  <si>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</si>
  <si>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</si>
  <si>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HSV</t>
  </si>
  <si>
    <t xml:space="preserve">Restaurátorské práce a práce stavebních řemesel   </t>
  </si>
  <si>
    <t>R</t>
  </si>
  <si>
    <t>m2</t>
  </si>
  <si>
    <t xml:space="preserve">Přesun sutě   </t>
  </si>
  <si>
    <t>t</t>
  </si>
  <si>
    <t xml:space="preserve">Odvoz suti a vybouraných hmot na skládku nebo meziskládku do 1 km se složením   </t>
  </si>
  <si>
    <t xml:space="preserve">Příplatek k odvozu suti a vybouraných hmot na skládku ZKD 1 km přes 1 km   </t>
  </si>
  <si>
    <t xml:space="preserve">Poplatek za uložení stavebního směsného odpadu na skládce (skládkovné)   </t>
  </si>
  <si>
    <t>PSV</t>
  </si>
  <si>
    <t xml:space="preserve">Práce a dodávky PSV   </t>
  </si>
  <si>
    <t>764246R01</t>
  </si>
  <si>
    <t>m</t>
  </si>
  <si>
    <t>998764202</t>
  </si>
  <si>
    <t>%</t>
  </si>
  <si>
    <t>VRN</t>
  </si>
  <si>
    <t xml:space="preserve">Vedlejší rozpočtové náklady   </t>
  </si>
  <si>
    <t>VRN3</t>
  </si>
  <si>
    <t xml:space="preserve">Zařízení staveniště   </t>
  </si>
  <si>
    <t>000</t>
  </si>
  <si>
    <t>030001000</t>
  </si>
  <si>
    <t>030001001</t>
  </si>
  <si>
    <t xml:space="preserve">Mimostaveništní přesun   </t>
  </si>
  <si>
    <t xml:space="preserve">Celkem   </t>
  </si>
  <si>
    <t>KRYCÍ LIST ROZPOČTU</t>
  </si>
  <si>
    <t>Název stavby</t>
  </si>
  <si>
    <t>JKSO</t>
  </si>
  <si>
    <t>Název objektu</t>
  </si>
  <si>
    <t>EČO</t>
  </si>
  <si>
    <t xml:space="preserve">   </t>
  </si>
  <si>
    <t>Místo</t>
  </si>
  <si>
    <t>Dačice</t>
  </si>
  <si>
    <t>IČ</t>
  </si>
  <si>
    <t>DIČ</t>
  </si>
  <si>
    <t>Objednatel</t>
  </si>
  <si>
    <t xml:space="preserve">Město Dačice, Krajířova 27/I, 380 13  Dačice   </t>
  </si>
  <si>
    <t>00246476</t>
  </si>
  <si>
    <t>CZ00246476</t>
  </si>
  <si>
    <t>Projektant</t>
  </si>
  <si>
    <t>Zhotovitel</t>
  </si>
  <si>
    <t>Zpracoval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</si>
  <si>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</si>
  <si>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</si>
  <si>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</si>
  <si>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</si>
  <si>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</si>
  <si>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</si>
  <si>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</si>
  <si>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</si>
  <si>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</si>
  <si>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</si>
  <si>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</si>
  <si>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</si>
  <si>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</si>
  <si>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</si>
  <si>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</si>
  <si>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</si>
  <si>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</si>
  <si>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Práce přesčas</t>
  </si>
  <si>
    <t>13</t>
  </si>
  <si>
    <t>Bez pevné podl.</t>
  </si>
  <si>
    <t>14</t>
  </si>
  <si>
    <t xml:space="preserve">Projektové práce   </t>
  </si>
  <si>
    <t>Kulturní památka</t>
  </si>
  <si>
    <t>15</t>
  </si>
  <si>
    <t xml:space="preserve">Územní vlivy   </t>
  </si>
  <si>
    <t>16</t>
  </si>
  <si>
    <t xml:space="preserve">Provozní vlivy   </t>
  </si>
  <si>
    <t>"M"</t>
  </si>
  <si>
    <t>17</t>
  </si>
  <si>
    <t xml:space="preserve">Jiné VRN   </t>
  </si>
  <si>
    <t>18</t>
  </si>
  <si>
    <t>VRN z rozpočtu</t>
  </si>
  <si>
    <t>ZRN (ř. 1-6)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</si>
  <si>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</si>
  <si>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</si>
  <si>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</si>
  <si>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</si>
  <si>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</si>
  <si>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</si>
  <si>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</si>
  <si>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</si>
  <si>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</si>
  <si>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</si>
  <si>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</si>
  <si>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</si>
  <si>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</si>
  <si>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</si>
  <si>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</si>
  <si>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</si>
  <si>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</si>
  <si>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</si>
  <si>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</si>
  <si>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</si>
  <si>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</si>
  <si>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</si>
  <si>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</si>
  <si>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 xml:space="preserve">Objednatel:   </t>
  </si>
  <si>
    <t>Město Dačice, Krajířova 27/I, 380 13  Dačice</t>
  </si>
  <si>
    <t xml:space="preserve">Datum: </t>
  </si>
  <si>
    <t>Svislé a kompletní konstrukce</t>
  </si>
  <si>
    <t>Dodatečná izolace zdiva tl. do 900 mm nikotlakou injektáží silikonovou mikroemulzí</t>
  </si>
  <si>
    <t>Úpravy povrchu, podlahy, osazení</t>
  </si>
  <si>
    <t>Oprava vnitřní vápenné hladké omítky stropů (klenby) v rozsahu plochy do 10%</t>
  </si>
  <si>
    <t>611325R01</t>
  </si>
  <si>
    <t>Vyčištění, vyplnění (injektáž a vyklínkování) prasklin ve zdivu stěn a stropu</t>
  </si>
  <si>
    <t>Vápenná omítka hrubá jednovrstvá nezatřená vnitřních stěn nanášená ručně</t>
  </si>
  <si>
    <t>612311R01</t>
  </si>
  <si>
    <t>Restaurování nástěnné malby za oltářem</t>
  </si>
  <si>
    <t>622422R01</t>
  </si>
  <si>
    <t>Odsolení soklových omítek, provedení jednoho cyklu obětované vrstvy</t>
  </si>
  <si>
    <t>629991R01</t>
  </si>
  <si>
    <t>784313R02</t>
  </si>
  <si>
    <t>Zakrytí podélných ploch fólií volně položenou</t>
  </si>
  <si>
    <t>Zakrytí výplní otvorů fólií přilepenou lepící páskou</t>
  </si>
  <si>
    <t>Manipulace s mobiliářem v interiéru kaple</t>
  </si>
  <si>
    <t>Rekonstrukce původní výmalby</t>
  </si>
  <si>
    <t>kpl</t>
  </si>
  <si>
    <t>Ostatní konstrukce a práce, bourání</t>
  </si>
  <si>
    <t>Montáž pojízdých věží trubkových/dílcových š do 1,6 m</t>
  </si>
  <si>
    <t>Příplatek k pojízdným věžím š do 1,6 m za dva měsíce</t>
  </si>
  <si>
    <t>Demontáž pojízdncýh věží trubkových / dílcových š do 1,2m</t>
  </si>
  <si>
    <t>Otlučení omítek vnitřních stěn o rozsahu do 100% - přízemní partie vč. soklu</t>
  </si>
  <si>
    <t>kus</t>
  </si>
  <si>
    <t>Spínání objektů - drážka pro táhlo ve stěně včetně vysekání, vyčištění, vyklínování a vyplnění</t>
  </si>
  <si>
    <t>4*4,5</t>
  </si>
  <si>
    <t>Přesun hmot</t>
  </si>
  <si>
    <t>Přsun hmot pro opravy a údržbu budova v do 25m</t>
  </si>
  <si>
    <t xml:space="preserve">Vnitrostaveništní doprava suti a vybouraných hmot  pro budovy v do 6 m s  použitím mechanizace   </t>
  </si>
  <si>
    <t>10*1,299</t>
  </si>
  <si>
    <t>Konstrukce truhlářské</t>
  </si>
  <si>
    <t>Oprava a nátěr dřevěné části oltáře</t>
  </si>
  <si>
    <t>Přesun hmot procentní pro kontrukce truhlářské v objektech v do 6 m</t>
  </si>
  <si>
    <t>Konstrukce zámečnické</t>
  </si>
  <si>
    <t>767111R02</t>
  </si>
  <si>
    <t>Obnova zvonového příslušenství zvonu (zvonař)</t>
  </si>
  <si>
    <t>Přesun hmot procentní pro zámečnické konstrukce v objektech v do 6 m</t>
  </si>
  <si>
    <t>Dokončovací práce - nátěry</t>
  </si>
  <si>
    <t>1+1+5</t>
  </si>
  <si>
    <t>Odstranění nátěrů z truhlářských konstrukcí odstraňovačem nátěrů oken a dveří</t>
  </si>
  <si>
    <t>Lokální tmelení truhlářských kontrukcí včetně přebroušení disperzním tmelem plochy do 10%</t>
  </si>
  <si>
    <t>Lakovací jednonásobný olejový nátěr truhlářských konstrukcí oken a dveří</t>
  </si>
  <si>
    <t>Dolní Němčice, návesní kaplička</t>
  </si>
  <si>
    <t>vnitřní prostory</t>
  </si>
  <si>
    <t>Stavba:   Dolní Němčice, návesní kaplička</t>
  </si>
  <si>
    <t>Objekt:   vnitřní prostory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</si>
</sst>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000;\-#,##0.00000"/>
    <numFmt numFmtId="168" formatCode="###0;\-###0"/>
    <numFmt numFmtId="169" formatCode="0.00%;\-0.00%"/>
    <numFmt numFmtId="170" formatCode="###0.0;\-###0.0"/>
    <numFmt numFmtId="171" formatCode="[$-405]d\.\ mmmm\ yyyy"/>
    <numFmt numFmtId="172" formatCode="#,##0.00_ ;\-#,##0.00\ "/>
  </numFmts>
  <fonts count="54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b/>
      <sz val="11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hair">
        <color indexed="8"/>
      </right>
      <top style="hair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5" fillId="0" borderId="0" xfId="0" applyNumberFormat="1" applyFont="1" applyAlignment="1" applyProtection="1">
      <alignment horizontal="right" vertical="top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0" fillId="0" borderId="15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0" fontId="12" fillId="0" borderId="2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12" fillId="0" borderId="24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2" fillId="0" borderId="30" xfId="0" applyFont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12" fillId="0" borderId="32" xfId="0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left" vertical="center"/>
      <protection/>
    </xf>
    <xf numFmtId="0" fontId="15" fillId="0" borderId="33" xfId="0" applyFont="1" applyBorder="1" applyAlignment="1" applyProtection="1">
      <alignment horizontal="left" vertical="center"/>
      <protection/>
    </xf>
    <xf numFmtId="0" fontId="12" fillId="0" borderId="34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12" fillId="0" borderId="37" xfId="0" applyFont="1" applyBorder="1" applyAlignment="1" applyProtection="1">
      <alignment horizontal="left" vertical="center"/>
      <protection/>
    </xf>
    <xf numFmtId="0" fontId="12" fillId="0" borderId="38" xfId="0" applyFont="1" applyBorder="1" applyAlignment="1" applyProtection="1">
      <alignment horizontal="left" vertical="center"/>
      <protection/>
    </xf>
    <xf numFmtId="0" fontId="12" fillId="0" borderId="39" xfId="0" applyFont="1" applyBorder="1" applyAlignment="1" applyProtection="1">
      <alignment horizontal="left" vertical="center"/>
      <protection/>
    </xf>
    <xf numFmtId="168" fontId="10" fillId="0" borderId="40" xfId="0" applyNumberFormat="1" applyFont="1" applyBorder="1" applyAlignment="1" applyProtection="1">
      <alignment horizontal="right" vertical="center"/>
      <protection/>
    </xf>
    <xf numFmtId="168" fontId="10" fillId="0" borderId="41" xfId="0" applyNumberFormat="1" applyFont="1" applyBorder="1" applyAlignment="1" applyProtection="1">
      <alignment horizontal="right" vertical="center"/>
      <protection/>
    </xf>
    <xf numFmtId="164" fontId="16" fillId="0" borderId="42" xfId="0" applyNumberFormat="1" applyFont="1" applyBorder="1" applyAlignment="1" applyProtection="1">
      <alignment horizontal="right" vertical="center"/>
      <protection/>
    </xf>
    <xf numFmtId="166" fontId="16" fillId="0" borderId="43" xfId="0" applyNumberFormat="1" applyFont="1" applyBorder="1" applyAlignment="1" applyProtection="1">
      <alignment horizontal="right" vertical="center"/>
      <protection/>
    </xf>
    <xf numFmtId="168" fontId="10" fillId="0" borderId="42" xfId="0" applyNumberFormat="1" applyFont="1" applyBorder="1" applyAlignment="1" applyProtection="1">
      <alignment horizontal="right" vertical="center"/>
      <protection/>
    </xf>
    <xf numFmtId="168" fontId="10" fillId="0" borderId="43" xfId="0" applyNumberFormat="1" applyFont="1" applyBorder="1" applyAlignment="1" applyProtection="1">
      <alignment horizontal="right" vertical="center"/>
      <protection/>
    </xf>
    <xf numFmtId="168" fontId="16" fillId="0" borderId="41" xfId="0" applyNumberFormat="1" applyFont="1" applyBorder="1" applyAlignment="1" applyProtection="1">
      <alignment horizontal="right" vertical="center"/>
      <protection/>
    </xf>
    <xf numFmtId="164" fontId="16" fillId="0" borderId="17" xfId="0" applyNumberFormat="1" applyFont="1" applyBorder="1" applyAlignment="1" applyProtection="1">
      <alignment horizontal="right" vertical="center"/>
      <protection/>
    </xf>
    <xf numFmtId="166" fontId="16" fillId="0" borderId="41" xfId="0" applyNumberFormat="1" applyFont="1" applyBorder="1" applyAlignment="1" applyProtection="1">
      <alignment horizontal="right" vertical="center"/>
      <protection/>
    </xf>
    <xf numFmtId="168" fontId="10" fillId="0" borderId="44" xfId="0" applyNumberFormat="1" applyFont="1" applyBorder="1" applyAlignment="1" applyProtection="1">
      <alignment horizontal="right" vertical="center"/>
      <protection/>
    </xf>
    <xf numFmtId="0" fontId="15" fillId="0" borderId="33" xfId="0" applyFont="1" applyBorder="1" applyAlignment="1" applyProtection="1">
      <alignment horizontal="left" vertical="center" wrapText="1"/>
      <protection/>
    </xf>
    <xf numFmtId="0" fontId="17" fillId="0" borderId="35" xfId="0" applyFont="1" applyBorder="1" applyAlignment="1" applyProtection="1">
      <alignment horizontal="left" vertical="center"/>
      <protection/>
    </xf>
    <xf numFmtId="0" fontId="17" fillId="0" borderId="37" xfId="0" applyFont="1" applyBorder="1" applyAlignment="1" applyProtection="1">
      <alignment horizontal="left" vertical="center"/>
      <protection/>
    </xf>
    <xf numFmtId="0" fontId="15" fillId="0" borderId="38" xfId="0" applyFont="1" applyBorder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left" vertical="center"/>
      <protection/>
    </xf>
    <xf numFmtId="0" fontId="15" fillId="0" borderId="39" xfId="0" applyFont="1" applyBorder="1" applyAlignment="1" applyProtection="1">
      <alignment horizontal="left" vertical="center"/>
      <protection/>
    </xf>
    <xf numFmtId="0" fontId="15" fillId="0" borderId="37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166" fontId="16" fillId="0" borderId="46" xfId="0" applyNumberFormat="1" applyFont="1" applyBorder="1" applyAlignment="1" applyProtection="1">
      <alignment horizontal="right" vertical="center"/>
      <protection/>
    </xf>
    <xf numFmtId="0" fontId="12" fillId="0" borderId="47" xfId="0" applyFont="1" applyBorder="1" applyAlignment="1" applyProtection="1">
      <alignment horizontal="left" vertical="center"/>
      <protection/>
    </xf>
    <xf numFmtId="0" fontId="12" fillId="0" borderId="46" xfId="0" applyFont="1" applyBorder="1" applyAlignment="1" applyProtection="1">
      <alignment horizontal="left" vertical="center"/>
      <protection/>
    </xf>
    <xf numFmtId="0" fontId="12" fillId="0" borderId="48" xfId="0" applyFont="1" applyBorder="1" applyAlignment="1" applyProtection="1">
      <alignment horizontal="left" vertical="center"/>
      <protection/>
    </xf>
    <xf numFmtId="166" fontId="10" fillId="0" borderId="46" xfId="0" applyNumberFormat="1" applyFont="1" applyBorder="1" applyAlignment="1" applyProtection="1">
      <alignment horizontal="right" vertical="center"/>
      <protection/>
    </xf>
    <xf numFmtId="168" fontId="10" fillId="0" borderId="49" xfId="0" applyNumberFormat="1" applyFont="1" applyBorder="1" applyAlignment="1" applyProtection="1">
      <alignment horizontal="righ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12" fillId="0" borderId="49" xfId="0" applyFont="1" applyBorder="1" applyAlignment="1" applyProtection="1">
      <alignment horizontal="left" vertical="center"/>
      <protection/>
    </xf>
    <xf numFmtId="169" fontId="3" fillId="0" borderId="50" xfId="0" applyNumberFormat="1" applyFont="1" applyBorder="1" applyAlignment="1" applyProtection="1">
      <alignment horizontal="right" vertical="center"/>
      <protection/>
    </xf>
    <xf numFmtId="0" fontId="12" fillId="0" borderId="51" xfId="0" applyFont="1" applyBorder="1" applyAlignment="1" applyProtection="1">
      <alignment horizontal="center" vertical="center"/>
      <protection/>
    </xf>
    <xf numFmtId="164" fontId="10" fillId="0" borderId="46" xfId="0" applyNumberFormat="1" applyFont="1" applyBorder="1" applyAlignment="1" applyProtection="1">
      <alignment horizontal="right" vertical="center"/>
      <protection/>
    </xf>
    <xf numFmtId="0" fontId="18" fillId="0" borderId="46" xfId="0" applyFont="1" applyBorder="1" applyAlignment="1" applyProtection="1">
      <alignment horizontal="left" vertical="center"/>
      <protection/>
    </xf>
    <xf numFmtId="166" fontId="16" fillId="0" borderId="32" xfId="0" applyNumberFormat="1" applyFont="1" applyBorder="1" applyAlignment="1" applyProtection="1">
      <alignment horizontal="right" vertical="center"/>
      <protection/>
    </xf>
    <xf numFmtId="164" fontId="10" fillId="0" borderId="32" xfId="0" applyNumberFormat="1" applyFont="1" applyBorder="1" applyAlignment="1" applyProtection="1">
      <alignment horizontal="right" vertical="center"/>
      <protection/>
    </xf>
    <xf numFmtId="168" fontId="10" fillId="0" borderId="34" xfId="0" applyNumberFormat="1" applyFont="1" applyBorder="1" applyAlignment="1" applyProtection="1">
      <alignment horizontal="right" vertical="center"/>
      <protection/>
    </xf>
    <xf numFmtId="0" fontId="12" fillId="0" borderId="52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left" vertical="center"/>
      <protection/>
    </xf>
    <xf numFmtId="0" fontId="12" fillId="0" borderId="41" xfId="0" applyFont="1" applyBorder="1" applyAlignment="1" applyProtection="1">
      <alignment horizontal="left" vertical="center"/>
      <protection/>
    </xf>
    <xf numFmtId="0" fontId="12" fillId="0" borderId="42" xfId="0" applyFont="1" applyBorder="1" applyAlignment="1" applyProtection="1">
      <alignment horizontal="left" vertical="center"/>
      <protection/>
    </xf>
    <xf numFmtId="166" fontId="16" fillId="0" borderId="53" xfId="0" applyNumberFormat="1" applyFont="1" applyBorder="1" applyAlignment="1" applyProtection="1">
      <alignment horizontal="right" vertical="center"/>
      <protection/>
    </xf>
    <xf numFmtId="0" fontId="12" fillId="0" borderId="18" xfId="0" applyFont="1" applyBorder="1" applyAlignment="1" applyProtection="1">
      <alignment horizontal="left" vertical="center"/>
      <protection/>
    </xf>
    <xf numFmtId="166" fontId="16" fillId="0" borderId="33" xfId="0" applyNumberFormat="1" applyFont="1" applyBorder="1" applyAlignment="1" applyProtection="1">
      <alignment horizontal="right" vertical="center"/>
      <protection/>
    </xf>
    <xf numFmtId="168" fontId="16" fillId="0" borderId="17" xfId="0" applyNumberFormat="1" applyFont="1" applyBorder="1" applyAlignment="1" applyProtection="1">
      <alignment horizontal="right" vertical="center"/>
      <protection/>
    </xf>
    <xf numFmtId="0" fontId="12" fillId="0" borderId="54" xfId="0" applyFont="1" applyBorder="1" applyAlignment="1" applyProtection="1">
      <alignment horizontal="left" vertical="top"/>
      <protection/>
    </xf>
    <xf numFmtId="0" fontId="18" fillId="0" borderId="55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2" fillId="0" borderId="56" xfId="0" applyFont="1" applyBorder="1" applyAlignment="1" applyProtection="1">
      <alignment horizontal="left" vertical="top"/>
      <protection/>
    </xf>
    <xf numFmtId="0" fontId="19" fillId="0" borderId="37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166" fontId="19" fillId="0" borderId="36" xfId="0" applyNumberFormat="1" applyFont="1" applyBorder="1" applyAlignment="1" applyProtection="1">
      <alignment horizontal="right" vertical="center"/>
      <protection/>
    </xf>
    <xf numFmtId="0" fontId="12" fillId="0" borderId="39" xfId="0" applyFont="1" applyBorder="1" applyAlignment="1" applyProtection="1">
      <alignment horizontal="left" vertical="top"/>
      <protection/>
    </xf>
    <xf numFmtId="0" fontId="12" fillId="0" borderId="14" xfId="0" applyFont="1" applyBorder="1" applyAlignment="1" applyProtection="1">
      <alignment horizontal="left" vertical="top"/>
      <protection/>
    </xf>
    <xf numFmtId="0" fontId="13" fillId="0" borderId="53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 wrapText="1"/>
      <protection/>
    </xf>
    <xf numFmtId="165" fontId="6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left" wrapText="1"/>
      <protection/>
    </xf>
    <xf numFmtId="165" fontId="7" fillId="0" borderId="0" xfId="0" applyNumberFormat="1" applyFont="1" applyAlignment="1" applyProtection="1">
      <alignment horizontal="right"/>
      <protection/>
    </xf>
    <xf numFmtId="166" fontId="7" fillId="0" borderId="0" xfId="0" applyNumberFormat="1" applyFont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 wrapText="1"/>
      <protection/>
    </xf>
    <xf numFmtId="165" fontId="3" fillId="0" borderId="10" xfId="0" applyNumberFormat="1" applyFont="1" applyBorder="1" applyAlignment="1" applyProtection="1">
      <alignment horizontal="right"/>
      <protection/>
    </xf>
    <xf numFmtId="166" fontId="3" fillId="0" borderId="10" xfId="0" applyNumberFormat="1" applyFont="1" applyBorder="1" applyAlignment="1" applyProtection="1">
      <alignment horizontal="right"/>
      <protection/>
    </xf>
    <xf numFmtId="164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165" fontId="8" fillId="0" borderId="0" xfId="0" applyNumberFormat="1" applyFont="1" applyAlignment="1" applyProtection="1">
      <alignment horizontal="right"/>
      <protection/>
    </xf>
    <xf numFmtId="166" fontId="8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 wrapText="1"/>
      <protection/>
    </xf>
    <xf numFmtId="165" fontId="9" fillId="0" borderId="0" xfId="0" applyNumberFormat="1" applyFont="1" applyAlignment="1" applyProtection="1">
      <alignment horizontal="right"/>
      <protection/>
    </xf>
    <xf numFmtId="166" fontId="9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 horizontal="right" vertical="top"/>
      <protection/>
    </xf>
    <xf numFmtId="0" fontId="0" fillId="0" borderId="0" xfId="0" applyAlignment="1" applyProtection="1">
      <alignment horizontal="left" vertical="top" wrapText="1"/>
      <protection/>
    </xf>
    <xf numFmtId="165" fontId="0" fillId="0" borderId="0" xfId="0" applyNumberFormat="1" applyAlignment="1" applyProtection="1">
      <alignment horizontal="right" vertical="top"/>
      <protection/>
    </xf>
    <xf numFmtId="166" fontId="0" fillId="0" borderId="0" xfId="0" applyNumberFormat="1" applyAlignment="1" applyProtection="1">
      <alignment horizontal="right" vertical="top"/>
      <protection/>
    </xf>
    <xf numFmtId="0" fontId="0" fillId="0" borderId="0" xfId="0" applyFont="1" applyAlignment="1" applyProtection="1">
      <alignment horizontal="left" vertical="top"/>
      <protection/>
    </xf>
    <xf numFmtId="166" fontId="3" fillId="13" borderId="10" xfId="0" applyNumberFormat="1" applyFont="1" applyFill="1" applyBorder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left" vertical="top"/>
      <protection/>
    </xf>
    <xf numFmtId="0" fontId="3" fillId="0" borderId="57" xfId="0" applyFont="1" applyBorder="1" applyAlignment="1" applyProtection="1">
      <alignment horizontal="left" vertical="center"/>
      <protection/>
    </xf>
    <xf numFmtId="2" fontId="3" fillId="0" borderId="58" xfId="0" applyNumberFormat="1" applyFont="1" applyBorder="1" applyAlignment="1" applyProtection="1">
      <alignment horizontal="center" vertical="center"/>
      <protection/>
    </xf>
    <xf numFmtId="170" fontId="3" fillId="0" borderId="58" xfId="0" applyNumberFormat="1" applyFont="1" applyBorder="1" applyAlignment="1" applyProtection="1">
      <alignment horizontal="right" vertical="center"/>
      <protection/>
    </xf>
    <xf numFmtId="166" fontId="3" fillId="0" borderId="58" xfId="0" applyNumberFormat="1" applyFont="1" applyBorder="1" applyAlignment="1" applyProtection="1">
      <alignment horizontal="right" vertical="center"/>
      <protection/>
    </xf>
    <xf numFmtId="0" fontId="0" fillId="0" borderId="59" xfId="0" applyFont="1" applyBorder="1" applyAlignment="1" applyProtection="1">
      <alignment horizontal="left" vertical="top"/>
      <protection/>
    </xf>
    <xf numFmtId="0" fontId="3" fillId="0" borderId="60" xfId="0" applyFont="1" applyBorder="1" applyAlignment="1" applyProtection="1">
      <alignment horizontal="left" vertical="center"/>
      <protection/>
    </xf>
    <xf numFmtId="2" fontId="3" fillId="0" borderId="56" xfId="0" applyNumberFormat="1" applyFont="1" applyBorder="1" applyAlignment="1" applyProtection="1">
      <alignment horizontal="center" vertical="center"/>
      <protection/>
    </xf>
    <xf numFmtId="170" fontId="3" fillId="0" borderId="56" xfId="0" applyNumberFormat="1" applyFont="1" applyBorder="1" applyAlignment="1" applyProtection="1">
      <alignment horizontal="right" vertical="center"/>
      <protection/>
    </xf>
    <xf numFmtId="166" fontId="3" fillId="0" borderId="56" xfId="0" applyNumberFormat="1" applyFont="1" applyBorder="1" applyAlignment="1" applyProtection="1">
      <alignment horizontal="right" vertical="center"/>
      <protection/>
    </xf>
    <xf numFmtId="0" fontId="0" fillId="0" borderId="61" xfId="0" applyFont="1" applyBorder="1" applyAlignment="1" applyProtection="1">
      <alignment horizontal="left" vertical="top"/>
      <protection/>
    </xf>
    <xf numFmtId="0" fontId="0" fillId="0" borderId="16" xfId="0" applyFont="1" applyBorder="1" applyAlignment="1" applyProtection="1">
      <alignment horizontal="left" vertical="top"/>
      <protection/>
    </xf>
    <xf numFmtId="0" fontId="19" fillId="0" borderId="41" xfId="0" applyFont="1" applyBorder="1" applyAlignment="1" applyProtection="1">
      <alignment horizontal="left" vertical="center"/>
      <protection/>
    </xf>
    <xf numFmtId="2" fontId="3" fillId="0" borderId="41" xfId="0" applyNumberFormat="1" applyFont="1" applyBorder="1" applyAlignment="1" applyProtection="1">
      <alignment horizontal="right" vertical="center"/>
      <protection/>
    </xf>
    <xf numFmtId="170" fontId="3" fillId="0" borderId="41" xfId="0" applyNumberFormat="1" applyFont="1" applyBorder="1" applyAlignment="1" applyProtection="1">
      <alignment horizontal="right" vertical="center"/>
      <protection/>
    </xf>
    <xf numFmtId="2" fontId="3" fillId="0" borderId="41" xfId="0" applyNumberFormat="1" applyFont="1" applyBorder="1" applyAlignment="1" applyProtection="1">
      <alignment horizontal="left" vertical="center"/>
      <protection/>
    </xf>
    <xf numFmtId="166" fontId="19" fillId="0" borderId="41" xfId="0" applyNumberFormat="1" applyFont="1" applyBorder="1" applyAlignment="1" applyProtection="1">
      <alignment horizontal="right" vertical="center"/>
      <protection/>
    </xf>
    <xf numFmtId="0" fontId="0" fillId="0" borderId="44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top"/>
      <protection/>
    </xf>
    <xf numFmtId="170" fontId="12" fillId="0" borderId="36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 applyProtection="1">
      <alignment horizontal="left" vertical="top"/>
      <protection/>
    </xf>
    <xf numFmtId="0" fontId="12" fillId="0" borderId="60" xfId="0" applyFont="1" applyBorder="1" applyAlignment="1" applyProtection="1">
      <alignment horizontal="left"/>
      <protection/>
    </xf>
    <xf numFmtId="166" fontId="10" fillId="0" borderId="60" xfId="0" applyNumberFormat="1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left" vertical="top"/>
      <protection/>
    </xf>
    <xf numFmtId="0" fontId="0" fillId="0" borderId="25" xfId="0" applyFont="1" applyBorder="1" applyAlignment="1" applyProtection="1">
      <alignment horizontal="left" vertical="top"/>
      <protection/>
    </xf>
    <xf numFmtId="0" fontId="0" fillId="0" borderId="62" xfId="0" applyFont="1" applyBorder="1" applyAlignment="1" applyProtection="1">
      <alignment horizontal="left" vertical="top"/>
      <protection/>
    </xf>
    <xf numFmtId="0" fontId="12" fillId="0" borderId="63" xfId="0" applyFont="1" applyBorder="1" applyAlignment="1" applyProtection="1">
      <alignment horizontal="left" vertical="top"/>
      <protection/>
    </xf>
    <xf numFmtId="0" fontId="12" fillId="0" borderId="53" xfId="0" applyFont="1" applyBorder="1" applyAlignment="1" applyProtection="1">
      <alignment horizontal="left"/>
      <protection/>
    </xf>
    <xf numFmtId="0" fontId="12" fillId="0" borderId="17" xfId="0" applyFont="1" applyBorder="1" applyAlignment="1" applyProtection="1">
      <alignment horizontal="left" vertical="top"/>
      <protection/>
    </xf>
    <xf numFmtId="166" fontId="10" fillId="0" borderId="53" xfId="0" applyNumberFormat="1" applyFont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left" vertical="top"/>
      <protection/>
    </xf>
    <xf numFmtId="11" fontId="3" fillId="0" borderId="10" xfId="0" applyNumberFormat="1" applyFont="1" applyBorder="1" applyAlignment="1" applyProtection="1">
      <alignment horizontal="left" wrapText="1"/>
      <protection/>
    </xf>
    <xf numFmtId="0" fontId="13" fillId="0" borderId="22" xfId="0" applyFont="1" applyBorder="1" applyAlignment="1" applyProtection="1">
      <alignment horizontal="left" vertical="center" wrapText="1"/>
      <protection/>
    </xf>
    <xf numFmtId="0" fontId="13" fillId="0" borderId="64" xfId="0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1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24" xfId="0" applyFont="1" applyBorder="1" applyAlignment="1" applyProtection="1">
      <alignment horizontal="left" vertical="center" wrapText="1"/>
      <protection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62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13" borderId="21" xfId="0" applyFont="1" applyFill="1" applyBorder="1" applyAlignment="1" applyProtection="1">
      <alignment horizontal="left" vertical="center" wrapText="1"/>
      <protection locked="0"/>
    </xf>
    <xf numFmtId="0" fontId="3" fillId="13" borderId="0" xfId="0" applyFont="1" applyFill="1" applyAlignment="1" applyProtection="1">
      <alignment horizontal="left" vertical="center" wrapText="1"/>
      <protection locked="0"/>
    </xf>
    <xf numFmtId="0" fontId="3" fillId="13" borderId="24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 applyProtection="1">
      <alignment horizontal="left" vertical="center" wrapText="1"/>
      <protection/>
    </xf>
    <xf numFmtId="0" fontId="12" fillId="0" borderId="62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13" borderId="27" xfId="0" applyFont="1" applyFill="1" applyBorder="1" applyAlignment="1" applyProtection="1">
      <alignment horizontal="left" vertical="center"/>
      <protection locked="0"/>
    </xf>
    <xf numFmtId="0" fontId="3" fillId="13" borderId="28" xfId="0" applyFont="1" applyFill="1" applyBorder="1" applyAlignment="1" applyProtection="1">
      <alignment horizontal="left" vertical="center"/>
      <protection locked="0"/>
    </xf>
    <xf numFmtId="166" fontId="3" fillId="0" borderId="58" xfId="0" applyNumberFormat="1" applyFont="1" applyBorder="1" applyAlignment="1" applyProtection="1">
      <alignment horizontal="right" vertical="center"/>
      <protection/>
    </xf>
    <xf numFmtId="166" fontId="3" fillId="0" borderId="56" xfId="0" applyNumberFormat="1" applyFont="1" applyBorder="1" applyAlignment="1" applyProtection="1">
      <alignment horizontal="right" vertical="center"/>
      <protection/>
    </xf>
    <xf numFmtId="166" fontId="16" fillId="0" borderId="57" xfId="0" applyNumberFormat="1" applyFont="1" applyBorder="1" applyAlignment="1" applyProtection="1">
      <alignment horizontal="right" vertical="center"/>
      <protection/>
    </xf>
    <xf numFmtId="166" fontId="16" fillId="0" borderId="53" xfId="0" applyNumberFormat="1" applyFont="1" applyBorder="1" applyAlignment="1" applyProtection="1">
      <alignment horizontal="right" vertical="center"/>
      <protection/>
    </xf>
    <xf numFmtId="166" fontId="16" fillId="0" borderId="60" xfId="0" applyNumberFormat="1" applyFont="1" applyBorder="1" applyAlignment="1" applyProtection="1">
      <alignment horizontal="right" vertical="center"/>
      <protection/>
    </xf>
    <xf numFmtId="0" fontId="18" fillId="0" borderId="57" xfId="0" applyFont="1" applyBorder="1" applyAlignment="1" applyProtection="1">
      <alignment horizontal="left" vertical="center"/>
      <protection/>
    </xf>
    <xf numFmtId="0" fontId="18" fillId="0" borderId="58" xfId="0" applyFont="1" applyBorder="1" applyAlignment="1" applyProtection="1">
      <alignment horizontal="left" vertical="center"/>
      <protection/>
    </xf>
    <xf numFmtId="0" fontId="18" fillId="0" borderId="65" xfId="0" applyFont="1" applyBorder="1" applyAlignment="1" applyProtection="1">
      <alignment horizontal="left" vertical="center"/>
      <protection/>
    </xf>
    <xf numFmtId="0" fontId="18" fillId="0" borderId="60" xfId="0" applyFont="1" applyBorder="1" applyAlignment="1" applyProtection="1">
      <alignment horizontal="left" vertical="center"/>
      <protection/>
    </xf>
    <xf numFmtId="0" fontId="18" fillId="0" borderId="56" xfId="0" applyFont="1" applyBorder="1" applyAlignment="1" applyProtection="1">
      <alignment horizontal="left" vertical="center"/>
      <protection/>
    </xf>
    <xf numFmtId="0" fontId="18" fillId="0" borderId="55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top" wrapText="1"/>
      <protection/>
    </xf>
    <xf numFmtId="0" fontId="5" fillId="13" borderId="0" xfId="0" applyFont="1" applyFill="1" applyAlignment="1" applyProtection="1">
      <alignment horizontal="left" vertical="top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E8" sqref="E8"/>
    </sheetView>
  </sheetViews>
  <sheetFormatPr defaultColWidth="10.5" defaultRowHeight="12" customHeight="1"/>
  <cols>
    <col min="1" max="1" width="3" style="108" customWidth="1"/>
    <col min="2" max="2" width="2.5" style="108" customWidth="1"/>
    <col min="3" max="3" width="3.83203125" style="108" customWidth="1"/>
    <col min="4" max="4" width="11" style="108" customWidth="1"/>
    <col min="5" max="5" width="15.83203125" style="108" customWidth="1"/>
    <col min="6" max="6" width="0.4921875" style="108" customWidth="1"/>
    <col min="7" max="7" width="3.16015625" style="108" customWidth="1"/>
    <col min="8" max="8" width="3" style="108" customWidth="1"/>
    <col min="9" max="9" width="12.33203125" style="108" customWidth="1"/>
    <col min="10" max="10" width="16.16015625" style="108" customWidth="1"/>
    <col min="11" max="11" width="0.65625" style="108" customWidth="1"/>
    <col min="12" max="13" width="3" style="108" customWidth="1"/>
    <col min="14" max="14" width="5.66015625" style="108" customWidth="1"/>
    <col min="15" max="15" width="6.5" style="108" customWidth="1"/>
    <col min="16" max="16" width="12" style="108" customWidth="1"/>
    <col min="17" max="17" width="7.5" style="108" customWidth="1"/>
    <col min="18" max="18" width="17.83203125" style="108" customWidth="1"/>
    <col min="19" max="19" width="0.4921875" style="108" customWidth="1"/>
    <col min="20" max="16384" width="10.5" style="133" customWidth="1"/>
  </cols>
  <sheetData>
    <row r="1" spans="1:19" s="108" customFormat="1" ht="14.2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</row>
    <row r="2" spans="1:19" s="108" customFormat="1" ht="21" customHeight="1">
      <c r="A2" s="13"/>
      <c r="B2" s="14"/>
      <c r="C2" s="14"/>
      <c r="D2" s="14"/>
      <c r="E2" s="14"/>
      <c r="F2" s="14"/>
      <c r="G2" s="15" t="s">
        <v>46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6"/>
    </row>
    <row r="3" spans="1:19" s="108" customFormat="1" ht="14.2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s="108" customFormat="1" ht="9" customHeight="1" thickBo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19" s="108" customFormat="1" ht="24.75" customHeight="1">
      <c r="A5" s="23"/>
      <c r="B5" s="24" t="s">
        <v>47</v>
      </c>
      <c r="C5" s="24"/>
      <c r="D5" s="24"/>
      <c r="E5" s="168" t="s">
        <v>164</v>
      </c>
      <c r="F5" s="169"/>
      <c r="G5" s="169"/>
      <c r="H5" s="169"/>
      <c r="I5" s="169"/>
      <c r="J5" s="169"/>
      <c r="K5" s="169"/>
      <c r="L5" s="170"/>
      <c r="M5" s="24"/>
      <c r="N5" s="24"/>
      <c r="O5" s="171" t="s">
        <v>48</v>
      </c>
      <c r="P5" s="171"/>
      <c r="Q5" s="25"/>
      <c r="R5" s="26"/>
      <c r="S5" s="27"/>
    </row>
    <row r="6" spans="1:19" s="108" customFormat="1" ht="24.75" customHeight="1">
      <c r="A6" s="23"/>
      <c r="B6" s="24" t="s">
        <v>49</v>
      </c>
      <c r="C6" s="24"/>
      <c r="D6" s="24"/>
      <c r="E6" s="172" t="s">
        <v>165</v>
      </c>
      <c r="F6" s="173"/>
      <c r="G6" s="173"/>
      <c r="H6" s="173"/>
      <c r="I6" s="173"/>
      <c r="J6" s="173"/>
      <c r="K6" s="173"/>
      <c r="L6" s="174"/>
      <c r="M6" s="24"/>
      <c r="N6" s="24"/>
      <c r="O6" s="171" t="s">
        <v>50</v>
      </c>
      <c r="P6" s="171"/>
      <c r="Q6" s="28"/>
      <c r="R6" s="27"/>
      <c r="S6" s="27"/>
    </row>
    <row r="7" spans="1:19" s="108" customFormat="1" ht="24.75" customHeight="1" thickBot="1">
      <c r="A7" s="23"/>
      <c r="B7" s="24"/>
      <c r="C7" s="24"/>
      <c r="D7" s="24"/>
      <c r="E7" s="175" t="s">
        <v>51</v>
      </c>
      <c r="F7" s="176"/>
      <c r="G7" s="176"/>
      <c r="H7" s="176"/>
      <c r="I7" s="176"/>
      <c r="J7" s="176"/>
      <c r="K7" s="176"/>
      <c r="L7" s="177"/>
      <c r="M7" s="24"/>
      <c r="N7" s="24"/>
      <c r="O7" s="171" t="s">
        <v>52</v>
      </c>
      <c r="P7" s="171"/>
      <c r="Q7" s="29" t="s">
        <v>53</v>
      </c>
      <c r="R7" s="30"/>
      <c r="S7" s="27"/>
    </row>
    <row r="8" spans="1:19" s="108" customFormat="1" ht="24.75" customHeight="1" thickBo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71" t="s">
        <v>54</v>
      </c>
      <c r="P8" s="171"/>
      <c r="Q8" s="24" t="s">
        <v>55</v>
      </c>
      <c r="R8" s="24"/>
      <c r="S8" s="27"/>
    </row>
    <row r="9" spans="1:19" s="108" customFormat="1" ht="24.75" customHeight="1" thickBot="1">
      <c r="A9" s="23"/>
      <c r="B9" s="24" t="s">
        <v>56</v>
      </c>
      <c r="C9" s="24"/>
      <c r="D9" s="24"/>
      <c r="E9" s="178" t="s">
        <v>57</v>
      </c>
      <c r="F9" s="179"/>
      <c r="G9" s="179"/>
      <c r="H9" s="179"/>
      <c r="I9" s="179"/>
      <c r="J9" s="179"/>
      <c r="K9" s="179"/>
      <c r="L9" s="180"/>
      <c r="M9" s="24"/>
      <c r="N9" s="24"/>
      <c r="O9" s="181" t="s">
        <v>58</v>
      </c>
      <c r="P9" s="182"/>
      <c r="Q9" s="31" t="s">
        <v>59</v>
      </c>
      <c r="R9" s="32"/>
      <c r="S9" s="27"/>
    </row>
    <row r="10" spans="1:19" s="108" customFormat="1" ht="24.75" customHeight="1" thickBot="1">
      <c r="A10" s="23"/>
      <c r="B10" s="24" t="s">
        <v>60</v>
      </c>
      <c r="C10" s="24"/>
      <c r="D10" s="24"/>
      <c r="E10" s="183" t="s">
        <v>51</v>
      </c>
      <c r="F10" s="184"/>
      <c r="G10" s="184"/>
      <c r="H10" s="184"/>
      <c r="I10" s="184"/>
      <c r="J10" s="184"/>
      <c r="K10" s="184"/>
      <c r="L10" s="185"/>
      <c r="M10" s="24"/>
      <c r="N10" s="24"/>
      <c r="O10" s="181"/>
      <c r="P10" s="182"/>
      <c r="Q10" s="31"/>
      <c r="R10" s="32"/>
      <c r="S10" s="27"/>
    </row>
    <row r="11" spans="1:19" s="108" customFormat="1" ht="24.75" customHeight="1" thickBot="1">
      <c r="A11" s="23"/>
      <c r="B11" s="24" t="s">
        <v>61</v>
      </c>
      <c r="C11" s="24"/>
      <c r="D11" s="24"/>
      <c r="E11" s="186" t="s">
        <v>51</v>
      </c>
      <c r="F11" s="187"/>
      <c r="G11" s="187"/>
      <c r="H11" s="187"/>
      <c r="I11" s="187"/>
      <c r="J11" s="187"/>
      <c r="K11" s="187"/>
      <c r="L11" s="188"/>
      <c r="M11" s="24"/>
      <c r="N11" s="24"/>
      <c r="O11" s="181"/>
      <c r="P11" s="182"/>
      <c r="Q11" s="31"/>
      <c r="R11" s="32"/>
      <c r="S11" s="27"/>
    </row>
    <row r="12" spans="1:19" s="108" customFormat="1" ht="24.75" customHeight="1" thickBot="1">
      <c r="A12" s="23"/>
      <c r="B12" s="24" t="s">
        <v>62</v>
      </c>
      <c r="C12" s="24"/>
      <c r="D12" s="24"/>
      <c r="E12" s="189"/>
      <c r="F12" s="190"/>
      <c r="G12" s="190"/>
      <c r="H12" s="190"/>
      <c r="I12" s="190"/>
      <c r="J12" s="190"/>
      <c r="K12" s="190"/>
      <c r="L12" s="191"/>
      <c r="M12" s="24"/>
      <c r="N12" s="24"/>
      <c r="O12" s="192"/>
      <c r="P12" s="193"/>
      <c r="Q12" s="192"/>
      <c r="R12" s="193"/>
      <c r="S12" s="27"/>
    </row>
    <row r="13" spans="1:19" s="108" customFormat="1" ht="12.75" customHeight="1">
      <c r="A13" s="33"/>
      <c r="B13" s="34"/>
      <c r="C13" s="34"/>
      <c r="D13" s="34"/>
      <c r="E13" s="35"/>
      <c r="F13" s="34"/>
      <c r="G13" s="34"/>
      <c r="H13" s="34"/>
      <c r="I13" s="34"/>
      <c r="J13" s="34"/>
      <c r="K13" s="34"/>
      <c r="L13" s="34"/>
      <c r="M13" s="34"/>
      <c r="N13" s="34"/>
      <c r="O13" s="35"/>
      <c r="P13" s="35"/>
      <c r="Q13" s="35"/>
      <c r="R13" s="34"/>
      <c r="S13" s="36"/>
    </row>
    <row r="14" spans="1:19" s="108" customFormat="1" ht="18.75" customHeight="1" thickBot="1">
      <c r="A14" s="23"/>
      <c r="B14" s="24"/>
      <c r="C14" s="24"/>
      <c r="D14" s="24"/>
      <c r="E14" s="37" t="s">
        <v>63</v>
      </c>
      <c r="F14" s="24"/>
      <c r="G14" s="24"/>
      <c r="H14" s="24"/>
      <c r="I14" s="24"/>
      <c r="J14" s="24"/>
      <c r="K14" s="24"/>
      <c r="L14" s="24"/>
      <c r="M14" s="24"/>
      <c r="N14" s="24"/>
      <c r="O14" s="194" t="s">
        <v>64</v>
      </c>
      <c r="P14" s="194"/>
      <c r="Q14" s="37"/>
      <c r="R14" s="38"/>
      <c r="S14" s="27"/>
    </row>
    <row r="15" spans="1:19" s="108" customFormat="1" ht="18.75" customHeight="1" thickBot="1">
      <c r="A15" s="23"/>
      <c r="B15" s="24"/>
      <c r="C15" s="24"/>
      <c r="D15" s="24"/>
      <c r="E15" s="39"/>
      <c r="F15" s="24"/>
      <c r="G15" s="37"/>
      <c r="H15" s="24"/>
      <c r="I15" s="37"/>
      <c r="J15" s="24"/>
      <c r="K15" s="24"/>
      <c r="L15" s="24"/>
      <c r="M15" s="24"/>
      <c r="N15" s="24"/>
      <c r="O15" s="195"/>
      <c r="P15" s="196"/>
      <c r="Q15" s="37"/>
      <c r="R15" s="40"/>
      <c r="S15" s="27"/>
    </row>
    <row r="16" spans="1:19" s="108" customFormat="1" ht="9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24"/>
      <c r="P16" s="42"/>
      <c r="Q16" s="42"/>
      <c r="R16" s="42"/>
      <c r="S16" s="43"/>
    </row>
    <row r="17" spans="1:19" s="108" customFormat="1" ht="20.25" customHeight="1">
      <c r="A17" s="44"/>
      <c r="B17" s="45"/>
      <c r="C17" s="45"/>
      <c r="D17" s="45"/>
      <c r="E17" s="46" t="s">
        <v>65</v>
      </c>
      <c r="F17" s="45"/>
      <c r="G17" s="45"/>
      <c r="H17" s="45"/>
      <c r="I17" s="45"/>
      <c r="J17" s="45"/>
      <c r="K17" s="45"/>
      <c r="L17" s="45"/>
      <c r="M17" s="45"/>
      <c r="N17" s="45"/>
      <c r="O17" s="21"/>
      <c r="P17" s="45"/>
      <c r="Q17" s="45"/>
      <c r="R17" s="45"/>
      <c r="S17" s="47"/>
    </row>
    <row r="18" spans="1:19" s="108" customFormat="1" ht="21.75" customHeight="1">
      <c r="A18" s="48" t="s">
        <v>66</v>
      </c>
      <c r="B18" s="49"/>
      <c r="C18" s="49"/>
      <c r="D18" s="50"/>
      <c r="E18" s="51" t="s">
        <v>67</v>
      </c>
      <c r="F18" s="50"/>
      <c r="G18" s="51" t="s">
        <v>68</v>
      </c>
      <c r="H18" s="49"/>
      <c r="I18" s="50"/>
      <c r="J18" s="51" t="s">
        <v>69</v>
      </c>
      <c r="K18" s="49"/>
      <c r="L18" s="51" t="s">
        <v>70</v>
      </c>
      <c r="M18" s="49"/>
      <c r="N18" s="49"/>
      <c r="O18" s="49"/>
      <c r="P18" s="50"/>
      <c r="Q18" s="51" t="s">
        <v>71</v>
      </c>
      <c r="R18" s="49"/>
      <c r="S18" s="52"/>
    </row>
    <row r="19" spans="1:19" s="108" customFormat="1" ht="19.5" customHeight="1">
      <c r="A19" s="53"/>
      <c r="B19" s="54"/>
      <c r="C19" s="54"/>
      <c r="D19" s="55">
        <v>0</v>
      </c>
      <c r="E19" s="56">
        <v>0</v>
      </c>
      <c r="F19" s="57"/>
      <c r="G19" s="58"/>
      <c r="H19" s="54"/>
      <c r="I19" s="55">
        <v>0</v>
      </c>
      <c r="J19" s="56">
        <v>0</v>
      </c>
      <c r="K19" s="59"/>
      <c r="L19" s="58"/>
      <c r="M19" s="54"/>
      <c r="N19" s="54"/>
      <c r="O19" s="60"/>
      <c r="P19" s="55">
        <v>0</v>
      </c>
      <c r="Q19" s="58"/>
      <c r="R19" s="61">
        <v>0</v>
      </c>
      <c r="S19" s="62"/>
    </row>
    <row r="20" spans="1:19" s="108" customFormat="1" ht="20.25" customHeight="1">
      <c r="A20" s="44"/>
      <c r="B20" s="45"/>
      <c r="C20" s="45"/>
      <c r="D20" s="45"/>
      <c r="E20" s="46" t="s">
        <v>72</v>
      </c>
      <c r="F20" s="45"/>
      <c r="G20" s="45"/>
      <c r="H20" s="45"/>
      <c r="I20" s="45"/>
      <c r="J20" s="63" t="s">
        <v>73</v>
      </c>
      <c r="K20" s="45"/>
      <c r="L20" s="45"/>
      <c r="M20" s="45"/>
      <c r="N20" s="45"/>
      <c r="O20" s="42"/>
      <c r="P20" s="45"/>
      <c r="Q20" s="45"/>
      <c r="R20" s="45"/>
      <c r="S20" s="47"/>
    </row>
    <row r="21" spans="1:19" s="108" customFormat="1" ht="19.5" customHeight="1">
      <c r="A21" s="64" t="s">
        <v>74</v>
      </c>
      <c r="B21" s="65"/>
      <c r="C21" s="66" t="s">
        <v>75</v>
      </c>
      <c r="D21" s="67"/>
      <c r="E21" s="67"/>
      <c r="F21" s="68"/>
      <c r="G21" s="64" t="s">
        <v>76</v>
      </c>
      <c r="H21" s="69"/>
      <c r="I21" s="66" t="s">
        <v>77</v>
      </c>
      <c r="J21" s="67"/>
      <c r="K21" s="67"/>
      <c r="L21" s="64" t="s">
        <v>78</v>
      </c>
      <c r="M21" s="69"/>
      <c r="N21" s="66" t="s">
        <v>79</v>
      </c>
      <c r="O21" s="70"/>
      <c r="P21" s="67"/>
      <c r="Q21" s="67"/>
      <c r="R21" s="67"/>
      <c r="S21" s="68"/>
    </row>
    <row r="22" spans="1:19" s="108" customFormat="1" ht="19.5" customHeight="1">
      <c r="A22" s="71" t="s">
        <v>10</v>
      </c>
      <c r="B22" s="202" t="s">
        <v>22</v>
      </c>
      <c r="C22" s="203"/>
      <c r="D22" s="204"/>
      <c r="E22" s="199">
        <f>'4. Rozpočet s výkazem výměr a p'!H13</f>
        <v>0</v>
      </c>
      <c r="F22" s="73"/>
      <c r="G22" s="71" t="s">
        <v>17</v>
      </c>
      <c r="H22" s="74" t="s">
        <v>80</v>
      </c>
      <c r="I22" s="75"/>
      <c r="J22" s="76">
        <v>0</v>
      </c>
      <c r="K22" s="77"/>
      <c r="L22" s="71" t="s">
        <v>81</v>
      </c>
      <c r="M22" s="78" t="s">
        <v>40</v>
      </c>
      <c r="N22" s="79"/>
      <c r="O22" s="79"/>
      <c r="P22" s="79"/>
      <c r="Q22" s="80"/>
      <c r="R22" s="72">
        <v>0</v>
      </c>
      <c r="S22" s="73"/>
    </row>
    <row r="23" spans="1:19" s="108" customFormat="1" ht="19.5" customHeight="1">
      <c r="A23" s="71" t="s">
        <v>11</v>
      </c>
      <c r="B23" s="205"/>
      <c r="C23" s="206"/>
      <c r="D23" s="207"/>
      <c r="E23" s="201"/>
      <c r="F23" s="73"/>
      <c r="G23" s="71" t="s">
        <v>18</v>
      </c>
      <c r="H23" s="24" t="s">
        <v>82</v>
      </c>
      <c r="I23" s="75"/>
      <c r="J23" s="76">
        <v>0</v>
      </c>
      <c r="K23" s="77"/>
      <c r="L23" s="71" t="s">
        <v>83</v>
      </c>
      <c r="M23" s="78" t="s">
        <v>84</v>
      </c>
      <c r="N23" s="79"/>
      <c r="O23" s="24"/>
      <c r="P23" s="79"/>
      <c r="Q23" s="80"/>
      <c r="R23" s="72">
        <v>0</v>
      </c>
      <c r="S23" s="73"/>
    </row>
    <row r="24" spans="1:19" s="108" customFormat="1" ht="19.5" customHeight="1">
      <c r="A24" s="71" t="s">
        <v>12</v>
      </c>
      <c r="B24" s="202" t="s">
        <v>31</v>
      </c>
      <c r="C24" s="203"/>
      <c r="D24" s="204"/>
      <c r="E24" s="199">
        <f>'4. Rozpočet s výkazem výměr a p'!H41</f>
        <v>0</v>
      </c>
      <c r="F24" s="73"/>
      <c r="G24" s="71" t="s">
        <v>19</v>
      </c>
      <c r="H24" s="74" t="s">
        <v>85</v>
      </c>
      <c r="I24" s="75"/>
      <c r="J24" s="76">
        <v>0</v>
      </c>
      <c r="K24" s="77"/>
      <c r="L24" s="71" t="s">
        <v>86</v>
      </c>
      <c r="M24" s="78" t="s">
        <v>87</v>
      </c>
      <c r="N24" s="79"/>
      <c r="O24" s="79"/>
      <c r="P24" s="79"/>
      <c r="Q24" s="80"/>
      <c r="R24" s="72">
        <v>0</v>
      </c>
      <c r="S24" s="73"/>
    </row>
    <row r="25" spans="1:19" s="108" customFormat="1" ht="19.5" customHeight="1">
      <c r="A25" s="71" t="s">
        <v>13</v>
      </c>
      <c r="B25" s="205"/>
      <c r="C25" s="206"/>
      <c r="D25" s="207"/>
      <c r="E25" s="201"/>
      <c r="F25" s="73"/>
      <c r="G25" s="71" t="s">
        <v>20</v>
      </c>
      <c r="H25" s="74"/>
      <c r="I25" s="75"/>
      <c r="J25" s="76">
        <v>0</v>
      </c>
      <c r="K25" s="77"/>
      <c r="L25" s="71" t="s">
        <v>88</v>
      </c>
      <c r="M25" s="78" t="s">
        <v>89</v>
      </c>
      <c r="N25" s="79"/>
      <c r="O25" s="24"/>
      <c r="P25" s="79"/>
      <c r="Q25" s="80"/>
      <c r="R25" s="72">
        <v>0</v>
      </c>
      <c r="S25" s="73"/>
    </row>
    <row r="26" spans="1:19" s="108" customFormat="1" ht="19.5" customHeight="1">
      <c r="A26" s="71" t="s">
        <v>14</v>
      </c>
      <c r="B26" s="202" t="s">
        <v>90</v>
      </c>
      <c r="C26" s="203"/>
      <c r="D26" s="204"/>
      <c r="E26" s="199">
        <v>0</v>
      </c>
      <c r="F26" s="73"/>
      <c r="G26" s="81"/>
      <c r="H26" s="79"/>
      <c r="I26" s="75"/>
      <c r="J26" s="82"/>
      <c r="K26" s="77"/>
      <c r="L26" s="71" t="s">
        <v>91</v>
      </c>
      <c r="M26" s="78" t="s">
        <v>92</v>
      </c>
      <c r="N26" s="79"/>
      <c r="O26" s="79"/>
      <c r="P26" s="79"/>
      <c r="Q26" s="80"/>
      <c r="R26" s="72">
        <v>0</v>
      </c>
      <c r="S26" s="73"/>
    </row>
    <row r="27" spans="1:19" s="108" customFormat="1" ht="19.5" customHeight="1">
      <c r="A27" s="71" t="s">
        <v>15</v>
      </c>
      <c r="B27" s="205"/>
      <c r="C27" s="206"/>
      <c r="D27" s="207"/>
      <c r="E27" s="200"/>
      <c r="F27" s="73"/>
      <c r="G27" s="81"/>
      <c r="H27" s="79"/>
      <c r="I27" s="75"/>
      <c r="J27" s="82"/>
      <c r="K27" s="77"/>
      <c r="L27" s="71" t="s">
        <v>93</v>
      </c>
      <c r="M27" s="74" t="s">
        <v>94</v>
      </c>
      <c r="N27" s="79"/>
      <c r="O27" s="24"/>
      <c r="P27" s="79"/>
      <c r="Q27" s="75"/>
      <c r="R27" s="72">
        <f>'4. Rozpočet s výkazem výměr a p'!H53</f>
        <v>0</v>
      </c>
      <c r="S27" s="73"/>
    </row>
    <row r="28" spans="1:19" s="108" customFormat="1" ht="19.5" customHeight="1">
      <c r="A28" s="71" t="s">
        <v>16</v>
      </c>
      <c r="B28" s="83" t="s">
        <v>95</v>
      </c>
      <c r="C28" s="79"/>
      <c r="D28" s="75"/>
      <c r="E28" s="84">
        <f>SUM(E22:E27)</f>
        <v>0</v>
      </c>
      <c r="F28" s="47"/>
      <c r="G28" s="71" t="s">
        <v>21</v>
      </c>
      <c r="H28" s="83" t="s">
        <v>96</v>
      </c>
      <c r="I28" s="75"/>
      <c r="J28" s="85"/>
      <c r="K28" s="86"/>
      <c r="L28" s="71" t="s">
        <v>97</v>
      </c>
      <c r="M28" s="83" t="s">
        <v>98</v>
      </c>
      <c r="N28" s="79"/>
      <c r="O28" s="79"/>
      <c r="P28" s="79"/>
      <c r="Q28" s="75"/>
      <c r="R28" s="84">
        <f>R27</f>
        <v>0</v>
      </c>
      <c r="S28" s="47"/>
    </row>
    <row r="29" spans="1:19" s="108" customFormat="1" ht="19.5" customHeight="1">
      <c r="A29" s="87" t="s">
        <v>99</v>
      </c>
      <c r="B29" s="88" t="s">
        <v>100</v>
      </c>
      <c r="C29" s="89"/>
      <c r="D29" s="90"/>
      <c r="E29" s="91">
        <v>0</v>
      </c>
      <c r="F29" s="92"/>
      <c r="G29" s="87" t="s">
        <v>101</v>
      </c>
      <c r="H29" s="88" t="s">
        <v>102</v>
      </c>
      <c r="I29" s="90"/>
      <c r="J29" s="93">
        <v>0</v>
      </c>
      <c r="K29" s="94"/>
      <c r="L29" s="87" t="s">
        <v>103</v>
      </c>
      <c r="M29" s="88" t="s">
        <v>104</v>
      </c>
      <c r="N29" s="89"/>
      <c r="O29" s="42"/>
      <c r="P29" s="89"/>
      <c r="Q29" s="90"/>
      <c r="R29" s="91">
        <v>0</v>
      </c>
      <c r="S29" s="92"/>
    </row>
    <row r="30" spans="1:19" s="108" customFormat="1" ht="19.5" customHeight="1">
      <c r="A30" s="95"/>
      <c r="B30" s="96"/>
      <c r="C30" s="97" t="s">
        <v>105</v>
      </c>
      <c r="D30" s="98"/>
      <c r="E30" s="98"/>
      <c r="F30" s="98"/>
      <c r="G30" s="98"/>
      <c r="H30" s="98"/>
      <c r="I30" s="98"/>
      <c r="J30" s="98"/>
      <c r="K30" s="98"/>
      <c r="L30" s="64" t="s">
        <v>106</v>
      </c>
      <c r="M30" s="99"/>
      <c r="N30" s="67" t="s">
        <v>107</v>
      </c>
      <c r="O30" s="100"/>
      <c r="P30" s="100"/>
      <c r="Q30" s="100"/>
      <c r="R30" s="101">
        <f>R28+E28</f>
        <v>0</v>
      </c>
      <c r="S30" s="102"/>
    </row>
    <row r="31" spans="1:19" s="108" customFormat="1" ht="14.25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103"/>
      <c r="M31" s="104" t="s">
        <v>108</v>
      </c>
      <c r="N31" s="105"/>
      <c r="O31" s="106" t="s">
        <v>36</v>
      </c>
      <c r="P31" s="105"/>
      <c r="Q31" s="106" t="s">
        <v>109</v>
      </c>
      <c r="R31" s="106" t="s">
        <v>110</v>
      </c>
      <c r="S31" s="107"/>
    </row>
    <row r="32" spans="1:19" s="108" customFormat="1" ht="12.75" customHeight="1">
      <c r="A32" s="135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6"/>
      <c r="M32" s="137" t="s">
        <v>111</v>
      </c>
      <c r="N32" s="138"/>
      <c r="O32" s="139">
        <v>15</v>
      </c>
      <c r="P32" s="197">
        <v>0</v>
      </c>
      <c r="Q32" s="197"/>
      <c r="R32" s="140">
        <v>0</v>
      </c>
      <c r="S32" s="141"/>
    </row>
    <row r="33" spans="1:19" s="108" customFormat="1" ht="12.75" customHeight="1">
      <c r="A33" s="135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6"/>
      <c r="M33" s="142" t="s">
        <v>112</v>
      </c>
      <c r="N33" s="143"/>
      <c r="O33" s="144">
        <v>21</v>
      </c>
      <c r="P33" s="198">
        <f>R30</f>
        <v>0</v>
      </c>
      <c r="Q33" s="198"/>
      <c r="R33" s="145">
        <f>R34-P33</f>
        <v>0</v>
      </c>
      <c r="S33" s="146"/>
    </row>
    <row r="34" spans="1:19" s="108" customFormat="1" ht="19.5" customHeight="1">
      <c r="A34" s="135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47"/>
      <c r="M34" s="148" t="s">
        <v>113</v>
      </c>
      <c r="N34" s="149"/>
      <c r="O34" s="150"/>
      <c r="P34" s="149"/>
      <c r="Q34" s="151"/>
      <c r="R34" s="152">
        <f>P33*1.21</f>
        <v>0</v>
      </c>
      <c r="S34" s="153"/>
    </row>
    <row r="35" spans="1:19" s="108" customFormat="1" ht="19.5" customHeight="1">
      <c r="A35" s="135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64" t="s">
        <v>114</v>
      </c>
      <c r="M35" s="154"/>
      <c r="N35" s="66" t="s">
        <v>115</v>
      </c>
      <c r="O35" s="155"/>
      <c r="P35" s="154"/>
      <c r="Q35" s="154"/>
      <c r="R35" s="154"/>
      <c r="S35" s="156"/>
    </row>
    <row r="36" spans="1:19" s="108" customFormat="1" ht="14.25" customHeight="1">
      <c r="A36" s="135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03"/>
      <c r="M36" s="157" t="s">
        <v>116</v>
      </c>
      <c r="N36" s="98"/>
      <c r="O36" s="98"/>
      <c r="P36" s="98"/>
      <c r="Q36" s="98"/>
      <c r="R36" s="158">
        <v>0</v>
      </c>
      <c r="S36" s="159"/>
    </row>
    <row r="37" spans="1:19" s="108" customFormat="1" ht="14.25" customHeight="1">
      <c r="A37" s="135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03"/>
      <c r="M37" s="157" t="s">
        <v>117</v>
      </c>
      <c r="N37" s="98"/>
      <c r="O37" s="98"/>
      <c r="P37" s="98"/>
      <c r="Q37" s="98"/>
      <c r="R37" s="158">
        <v>0</v>
      </c>
      <c r="S37" s="159"/>
    </row>
    <row r="38" spans="1:19" s="108" customFormat="1" ht="14.25" customHeight="1" thickBot="1">
      <c r="A38" s="160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2"/>
      <c r="M38" s="163" t="s">
        <v>118</v>
      </c>
      <c r="N38" s="164"/>
      <c r="O38" s="164"/>
      <c r="P38" s="164"/>
      <c r="Q38" s="164"/>
      <c r="R38" s="165">
        <v>0</v>
      </c>
      <c r="S38" s="166"/>
    </row>
  </sheetData>
  <sheetProtection password="EA73" sheet="1" objects="1" scenarios="1"/>
  <mergeCells count="26">
    <mergeCell ref="P33:Q33"/>
    <mergeCell ref="E26:E27"/>
    <mergeCell ref="E24:E25"/>
    <mergeCell ref="E22:E23"/>
    <mergeCell ref="B22:D23"/>
    <mergeCell ref="B26:D27"/>
    <mergeCell ref="B24:D25"/>
    <mergeCell ref="E12:L12"/>
    <mergeCell ref="O12:P12"/>
    <mergeCell ref="Q12:R12"/>
    <mergeCell ref="O14:P14"/>
    <mergeCell ref="O15:P15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/>
  <pageMargins left="0.39375001192092896" right="0.39375001192092896" top="0.7875000238418579" bottom="0.7875000238418579" header="0" footer="0"/>
  <pageSetup blackAndWhite="1"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A4" sqref="A4"/>
    </sheetView>
  </sheetViews>
  <sheetFormatPr defaultColWidth="10.5" defaultRowHeight="12" customHeight="1"/>
  <cols>
    <col min="1" max="1" width="7.5" style="129" customWidth="1"/>
    <col min="2" max="2" width="8.83203125" style="130" customWidth="1"/>
    <col min="3" max="3" width="11.33203125" style="130" customWidth="1"/>
    <col min="4" max="4" width="57.66015625" style="130" customWidth="1"/>
    <col min="5" max="5" width="5.5" style="130" customWidth="1"/>
    <col min="6" max="6" width="11.16015625" style="131" customWidth="1"/>
    <col min="7" max="7" width="13.33203125" style="132" customWidth="1"/>
    <col min="8" max="8" width="17.83203125" style="132" customWidth="1"/>
    <col min="9" max="16384" width="10.5" style="133" customWidth="1"/>
  </cols>
  <sheetData>
    <row r="1" spans="1:8" s="108" customFormat="1" ht="27.75" customHeight="1">
      <c r="A1" s="208" t="s">
        <v>0</v>
      </c>
      <c r="B1" s="208"/>
      <c r="C1" s="208"/>
      <c r="D1" s="208"/>
      <c r="E1" s="208"/>
      <c r="F1" s="208"/>
      <c r="G1" s="208"/>
      <c r="H1" s="208"/>
    </row>
    <row r="2" spans="1:8" s="108" customFormat="1" ht="12.75" customHeight="1">
      <c r="A2" s="1" t="s">
        <v>166</v>
      </c>
      <c r="B2" s="1"/>
      <c r="C2" s="1"/>
      <c r="D2" s="1"/>
      <c r="E2" s="1"/>
      <c r="F2" s="1"/>
      <c r="G2" s="1"/>
      <c r="H2" s="1"/>
    </row>
    <row r="3" spans="1:8" s="108" customFormat="1" ht="12.75" customHeight="1">
      <c r="A3" s="1" t="s">
        <v>167</v>
      </c>
      <c r="B3" s="1"/>
      <c r="C3" s="1"/>
      <c r="D3" s="1"/>
      <c r="E3" s="1"/>
      <c r="F3" s="1"/>
      <c r="G3" s="1"/>
      <c r="H3" s="1"/>
    </row>
    <row r="4" spans="1:8" s="108" customFormat="1" ht="13.5" customHeight="1">
      <c r="A4" s="2"/>
      <c r="B4" s="1"/>
      <c r="C4" s="2"/>
      <c r="D4" s="1"/>
      <c r="E4" s="1"/>
      <c r="F4" s="1"/>
      <c r="G4" s="1"/>
      <c r="H4" s="1"/>
    </row>
    <row r="5" spans="1:8" s="108" customFormat="1" ht="6.75" customHeight="1">
      <c r="A5" s="3"/>
      <c r="B5" s="3"/>
      <c r="C5" s="3"/>
      <c r="D5" s="3"/>
      <c r="E5" s="3"/>
      <c r="F5" s="3"/>
      <c r="G5" s="4"/>
      <c r="H5" s="4"/>
    </row>
    <row r="6" spans="1:8" s="108" customFormat="1" ht="12.75" customHeight="1">
      <c r="A6" s="5" t="s">
        <v>119</v>
      </c>
      <c r="B6" s="6"/>
      <c r="C6" s="209" t="s">
        <v>120</v>
      </c>
      <c r="D6" s="209"/>
      <c r="E6" s="6"/>
      <c r="F6" s="7"/>
      <c r="G6" s="8"/>
      <c r="H6" s="8"/>
    </row>
    <row r="7" spans="1:8" s="108" customFormat="1" ht="12.75" customHeight="1">
      <c r="A7" s="5" t="s">
        <v>1</v>
      </c>
      <c r="B7" s="6"/>
      <c r="C7" s="210"/>
      <c r="D7" s="210"/>
      <c r="E7" s="6"/>
      <c r="F7" s="7"/>
      <c r="G7" s="8"/>
      <c r="H7" s="5"/>
    </row>
    <row r="8" spans="1:8" s="108" customFormat="1" ht="12.75" customHeight="1">
      <c r="A8" s="5"/>
      <c r="B8" s="6"/>
      <c r="C8" s="6"/>
      <c r="D8" s="6"/>
      <c r="E8" s="6"/>
      <c r="F8" s="7"/>
      <c r="G8" s="8"/>
      <c r="H8" s="5" t="s">
        <v>121</v>
      </c>
    </row>
    <row r="9" spans="1:8" s="108" customFormat="1" ht="6.75" customHeight="1">
      <c r="A9" s="4"/>
      <c r="B9" s="4"/>
      <c r="C9" s="4"/>
      <c r="D9" s="4"/>
      <c r="E9" s="4"/>
      <c r="F9" s="4"/>
      <c r="G9" s="4"/>
      <c r="H9" s="4"/>
    </row>
    <row r="10" spans="1:8" s="108" customFormat="1" ht="24.75" customHeight="1">
      <c r="A10" s="9" t="s">
        <v>2</v>
      </c>
      <c r="B10" s="9" t="s">
        <v>3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</row>
    <row r="11" spans="1:8" s="108" customFormat="1" ht="12.75" customHeight="1" hidden="1">
      <c r="A11" s="9" t="s">
        <v>10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9" t="s">
        <v>19</v>
      </c>
    </row>
    <row r="12" spans="1:8" s="108" customFormat="1" ht="6" customHeight="1">
      <c r="A12" s="4"/>
      <c r="B12" s="4"/>
      <c r="C12" s="4"/>
      <c r="D12" s="4"/>
      <c r="E12" s="4"/>
      <c r="F12" s="4"/>
      <c r="G12" s="4"/>
      <c r="H12" s="4"/>
    </row>
    <row r="13" spans="1:8" s="108" customFormat="1" ht="30.75" customHeight="1">
      <c r="A13" s="109"/>
      <c r="B13" s="110"/>
      <c r="C13" s="110" t="s">
        <v>22</v>
      </c>
      <c r="D13" s="110" t="s">
        <v>23</v>
      </c>
      <c r="E13" s="110"/>
      <c r="F13" s="111"/>
      <c r="G13" s="112"/>
      <c r="H13" s="112">
        <f>H14+H16+H26+H33+H35</f>
        <v>0</v>
      </c>
    </row>
    <row r="14" spans="1:8" s="108" customFormat="1" ht="28.5" customHeight="1">
      <c r="A14" s="113"/>
      <c r="B14" s="114"/>
      <c r="C14" s="114">
        <v>3</v>
      </c>
      <c r="D14" s="114" t="s">
        <v>122</v>
      </c>
      <c r="E14" s="114"/>
      <c r="F14" s="115"/>
      <c r="G14" s="116"/>
      <c r="H14" s="116">
        <f>SUM(H15)</f>
        <v>0</v>
      </c>
    </row>
    <row r="15" spans="1:8" s="108" customFormat="1" ht="24" customHeight="1">
      <c r="A15" s="117">
        <v>1</v>
      </c>
      <c r="B15" s="118" t="s">
        <v>24</v>
      </c>
      <c r="C15" s="118">
        <v>319202115</v>
      </c>
      <c r="D15" s="118" t="s">
        <v>123</v>
      </c>
      <c r="E15" s="118" t="s">
        <v>34</v>
      </c>
      <c r="F15" s="119">
        <v>13</v>
      </c>
      <c r="G15" s="134"/>
      <c r="H15" s="120">
        <f>G15*F15</f>
        <v>0</v>
      </c>
    </row>
    <row r="16" spans="1:8" s="108" customFormat="1" ht="28.5" customHeight="1">
      <c r="A16" s="113"/>
      <c r="B16" s="114"/>
      <c r="C16" s="114">
        <v>6</v>
      </c>
      <c r="D16" s="114" t="s">
        <v>124</v>
      </c>
      <c r="E16" s="114"/>
      <c r="F16" s="115"/>
      <c r="G16" s="116"/>
      <c r="H16" s="116">
        <f>SUM(H17:H25)</f>
        <v>0</v>
      </c>
    </row>
    <row r="17" spans="1:8" s="108" customFormat="1" ht="24" customHeight="1">
      <c r="A17" s="117">
        <v>2</v>
      </c>
      <c r="B17" s="118" t="s">
        <v>24</v>
      </c>
      <c r="C17" s="118">
        <v>611325411</v>
      </c>
      <c r="D17" s="118" t="s">
        <v>125</v>
      </c>
      <c r="E17" s="118" t="s">
        <v>25</v>
      </c>
      <c r="F17" s="119">
        <v>25</v>
      </c>
      <c r="G17" s="134"/>
      <c r="H17" s="120">
        <f aca="true" t="shared" si="0" ref="H17:H25">G17*F17</f>
        <v>0</v>
      </c>
    </row>
    <row r="18" spans="1:8" s="108" customFormat="1" ht="24" customHeight="1">
      <c r="A18" s="117">
        <v>3</v>
      </c>
      <c r="B18" s="118" t="s">
        <v>24</v>
      </c>
      <c r="C18" s="118" t="s">
        <v>126</v>
      </c>
      <c r="D18" s="118" t="s">
        <v>127</v>
      </c>
      <c r="E18" s="118" t="s">
        <v>25</v>
      </c>
      <c r="F18" s="119">
        <v>3</v>
      </c>
      <c r="G18" s="134"/>
      <c r="H18" s="120">
        <f t="shared" si="0"/>
        <v>0</v>
      </c>
    </row>
    <row r="19" spans="1:8" s="108" customFormat="1" ht="24" customHeight="1">
      <c r="A19" s="117">
        <v>4</v>
      </c>
      <c r="B19" s="118" t="s">
        <v>24</v>
      </c>
      <c r="C19" s="118">
        <v>612311101</v>
      </c>
      <c r="D19" s="118" t="s">
        <v>128</v>
      </c>
      <c r="E19" s="118" t="s">
        <v>25</v>
      </c>
      <c r="F19" s="119">
        <v>10</v>
      </c>
      <c r="G19" s="134"/>
      <c r="H19" s="120">
        <f t="shared" si="0"/>
        <v>0</v>
      </c>
    </row>
    <row r="20" spans="1:8" s="108" customFormat="1" ht="24" customHeight="1">
      <c r="A20" s="117">
        <v>5</v>
      </c>
      <c r="B20" s="118" t="s">
        <v>24</v>
      </c>
      <c r="C20" s="118" t="s">
        <v>129</v>
      </c>
      <c r="D20" s="118" t="s">
        <v>130</v>
      </c>
      <c r="E20" s="118" t="s">
        <v>25</v>
      </c>
      <c r="F20" s="119">
        <v>4</v>
      </c>
      <c r="G20" s="134"/>
      <c r="H20" s="120">
        <f t="shared" si="0"/>
        <v>0</v>
      </c>
    </row>
    <row r="21" spans="1:8" s="108" customFormat="1" ht="24" customHeight="1">
      <c r="A21" s="117">
        <v>6</v>
      </c>
      <c r="B21" s="118" t="s">
        <v>24</v>
      </c>
      <c r="C21" s="118" t="s">
        <v>131</v>
      </c>
      <c r="D21" s="118" t="s">
        <v>132</v>
      </c>
      <c r="E21" s="118" t="s">
        <v>25</v>
      </c>
      <c r="F21" s="119">
        <v>10</v>
      </c>
      <c r="G21" s="134"/>
      <c r="H21" s="120">
        <f t="shared" si="0"/>
        <v>0</v>
      </c>
    </row>
    <row r="22" spans="1:8" s="108" customFormat="1" ht="24" customHeight="1">
      <c r="A22" s="117">
        <v>7</v>
      </c>
      <c r="B22" s="118" t="s">
        <v>24</v>
      </c>
      <c r="C22" s="118">
        <v>629991001</v>
      </c>
      <c r="D22" s="118" t="s">
        <v>135</v>
      </c>
      <c r="E22" s="118" t="s">
        <v>25</v>
      </c>
      <c r="F22" s="119">
        <v>8</v>
      </c>
      <c r="G22" s="134"/>
      <c r="H22" s="120">
        <f t="shared" si="0"/>
        <v>0</v>
      </c>
    </row>
    <row r="23" spans="1:8" s="108" customFormat="1" ht="24" customHeight="1">
      <c r="A23" s="117">
        <v>8</v>
      </c>
      <c r="B23" s="118" t="s">
        <v>24</v>
      </c>
      <c r="C23" s="118">
        <v>629991011</v>
      </c>
      <c r="D23" s="118" t="s">
        <v>136</v>
      </c>
      <c r="E23" s="118" t="s">
        <v>25</v>
      </c>
      <c r="F23" s="119">
        <v>4.5</v>
      </c>
      <c r="G23" s="134"/>
      <c r="H23" s="120">
        <f t="shared" si="0"/>
        <v>0</v>
      </c>
    </row>
    <row r="24" spans="1:8" s="108" customFormat="1" ht="24" customHeight="1">
      <c r="A24" s="117">
        <v>9</v>
      </c>
      <c r="B24" s="118" t="s">
        <v>24</v>
      </c>
      <c r="C24" s="118" t="s">
        <v>133</v>
      </c>
      <c r="D24" s="118" t="s">
        <v>137</v>
      </c>
      <c r="E24" s="118" t="s">
        <v>139</v>
      </c>
      <c r="F24" s="119">
        <v>1</v>
      </c>
      <c r="G24" s="134"/>
      <c r="H24" s="120">
        <f t="shared" si="0"/>
        <v>0</v>
      </c>
    </row>
    <row r="25" spans="1:8" s="108" customFormat="1" ht="24" customHeight="1">
      <c r="A25" s="117">
        <v>10</v>
      </c>
      <c r="B25" s="118" t="s">
        <v>24</v>
      </c>
      <c r="C25" s="118" t="s">
        <v>134</v>
      </c>
      <c r="D25" s="118" t="s">
        <v>138</v>
      </c>
      <c r="E25" s="118" t="s">
        <v>25</v>
      </c>
      <c r="F25" s="119">
        <v>35</v>
      </c>
      <c r="G25" s="134"/>
      <c r="H25" s="120">
        <f t="shared" si="0"/>
        <v>0</v>
      </c>
    </row>
    <row r="26" spans="1:8" s="108" customFormat="1" ht="28.5" customHeight="1">
      <c r="A26" s="113"/>
      <c r="B26" s="114"/>
      <c r="C26" s="114">
        <v>9</v>
      </c>
      <c r="D26" s="114" t="s">
        <v>140</v>
      </c>
      <c r="E26" s="114"/>
      <c r="F26" s="115"/>
      <c r="G26" s="116"/>
      <c r="H26" s="116">
        <f>SUM(H27:H31)</f>
        <v>0</v>
      </c>
    </row>
    <row r="27" spans="1:8" s="108" customFormat="1" ht="24" customHeight="1">
      <c r="A27" s="117">
        <v>11</v>
      </c>
      <c r="B27" s="118" t="s">
        <v>24</v>
      </c>
      <c r="C27" s="118">
        <v>946112115</v>
      </c>
      <c r="D27" s="118" t="s">
        <v>141</v>
      </c>
      <c r="E27" s="118" t="s">
        <v>145</v>
      </c>
      <c r="F27" s="119">
        <v>1</v>
      </c>
      <c r="G27" s="134"/>
      <c r="H27" s="120">
        <f>G27*F27</f>
        <v>0</v>
      </c>
    </row>
    <row r="28" spans="1:8" s="108" customFormat="1" ht="24" customHeight="1">
      <c r="A28" s="117">
        <v>12</v>
      </c>
      <c r="B28" s="118" t="s">
        <v>24</v>
      </c>
      <c r="C28" s="118">
        <v>946112214</v>
      </c>
      <c r="D28" s="118" t="s">
        <v>142</v>
      </c>
      <c r="E28" s="118" t="s">
        <v>145</v>
      </c>
      <c r="F28" s="119">
        <v>1</v>
      </c>
      <c r="G28" s="134"/>
      <c r="H28" s="120">
        <f>G28*F28</f>
        <v>0</v>
      </c>
    </row>
    <row r="29" spans="1:8" s="108" customFormat="1" ht="24" customHeight="1">
      <c r="A29" s="117">
        <v>13</v>
      </c>
      <c r="B29" s="118" t="s">
        <v>24</v>
      </c>
      <c r="C29" s="118">
        <v>946112814</v>
      </c>
      <c r="D29" s="118" t="s">
        <v>143</v>
      </c>
      <c r="E29" s="118" t="s">
        <v>145</v>
      </c>
      <c r="F29" s="119">
        <v>1</v>
      </c>
      <c r="G29" s="134"/>
      <c r="H29" s="120">
        <f>G29*F29</f>
        <v>0</v>
      </c>
    </row>
    <row r="30" spans="1:8" s="108" customFormat="1" ht="24" customHeight="1">
      <c r="A30" s="117">
        <v>14</v>
      </c>
      <c r="B30" s="118" t="s">
        <v>24</v>
      </c>
      <c r="C30" s="118">
        <v>978021191</v>
      </c>
      <c r="D30" s="118" t="s">
        <v>144</v>
      </c>
      <c r="E30" s="118" t="s">
        <v>25</v>
      </c>
      <c r="F30" s="119">
        <v>10</v>
      </c>
      <c r="G30" s="134"/>
      <c r="H30" s="120">
        <f>G30*F30</f>
        <v>0</v>
      </c>
    </row>
    <row r="31" spans="1:8" s="108" customFormat="1" ht="24" customHeight="1">
      <c r="A31" s="117">
        <v>15</v>
      </c>
      <c r="B31" s="118" t="s">
        <v>24</v>
      </c>
      <c r="C31" s="118">
        <v>985622115</v>
      </c>
      <c r="D31" s="118" t="s">
        <v>146</v>
      </c>
      <c r="E31" s="118" t="s">
        <v>34</v>
      </c>
      <c r="F31" s="119">
        <v>18</v>
      </c>
      <c r="G31" s="134"/>
      <c r="H31" s="120">
        <f>G31*F31</f>
        <v>0</v>
      </c>
    </row>
    <row r="32" spans="1:8" s="108" customFormat="1" ht="13.5" customHeight="1">
      <c r="A32" s="121"/>
      <c r="B32" s="122"/>
      <c r="C32" s="122"/>
      <c r="D32" s="122" t="s">
        <v>147</v>
      </c>
      <c r="E32" s="122"/>
      <c r="F32" s="123"/>
      <c r="G32" s="124"/>
      <c r="H32" s="124"/>
    </row>
    <row r="33" spans="1:8" s="108" customFormat="1" ht="28.5" customHeight="1">
      <c r="A33" s="113"/>
      <c r="B33" s="114"/>
      <c r="C33" s="114">
        <v>99</v>
      </c>
      <c r="D33" s="114" t="s">
        <v>148</v>
      </c>
      <c r="E33" s="114"/>
      <c r="F33" s="115"/>
      <c r="G33" s="116"/>
      <c r="H33" s="116">
        <f>SUM(H34)</f>
        <v>0</v>
      </c>
    </row>
    <row r="34" spans="1:8" s="108" customFormat="1" ht="24" customHeight="1">
      <c r="A34" s="117">
        <v>16</v>
      </c>
      <c r="B34" s="118" t="s">
        <v>24</v>
      </c>
      <c r="C34" s="167">
        <v>9992810</v>
      </c>
      <c r="D34" s="118" t="s">
        <v>149</v>
      </c>
      <c r="E34" s="118" t="s">
        <v>27</v>
      </c>
      <c r="F34" s="119">
        <v>2.641</v>
      </c>
      <c r="G34" s="134"/>
      <c r="H34" s="120">
        <f>G34*F34</f>
        <v>0</v>
      </c>
    </row>
    <row r="35" spans="1:8" s="108" customFormat="1" ht="28.5" customHeight="1">
      <c r="A35" s="113"/>
      <c r="B35" s="114"/>
      <c r="C35" s="114">
        <v>99</v>
      </c>
      <c r="D35" s="114" t="s">
        <v>26</v>
      </c>
      <c r="E35" s="114"/>
      <c r="F35" s="115"/>
      <c r="G35" s="116"/>
      <c r="H35" s="116">
        <f>SUM(H36:H40)</f>
        <v>0</v>
      </c>
    </row>
    <row r="36" spans="1:8" s="108" customFormat="1" ht="24" customHeight="1">
      <c r="A36" s="117">
        <v>17</v>
      </c>
      <c r="B36" s="118" t="s">
        <v>24</v>
      </c>
      <c r="C36" s="118">
        <v>997013111</v>
      </c>
      <c r="D36" s="118" t="s">
        <v>150</v>
      </c>
      <c r="E36" s="118" t="s">
        <v>27</v>
      </c>
      <c r="F36" s="119">
        <v>1.298</v>
      </c>
      <c r="G36" s="134"/>
      <c r="H36" s="120">
        <f>G36*F36</f>
        <v>0</v>
      </c>
    </row>
    <row r="37" spans="1:8" s="108" customFormat="1" ht="24" customHeight="1">
      <c r="A37" s="117">
        <v>18</v>
      </c>
      <c r="B37" s="118" t="s">
        <v>24</v>
      </c>
      <c r="C37" s="118">
        <v>997013501</v>
      </c>
      <c r="D37" s="118" t="s">
        <v>28</v>
      </c>
      <c r="E37" s="118" t="s">
        <v>27</v>
      </c>
      <c r="F37" s="119">
        <v>1.298</v>
      </c>
      <c r="G37" s="134"/>
      <c r="H37" s="120">
        <f>G37*F37</f>
        <v>0</v>
      </c>
    </row>
    <row r="38" spans="1:8" s="108" customFormat="1" ht="24" customHeight="1">
      <c r="A38" s="117">
        <v>19</v>
      </c>
      <c r="B38" s="118" t="s">
        <v>24</v>
      </c>
      <c r="C38" s="118">
        <v>997013509</v>
      </c>
      <c r="D38" s="118" t="s">
        <v>29</v>
      </c>
      <c r="E38" s="118" t="s">
        <v>27</v>
      </c>
      <c r="F38" s="119">
        <v>12.99</v>
      </c>
      <c r="G38" s="134"/>
      <c r="H38" s="120">
        <f>G38*F38</f>
        <v>0</v>
      </c>
    </row>
    <row r="39" spans="1:8" s="108" customFormat="1" ht="13.5" customHeight="1">
      <c r="A39" s="121"/>
      <c r="B39" s="122"/>
      <c r="C39" s="122"/>
      <c r="D39" s="122" t="s">
        <v>151</v>
      </c>
      <c r="E39" s="122"/>
      <c r="F39" s="123">
        <v>12.99</v>
      </c>
      <c r="G39" s="124"/>
      <c r="H39" s="124"/>
    </row>
    <row r="40" spans="1:8" s="108" customFormat="1" ht="24" customHeight="1">
      <c r="A40" s="117">
        <v>20</v>
      </c>
      <c r="B40" s="118" t="s">
        <v>24</v>
      </c>
      <c r="C40" s="118">
        <v>997013801</v>
      </c>
      <c r="D40" s="118" t="s">
        <v>30</v>
      </c>
      <c r="E40" s="118" t="s">
        <v>27</v>
      </c>
      <c r="F40" s="119">
        <v>1.298</v>
      </c>
      <c r="G40" s="134"/>
      <c r="H40" s="120">
        <f>G40*F40</f>
        <v>0</v>
      </c>
    </row>
    <row r="41" spans="1:8" s="108" customFormat="1" ht="30.75" customHeight="1">
      <c r="A41" s="109"/>
      <c r="B41" s="110"/>
      <c r="C41" s="110" t="s">
        <v>31</v>
      </c>
      <c r="D41" s="110" t="s">
        <v>32</v>
      </c>
      <c r="E41" s="110"/>
      <c r="F41" s="111"/>
      <c r="G41" s="112"/>
      <c r="H41" s="112">
        <f>H42+H45+H48</f>
        <v>0</v>
      </c>
    </row>
    <row r="42" spans="1:8" s="108" customFormat="1" ht="28.5" customHeight="1">
      <c r="A42" s="113"/>
      <c r="B42" s="114"/>
      <c r="C42" s="114">
        <v>766</v>
      </c>
      <c r="D42" s="114" t="s">
        <v>152</v>
      </c>
      <c r="E42" s="114"/>
      <c r="F42" s="115"/>
      <c r="G42" s="116"/>
      <c r="H42" s="116">
        <f>SUM(H43:H44)</f>
        <v>0</v>
      </c>
    </row>
    <row r="43" spans="1:8" s="108" customFormat="1" ht="24" customHeight="1">
      <c r="A43" s="117">
        <v>21</v>
      </c>
      <c r="B43" s="118" t="s">
        <v>24</v>
      </c>
      <c r="C43" s="118" t="s">
        <v>33</v>
      </c>
      <c r="D43" s="118" t="s">
        <v>153</v>
      </c>
      <c r="E43" s="118" t="s">
        <v>139</v>
      </c>
      <c r="F43" s="119">
        <v>1</v>
      </c>
      <c r="G43" s="134"/>
      <c r="H43" s="120">
        <f>G43*F43</f>
        <v>0</v>
      </c>
    </row>
    <row r="44" spans="1:8" s="108" customFormat="1" ht="24" customHeight="1">
      <c r="A44" s="117">
        <v>22</v>
      </c>
      <c r="B44" s="118" t="s">
        <v>24</v>
      </c>
      <c r="C44" s="118" t="s">
        <v>35</v>
      </c>
      <c r="D44" s="118" t="s">
        <v>154</v>
      </c>
      <c r="E44" s="118" t="s">
        <v>36</v>
      </c>
      <c r="F44" s="119">
        <v>62.5</v>
      </c>
      <c r="G44" s="134"/>
      <c r="H44" s="120">
        <f>G44*F44</f>
        <v>0</v>
      </c>
    </row>
    <row r="45" spans="1:8" s="108" customFormat="1" ht="28.5" customHeight="1">
      <c r="A45" s="113"/>
      <c r="B45" s="114"/>
      <c r="C45" s="114">
        <v>767</v>
      </c>
      <c r="D45" s="114" t="s">
        <v>155</v>
      </c>
      <c r="E45" s="114"/>
      <c r="F45" s="115"/>
      <c r="G45" s="116"/>
      <c r="H45" s="116">
        <f>SUM(H46:H47)</f>
        <v>0</v>
      </c>
    </row>
    <row r="46" spans="1:8" s="108" customFormat="1" ht="24" customHeight="1">
      <c r="A46" s="117">
        <v>23</v>
      </c>
      <c r="B46" s="118" t="s">
        <v>24</v>
      </c>
      <c r="C46" s="118" t="s">
        <v>156</v>
      </c>
      <c r="D46" s="118" t="s">
        <v>157</v>
      </c>
      <c r="E46" s="118" t="s">
        <v>139</v>
      </c>
      <c r="F46" s="119">
        <v>1</v>
      </c>
      <c r="G46" s="134"/>
      <c r="H46" s="120">
        <f>G46*F46</f>
        <v>0</v>
      </c>
    </row>
    <row r="47" spans="1:8" s="108" customFormat="1" ht="24" customHeight="1">
      <c r="A47" s="117">
        <v>24</v>
      </c>
      <c r="B47" s="118" t="s">
        <v>24</v>
      </c>
      <c r="C47" s="118">
        <v>998767201</v>
      </c>
      <c r="D47" s="118" t="s">
        <v>158</v>
      </c>
      <c r="E47" s="118" t="s">
        <v>36</v>
      </c>
      <c r="F47" s="119">
        <v>142.192</v>
      </c>
      <c r="G47" s="134"/>
      <c r="H47" s="120">
        <f>G47*F47</f>
        <v>0</v>
      </c>
    </row>
    <row r="48" spans="1:8" s="108" customFormat="1" ht="28.5" customHeight="1">
      <c r="A48" s="113"/>
      <c r="B48" s="114"/>
      <c r="C48" s="114">
        <v>783</v>
      </c>
      <c r="D48" s="114" t="s">
        <v>159</v>
      </c>
      <c r="E48" s="114"/>
      <c r="F48" s="115"/>
      <c r="G48" s="116"/>
      <c r="H48" s="116">
        <f>SUM(H49:H52)</f>
        <v>0</v>
      </c>
    </row>
    <row r="49" spans="1:8" s="108" customFormat="1" ht="24" customHeight="1">
      <c r="A49" s="117">
        <v>25</v>
      </c>
      <c r="B49" s="118" t="s">
        <v>24</v>
      </c>
      <c r="C49" s="118">
        <v>783106807</v>
      </c>
      <c r="D49" s="118" t="s">
        <v>161</v>
      </c>
      <c r="E49" s="118" t="s">
        <v>25</v>
      </c>
      <c r="F49" s="119">
        <v>7</v>
      </c>
      <c r="G49" s="134"/>
      <c r="H49" s="120">
        <f>G49*F49</f>
        <v>0</v>
      </c>
    </row>
    <row r="50" spans="1:8" s="108" customFormat="1" ht="13.5" customHeight="1">
      <c r="A50" s="121"/>
      <c r="B50" s="122"/>
      <c r="C50" s="122"/>
      <c r="D50" s="122" t="s">
        <v>160</v>
      </c>
      <c r="E50" s="122"/>
      <c r="F50" s="123">
        <v>7</v>
      </c>
      <c r="G50" s="124"/>
      <c r="H50" s="124"/>
    </row>
    <row r="51" spans="1:8" s="108" customFormat="1" ht="24" customHeight="1">
      <c r="A51" s="117">
        <v>26</v>
      </c>
      <c r="B51" s="118" t="s">
        <v>24</v>
      </c>
      <c r="C51" s="118">
        <v>783122101</v>
      </c>
      <c r="D51" s="118" t="s">
        <v>162</v>
      </c>
      <c r="E51" s="118" t="s">
        <v>25</v>
      </c>
      <c r="F51" s="119">
        <v>7</v>
      </c>
      <c r="G51" s="134"/>
      <c r="H51" s="120">
        <f>G51*F51</f>
        <v>0</v>
      </c>
    </row>
    <row r="52" spans="1:8" s="108" customFormat="1" ht="24" customHeight="1">
      <c r="A52" s="117">
        <v>27</v>
      </c>
      <c r="B52" s="118" t="s">
        <v>24</v>
      </c>
      <c r="C52" s="118">
        <v>783168201</v>
      </c>
      <c r="D52" s="118" t="s">
        <v>163</v>
      </c>
      <c r="E52" s="118" t="s">
        <v>25</v>
      </c>
      <c r="F52" s="119">
        <v>7</v>
      </c>
      <c r="G52" s="134"/>
      <c r="H52" s="120">
        <f>G52*F52</f>
        <v>0</v>
      </c>
    </row>
    <row r="53" spans="1:8" s="108" customFormat="1" ht="30.75" customHeight="1">
      <c r="A53" s="109"/>
      <c r="B53" s="110"/>
      <c r="C53" s="110" t="s">
        <v>37</v>
      </c>
      <c r="D53" s="110" t="s">
        <v>38</v>
      </c>
      <c r="E53" s="110"/>
      <c r="F53" s="111"/>
      <c r="G53" s="112"/>
      <c r="H53" s="112">
        <f>H54</f>
        <v>0</v>
      </c>
    </row>
    <row r="54" spans="1:8" s="108" customFormat="1" ht="28.5" customHeight="1">
      <c r="A54" s="113"/>
      <c r="B54" s="114"/>
      <c r="C54" s="114" t="s">
        <v>39</v>
      </c>
      <c r="D54" s="114" t="s">
        <v>40</v>
      </c>
      <c r="E54" s="114"/>
      <c r="F54" s="115"/>
      <c r="G54" s="116"/>
      <c r="H54" s="116">
        <f>SUM(H55:H56)</f>
        <v>0</v>
      </c>
    </row>
    <row r="55" spans="1:8" s="108" customFormat="1" ht="13.5" customHeight="1">
      <c r="A55" s="117">
        <v>28</v>
      </c>
      <c r="B55" s="118" t="s">
        <v>41</v>
      </c>
      <c r="C55" s="118" t="s">
        <v>42</v>
      </c>
      <c r="D55" s="118" t="s">
        <v>40</v>
      </c>
      <c r="E55" s="118" t="s">
        <v>36</v>
      </c>
      <c r="F55" s="119">
        <v>3409</v>
      </c>
      <c r="G55" s="134"/>
      <c r="H55" s="120">
        <f>F55*G55</f>
        <v>0</v>
      </c>
    </row>
    <row r="56" spans="1:8" s="108" customFormat="1" ht="13.5" customHeight="1">
      <c r="A56" s="117">
        <v>29</v>
      </c>
      <c r="B56" s="118" t="s">
        <v>41</v>
      </c>
      <c r="C56" s="118" t="s">
        <v>43</v>
      </c>
      <c r="D56" s="118" t="s">
        <v>44</v>
      </c>
      <c r="E56" s="118" t="s">
        <v>36</v>
      </c>
      <c r="F56" s="119">
        <v>3409</v>
      </c>
      <c r="G56" s="134"/>
      <c r="H56" s="120">
        <f>G56*F56</f>
        <v>0</v>
      </c>
    </row>
    <row r="57" spans="1:8" s="108" customFormat="1" ht="30.75" customHeight="1">
      <c r="A57" s="125"/>
      <c r="B57" s="126"/>
      <c r="C57" s="126"/>
      <c r="D57" s="126" t="s">
        <v>45</v>
      </c>
      <c r="E57" s="126"/>
      <c r="F57" s="127"/>
      <c r="G57" s="128"/>
      <c r="H57" s="128">
        <f>H53+H41+H13</f>
        <v>0</v>
      </c>
    </row>
  </sheetData>
  <sheetProtection password="EA73" sheet="1" objects="1" scenarios="1"/>
  <mergeCells count="3">
    <mergeCell ref="A1:H1"/>
    <mergeCell ref="C6:D6"/>
    <mergeCell ref="C7:D7"/>
  </mergeCells>
  <printOptions/>
  <pageMargins left="0.39375001192092896" right="0.39375001192092896" top="0.7875000238418579" bottom="0.7875000238418579" header="0" footer="0"/>
  <pageSetup blackAndWhite="1" fitToHeight="10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Monika Bc.</dc:creator>
  <cp:keywords/>
  <dc:description/>
  <cp:lastModifiedBy>Nováková Monika Bc.</cp:lastModifiedBy>
  <dcterms:created xsi:type="dcterms:W3CDTF">2019-03-07T08:13:05Z</dcterms:created>
  <dcterms:modified xsi:type="dcterms:W3CDTF">2019-03-07T08:16:54Z</dcterms:modified>
  <cp:category/>
  <cp:version/>
  <cp:contentType/>
  <cp:contentStatus/>
</cp:coreProperties>
</file>