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 s výkazem výměr a p" sheetId="2" r:id="rId2"/>
  </sheets>
  <definedNames/>
  <calcPr fullCalcOnLoad="1"/>
</workbook>
</file>

<file path=xl/sharedStrings.xml><?xml version="1.0" encoding="utf-8"?>
<sst xmlns="http://schemas.openxmlformats.org/spreadsheetml/2006/main" count="279" uniqueCount="216">
  <si>
    <t>ROZPOČET S VÝKAZEM VÝMĚR</t>
  </si>
  <si>
    <t>Stavba:   Dačice čp.1, stará radnice, oprava fasády, podzemí</t>
  </si>
  <si>
    <t>Objekt:   Jihovýchodní strana</t>
  </si>
  <si>
    <t>Objednatel:   Město Dačice, Krajířova 27/I, 380 13  Dačice</t>
  </si>
  <si>
    <t xml:space="preserve">Zhotovitel:   </t>
  </si>
  <si>
    <t>Místo:   Dačice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</si>
  <si>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</si>
  <si>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</si>
  <si>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</si>
  <si>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</si>
  <si>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</si>
  <si>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</si>
  <si>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</si>
  <si>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</si>
  <si>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</si>
  <si>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</si>
  <si>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</si>
  <si>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</si>
  <si>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</si>
  <si>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</si>
  <si>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</si>
  <si>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</si>
  <si>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</si>
  <si>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</si>
  <si>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</si>
  <si>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</si>
  <si>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</si>
  <si>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</si>
  <si>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</si>
  <si>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Restaurátorské práce a práce stavebních řemesel   </t>
  </si>
  <si>
    <t xml:space="preserve">Úpravy povrchu, podlahy, osazení   </t>
  </si>
  <si>
    <t>R</t>
  </si>
  <si>
    <t>622422R02a</t>
  </si>
  <si>
    <t xml:space="preserve">Revize stávajících nátěrů oškrábáním a přebroušením   </t>
  </si>
  <si>
    <t>m2</t>
  </si>
  <si>
    <t xml:space="preserve">Plošné přebroušení stávajících vrstev nátěrů za účelem zlepšení adheze nových fasádních nátěrů k podkladu.   </t>
  </si>
  <si>
    <t xml:space="preserve">70,79-4,63+7,01+2,7*3+2,44*2+0,41*3+0,40*2+8,65   </t>
  </si>
  <si>
    <t>622422R02b</t>
  </si>
  <si>
    <t xml:space="preserve">Očištění vnějších omítkových vrstev omytím   </t>
  </si>
  <si>
    <t xml:space="preserve">Plošné omytí fasády od prachu a lokálně biologického nárustu (mechy, lišejníky).   </t>
  </si>
  <si>
    <t xml:space="preserve">70,79+3,66+4,05+7,01+2,7*3+2,44*2+0,41*3+0,40*2+8,65   </t>
  </si>
  <si>
    <t xml:space="preserve">"kamenné ostění"4,41+1,16+1,23   </t>
  </si>
  <si>
    <t xml:space="preserve">Součet   </t>
  </si>
  <si>
    <t>622422R03</t>
  </si>
  <si>
    <t xml:space="preserve">Oprava fasády pojednané rekonstrukcí jednoduchým geometrickým kvádrováním   </t>
  </si>
  <si>
    <t xml:space="preserve">Celoplošná oprava lokálních poškození omítek, proškrábání a vyčištění prasklin, sjednocení povrchu omítek pod nátěr přeštukováním, přepěnováním.   </t>
  </si>
  <si>
    <t xml:space="preserve">"hlavní fasáda"70,79-"přízemní partie nad soklem"4,63   </t>
  </si>
  <si>
    <t>622422R04</t>
  </si>
  <si>
    <t xml:space="preserve">Oprava omítky profilovaných říms, parapetů a šambrán vápennou maltou s přidáním hydraulického pojiva   </t>
  </si>
  <si>
    <t xml:space="preserve">Předpokládaný rozsah opravy je otlučení max. 20% celkové plochy nesoudržných omítek. Očištění podomítkových vrstev, vyčištění a vyplnění prasklin, zpětné doplnění jádrové omítky a finální zpracování povrchu profilací.   </t>
  </si>
  <si>
    <t xml:space="preserve">"parapetní římsy"0,41*3+0,40*2   </t>
  </si>
  <si>
    <t xml:space="preserve">"ostění oken"2,7*3+2,44*2   </t>
  </si>
  <si>
    <t xml:space="preserve">"hlavní římsa"7,01   </t>
  </si>
  <si>
    <t xml:space="preserve">"štukové ostění vstupu"8,65   </t>
  </si>
  <si>
    <t>622422R11</t>
  </si>
  <si>
    <t xml:space="preserve">Očištění a oprava kamenných prvků ve fasádě, vč. odsolení   </t>
  </si>
  <si>
    <t xml:space="preserve">Očištění povrchu ostění vstupního portálu a sklepních otvorů, zpevnění, vyspárování, plastické doplnění kamene a barevné sjednocení povrchu.
Odsolení soklových partií ostění pomocí zábalů (např. arbocel) za účelem snížení koncentrace vodorozpustných solí v kameni (patrné bílé výkvěty a mapy na stávajícím povrchu kamene).   </t>
  </si>
  <si>
    <t xml:space="preserve">0,46+4,41+1,16+1,23   </t>
  </si>
  <si>
    <t>011</t>
  </si>
  <si>
    <t>622323R01</t>
  </si>
  <si>
    <t xml:space="preserve">Vápenocementová omítka hladkých vnějších stěn soklu se sanační přísadou   </t>
  </si>
  <si>
    <t xml:space="preserve">Zhotovení nové soklové omítky z vápenné malty modifikované sanační přísadou s přídavkem hydraulického vápna.   </t>
  </si>
  <si>
    <t xml:space="preserve">3,66+4,05   </t>
  </si>
  <si>
    <t>622323R02</t>
  </si>
  <si>
    <t xml:space="preserve">Vápenocementová omítka vnějších stěn přízemních partiií fasády se sanační přísadou   </t>
  </si>
  <si>
    <t xml:space="preserve">Zhotovení nové omítky z vápenné malty, s prošrabávaným kvádrováním, modifikované sanační přísadou s přídavkem hydraulického vápna.   </t>
  </si>
  <si>
    <t xml:space="preserve">4,63   </t>
  </si>
  <si>
    <t>622611R01</t>
  </si>
  <si>
    <t xml:space="preserve">Nátěr fasády, dvoubarevný, dvojnásobný vápenný nátěr Keim   </t>
  </si>
  <si>
    <t xml:space="preserve">Ve dvou barevných odstínech podobné barevnosti jako stávající. Přesný odstín bude upřesněn v průběhu prací.   </t>
  </si>
  <si>
    <t xml:space="preserve">70,79+7,01+2,7*3+2,44*2+0,41*3+0,40*2+8,65   </t>
  </si>
  <si>
    <t>622611R02</t>
  </si>
  <si>
    <t xml:space="preserve">Nátěr soklu, jednobarevný, dvojnásobný silikátový nátěr Keim   </t>
  </si>
  <si>
    <t xml:space="preserve">Monochromní nátěr okrové barevnosti. Přesný odstín bude upřesněn v průběhu prací.   </t>
  </si>
  <si>
    <t>629991011</t>
  </si>
  <si>
    <t xml:space="preserve">Zabezpečení výplní otvorů, krytu střechy apod. proti poškození při provádění hrubých prací na fasádě   </t>
  </si>
  <si>
    <t xml:space="preserve">4,3*3+3,9*2+9,8   </t>
  </si>
  <si>
    <t xml:space="preserve">Ostatní konstrukce a práce   </t>
  </si>
  <si>
    <t>003</t>
  </si>
  <si>
    <t>941111131</t>
  </si>
  <si>
    <t xml:space="preserve">Montáž lešení řadového trubkového lehkého s podlahami zatížení do 200 kg/m2 š do 1,5 m v do 10 m   </t>
  </si>
  <si>
    <t xml:space="preserve">14*9,5   </t>
  </si>
  <si>
    <t>941111231</t>
  </si>
  <si>
    <t xml:space="preserve">Příplatek k lešení řadovému trubkovému lehkému s podlahami š 1,5 m v 10 m za první a ZKD den použití   </t>
  </si>
  <si>
    <t xml:space="preserve">133*100   </t>
  </si>
  <si>
    <t>941111831</t>
  </si>
  <si>
    <t xml:space="preserve">Demontáž lešení řadového trubkového lehkého s podlahami zatížení do 200 kg/m2 š do 1,5 m v do 10 m   </t>
  </si>
  <si>
    <t>944944R01</t>
  </si>
  <si>
    <t xml:space="preserve">Ochranná síť z umělých vláken vč. příplatku za použití   </t>
  </si>
  <si>
    <t>014</t>
  </si>
  <si>
    <t>953900R01</t>
  </si>
  <si>
    <t xml:space="preserve">Ošetření kovových prvků ve fasádě   </t>
  </si>
  <si>
    <t xml:space="preserve">Mechanické očištění výplní sklepního okénka, popřípadě kleštin v ploše fasády, ošetření odrezovačem, provedení základního a vrchního nátěru černou matnou barvou.   </t>
  </si>
  <si>
    <t>013</t>
  </si>
  <si>
    <t>978015391</t>
  </si>
  <si>
    <t xml:space="preserve">Odstranění a odsolení vnější vápenné nebo vápenocementové vnější omítky soklu a části přízemních partií fasády   </t>
  </si>
  <si>
    <t xml:space="preserve">Oprava spočívá v otlučení 100% starých omítek, očištění podomítkových vrstev, vyškrábání spár, provedení dvou cyklů obětních omítek vč. jejich odstranění.   </t>
  </si>
  <si>
    <t xml:space="preserve">3,66+4,05+"přízemní partie fasády nad soklem"4,63   </t>
  </si>
  <si>
    <t>997</t>
  </si>
  <si>
    <t xml:space="preserve">Přesun sutě   </t>
  </si>
  <si>
    <t>997013115</t>
  </si>
  <si>
    <t xml:space="preserve">Vnitrostaveništní doprava suti a vybouraných hmot  vodorovně do 50 m pro budovy v do 18 m s použitím mechanizace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</si>
  <si>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</si>
  <si>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</si>
  <si>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</si>
  <si>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</si>
  <si>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</si>
  <si>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 xml:space="preserve">2,277*10   </t>
  </si>
  <si>
    <t>997013831</t>
  </si>
  <si>
    <t xml:space="preserve">Poplatek za uložení stavebního směsného odpadu na skládce (skládkovné)   </t>
  </si>
  <si>
    <t>998</t>
  </si>
  <si>
    <t xml:space="preserve">Přesun hmot   </t>
  </si>
  <si>
    <t>998011002</t>
  </si>
  <si>
    <t xml:space="preserve">Přesun hmot pro budovy zděné v do 12 m   </t>
  </si>
  <si>
    <t>PSV</t>
  </si>
  <si>
    <t xml:space="preserve">Práce a dodávky PSV   </t>
  </si>
  <si>
    <t>764</t>
  </si>
  <si>
    <t xml:space="preserve">Konstrukce klempířské   </t>
  </si>
  <si>
    <t>764246R01</t>
  </si>
  <si>
    <t xml:space="preserve">Revize oplechování parapetů rovných a podokapních žlabů - vyrovnání, demontáž a montáž podokapních žlabů a dešťových svodů   </t>
  </si>
  <si>
    <t>m</t>
  </si>
  <si>
    <t xml:space="preserve">2,7*5+2,6*2+14,2+9,5   </t>
  </si>
  <si>
    <t>998764202</t>
  </si>
  <si>
    <t xml:space="preserve">Přesun hmot procentní pro konstrukce klempířské v objektech v do 12 m   </t>
  </si>
  <si>
    <t>%</t>
  </si>
  <si>
    <t>783</t>
  </si>
  <si>
    <t xml:space="preserve">Dokončovací práce - nátěry   </t>
  </si>
  <si>
    <t>783521R01</t>
  </si>
  <si>
    <t xml:space="preserve">Opravy nátěrů zámečnických konstrukcí - sklepní okénka   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</si>
  <si>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</si>
  <si>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</si>
  <si>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</si>
  <si>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</si>
  <si>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</si>
  <si>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</si>
  <si>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030001001</t>
  </si>
  <si>
    <t xml:space="preserve">Mimostaveništní přesun   </t>
  </si>
  <si>
    <t xml:space="preserve">Celkem   </t>
  </si>
  <si>
    <t>KRYCÍ LIST ROZPOČTU</t>
  </si>
  <si>
    <t>Název stavby</t>
  </si>
  <si>
    <t>Dačice čp.1, stará radnice, oprava fasády, podzemí</t>
  </si>
  <si>
    <t>JKSO</t>
  </si>
  <si>
    <t>Název objektu</t>
  </si>
  <si>
    <t>Jihovýchodní strana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</si>
  <si>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</si>
  <si>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</si>
  <si>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</si>
  <si>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</si>
  <si>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</si>
  <si>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</si>
  <si>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</si>
  <si>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</si>
  <si>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</si>
  <si>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</si>
  <si>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</si>
  <si>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</si>
  <si>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</si>
  <si>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</si>
  <si>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</si>
  <si>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</si>
  <si>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</si>
  <si>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</si>
  <si>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</si>
  <si>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</si>
  <si>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</si>
  <si>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</si>
  <si>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</si>
  <si>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</si>
  <si>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</si>
  <si>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</si>
  <si>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</si>
  <si>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</si>
  <si>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</si>
  <si>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</si>
  <si>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</si>
  <si>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</si>
  <si>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</si>
  <si>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</si>
  <si>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</si>
  <si>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</si>
  <si>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</si>
  <si>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</si>
  <si>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</si>
  <si>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</si>
  <si>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</si>
  <si>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</si>
  <si>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</si>
  <si>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</si>
  <si>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</si>
  <si>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</si>
  <si>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</si>
  <si>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</si>
  <si>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</si>
  <si>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</si>
  <si>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</si>
  <si>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</si>
  <si>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</si>
  <si>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</si>
  <si>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</si>
  <si>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</si>
  <si>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</si>
  <si>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</si>
  <si>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</si>
  <si>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</si>
  <si>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</si>
  <si>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</si>
  <si>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</si>
  <si>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</si>
  <si>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</si>
  <si>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</si>
  <si>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</si>
  <si>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</si>
  <si>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</si>
  <si>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VYPLNÍ ŽADATEL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</si>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</sst>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#,##0.00_ ;\-#,##0.00\ 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8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7" fontId="5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2" fillId="0" borderId="11" xfId="46" applyFont="1" applyBorder="1" applyAlignment="1" applyProtection="1">
      <alignment horizontal="left"/>
      <protection/>
    </xf>
    <xf numFmtId="0" fontId="12" fillId="0" borderId="12" xfId="46" applyFont="1" applyBorder="1" applyAlignment="1" applyProtection="1">
      <alignment horizontal="left"/>
      <protection/>
    </xf>
    <xf numFmtId="0" fontId="12" fillId="0" borderId="13" xfId="46" applyFont="1" applyBorder="1" applyAlignment="1" applyProtection="1">
      <alignment horizontal="left"/>
      <protection/>
    </xf>
    <xf numFmtId="0" fontId="12" fillId="0" borderId="14" xfId="46" applyFont="1" applyBorder="1" applyAlignment="1" applyProtection="1">
      <alignment horizontal="left"/>
      <protection/>
    </xf>
    <xf numFmtId="0" fontId="12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 horizontal="left"/>
      <protection/>
    </xf>
    <xf numFmtId="0" fontId="12" fillId="0" borderId="15" xfId="46" applyFont="1" applyBorder="1" applyAlignment="1" applyProtection="1">
      <alignment horizontal="left"/>
      <protection/>
    </xf>
    <xf numFmtId="0" fontId="12" fillId="0" borderId="16" xfId="46" applyFont="1" applyBorder="1" applyAlignment="1" applyProtection="1">
      <alignment horizontal="left"/>
      <protection/>
    </xf>
    <xf numFmtId="0" fontId="12" fillId="0" borderId="17" xfId="46" applyFont="1" applyBorder="1" applyAlignment="1" applyProtection="1">
      <alignment horizontal="left"/>
      <protection/>
    </xf>
    <xf numFmtId="0" fontId="12" fillId="0" borderId="18" xfId="46" applyFont="1" applyBorder="1" applyAlignment="1" applyProtection="1">
      <alignment horizontal="left"/>
      <protection/>
    </xf>
    <xf numFmtId="0" fontId="14" fillId="0" borderId="19" xfId="46" applyFont="1" applyBorder="1" applyAlignment="1" applyProtection="1">
      <alignment horizontal="left" vertical="center"/>
      <protection/>
    </xf>
    <xf numFmtId="0" fontId="14" fillId="0" borderId="12" xfId="46" applyFont="1" applyBorder="1" applyAlignment="1" applyProtection="1">
      <alignment horizontal="left" vertical="center"/>
      <protection/>
    </xf>
    <xf numFmtId="0" fontId="14" fillId="0" borderId="20" xfId="46" applyFont="1" applyBorder="1" applyAlignment="1" applyProtection="1">
      <alignment horizontal="left" vertical="center"/>
      <protection/>
    </xf>
    <xf numFmtId="0" fontId="14" fillId="0" borderId="21" xfId="46" applyFont="1" applyBorder="1" applyAlignment="1" applyProtection="1">
      <alignment horizontal="left" vertical="center"/>
      <protection/>
    </xf>
    <xf numFmtId="0" fontId="14" fillId="0" borderId="0" xfId="46" applyFont="1" applyAlignment="1" applyProtection="1">
      <alignment horizontal="left" vertical="center"/>
      <protection/>
    </xf>
    <xf numFmtId="0" fontId="3" fillId="0" borderId="22" xfId="46" applyFont="1" applyBorder="1" applyAlignment="1" applyProtection="1">
      <alignment horizontal="left" vertical="center"/>
      <protection/>
    </xf>
    <xf numFmtId="0" fontId="14" fillId="0" borderId="23" xfId="46" applyFont="1" applyBorder="1" applyAlignment="1" applyProtection="1">
      <alignment horizontal="left" vertical="center"/>
      <protection/>
    </xf>
    <xf numFmtId="0" fontId="14" fillId="0" borderId="24" xfId="46" applyFont="1" applyBorder="1" applyAlignment="1" applyProtection="1">
      <alignment horizontal="left" vertical="center"/>
      <protection/>
    </xf>
    <xf numFmtId="0" fontId="3" fillId="0" borderId="21" xfId="46" applyFont="1" applyBorder="1" applyAlignment="1" applyProtection="1">
      <alignment horizontal="left" vertical="center"/>
      <protection/>
    </xf>
    <xf numFmtId="0" fontId="3" fillId="0" borderId="25" xfId="46" applyFont="1" applyBorder="1" applyAlignment="1" applyProtection="1">
      <alignment horizontal="left" vertical="center"/>
      <protection/>
    </xf>
    <xf numFmtId="0" fontId="14" fillId="0" borderId="26" xfId="46" applyFont="1" applyBorder="1" applyAlignment="1" applyProtection="1">
      <alignment horizontal="left" vertical="center"/>
      <protection/>
    </xf>
    <xf numFmtId="0" fontId="3" fillId="0" borderId="27" xfId="46" applyFont="1" applyBorder="1" applyAlignment="1" applyProtection="1">
      <alignment horizontal="left" vertical="center"/>
      <protection/>
    </xf>
    <xf numFmtId="0" fontId="14" fillId="0" borderId="28" xfId="46" applyFont="1" applyBorder="1" applyAlignment="1" applyProtection="1">
      <alignment horizontal="left" vertical="center"/>
      <protection/>
    </xf>
    <xf numFmtId="0" fontId="14" fillId="0" borderId="21" xfId="46" applyFont="1" applyBorder="1" applyAlignment="1" applyProtection="1">
      <alignment horizontal="left" vertical="top"/>
      <protection/>
    </xf>
    <xf numFmtId="0" fontId="14" fillId="0" borderId="0" xfId="46" applyFont="1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top"/>
      <protection/>
    </xf>
    <xf numFmtId="0" fontId="14" fillId="0" borderId="24" xfId="46" applyFont="1" applyBorder="1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center"/>
      <protection/>
    </xf>
    <xf numFmtId="0" fontId="16" fillId="0" borderId="0" xfId="46" applyFont="1" applyAlignment="1" applyProtection="1">
      <alignment horizontal="left" vertical="center"/>
      <protection/>
    </xf>
    <xf numFmtId="0" fontId="3" fillId="0" borderId="29" xfId="46" applyFont="1" applyBorder="1" applyAlignment="1" applyProtection="1">
      <alignment horizontal="left" vertical="center"/>
      <protection/>
    </xf>
    <xf numFmtId="0" fontId="4" fillId="0" borderId="0" xfId="46" applyFont="1" applyAlignment="1" applyProtection="1">
      <alignment horizontal="left" vertical="center"/>
      <protection/>
    </xf>
    <xf numFmtId="0" fontId="14" fillId="0" borderId="30" xfId="46" applyFont="1" applyBorder="1" applyAlignment="1" applyProtection="1">
      <alignment horizontal="left" vertical="center"/>
      <protection/>
    </xf>
    <xf numFmtId="0" fontId="14" fillId="0" borderId="17" xfId="46" applyFont="1" applyBorder="1" applyAlignment="1" applyProtection="1">
      <alignment horizontal="left" vertical="center"/>
      <protection/>
    </xf>
    <xf numFmtId="0" fontId="14" fillId="0" borderId="31" xfId="46" applyFont="1" applyBorder="1" applyAlignment="1" applyProtection="1">
      <alignment horizontal="left" vertical="center"/>
      <protection/>
    </xf>
    <xf numFmtId="0" fontId="14" fillId="0" borderId="32" xfId="46" applyFont="1" applyBorder="1" applyAlignment="1" applyProtection="1">
      <alignment horizontal="left" vertical="center"/>
      <protection/>
    </xf>
    <xf numFmtId="0" fontId="14" fillId="0" borderId="33" xfId="46" applyFont="1" applyBorder="1" applyAlignment="1" applyProtection="1">
      <alignment horizontal="left" vertical="center"/>
      <protection/>
    </xf>
    <xf numFmtId="0" fontId="17" fillId="0" borderId="33" xfId="46" applyFont="1" applyBorder="1" applyAlignment="1" applyProtection="1">
      <alignment horizontal="left" vertical="center"/>
      <protection/>
    </xf>
    <xf numFmtId="0" fontId="14" fillId="0" borderId="34" xfId="46" applyFont="1" applyBorder="1" applyAlignment="1" applyProtection="1">
      <alignment horizontal="left" vertical="center"/>
      <protection/>
    </xf>
    <xf numFmtId="0" fontId="14" fillId="0" borderId="35" xfId="46" applyFont="1" applyBorder="1" applyAlignment="1" applyProtection="1">
      <alignment horizontal="left" vertical="center"/>
      <protection/>
    </xf>
    <xf numFmtId="0" fontId="14" fillId="0" borderId="36" xfId="46" applyFont="1" applyBorder="1" applyAlignment="1" applyProtection="1">
      <alignment horizontal="left" vertical="center"/>
      <protection/>
    </xf>
    <xf numFmtId="0" fontId="14" fillId="0" borderId="37" xfId="46" applyFont="1" applyBorder="1" applyAlignment="1" applyProtection="1">
      <alignment horizontal="left" vertical="center"/>
      <protection/>
    </xf>
    <xf numFmtId="0" fontId="14" fillId="0" borderId="38" xfId="46" applyFont="1" applyBorder="1" applyAlignment="1" applyProtection="1">
      <alignment horizontal="left" vertical="center"/>
      <protection/>
    </xf>
    <xf numFmtId="0" fontId="14" fillId="0" borderId="39" xfId="46" applyFont="1" applyBorder="1" applyAlignment="1" applyProtection="1">
      <alignment horizontal="left" vertical="center"/>
      <protection/>
    </xf>
    <xf numFmtId="168" fontId="12" fillId="0" borderId="40" xfId="46" applyNumberFormat="1" applyFont="1" applyBorder="1" applyAlignment="1" applyProtection="1">
      <alignment horizontal="right" vertical="center"/>
      <protection/>
    </xf>
    <xf numFmtId="168" fontId="12" fillId="0" borderId="41" xfId="46" applyNumberFormat="1" applyFont="1" applyBorder="1" applyAlignment="1" applyProtection="1">
      <alignment horizontal="right" vertical="center"/>
      <protection/>
    </xf>
    <xf numFmtId="164" fontId="18" fillId="0" borderId="42" xfId="46" applyNumberFormat="1" applyFont="1" applyBorder="1" applyAlignment="1" applyProtection="1">
      <alignment horizontal="right" vertical="center"/>
      <protection/>
    </xf>
    <xf numFmtId="166" fontId="18" fillId="0" borderId="43" xfId="46" applyNumberFormat="1" applyFont="1" applyBorder="1" applyAlignment="1" applyProtection="1">
      <alignment horizontal="right" vertical="center"/>
      <protection/>
    </xf>
    <xf numFmtId="168" fontId="12" fillId="0" borderId="42" xfId="46" applyNumberFormat="1" applyFont="1" applyBorder="1" applyAlignment="1" applyProtection="1">
      <alignment horizontal="right" vertical="center"/>
      <protection/>
    </xf>
    <xf numFmtId="168" fontId="12" fillId="0" borderId="43" xfId="46" applyNumberFormat="1" applyFont="1" applyBorder="1" applyAlignment="1" applyProtection="1">
      <alignment horizontal="right" vertical="center"/>
      <protection/>
    </xf>
    <xf numFmtId="168" fontId="18" fillId="0" borderId="41" xfId="46" applyNumberFormat="1" applyFont="1" applyBorder="1" applyAlignment="1" applyProtection="1">
      <alignment horizontal="right" vertical="center"/>
      <protection/>
    </xf>
    <xf numFmtId="164" fontId="18" fillId="0" borderId="17" xfId="46" applyNumberFormat="1" applyFont="1" applyBorder="1" applyAlignment="1" applyProtection="1">
      <alignment horizontal="right" vertical="center"/>
      <protection/>
    </xf>
    <xf numFmtId="166" fontId="18" fillId="0" borderId="41" xfId="46" applyNumberFormat="1" applyFont="1" applyBorder="1" applyAlignment="1" applyProtection="1">
      <alignment horizontal="right" vertical="center"/>
      <protection/>
    </xf>
    <xf numFmtId="168" fontId="12" fillId="0" borderId="44" xfId="46" applyNumberFormat="1" applyFont="1" applyBorder="1" applyAlignment="1" applyProtection="1">
      <alignment horizontal="right" vertical="center"/>
      <protection/>
    </xf>
    <xf numFmtId="0" fontId="17" fillId="0" borderId="33" xfId="46" applyFont="1" applyBorder="1" applyAlignment="1" applyProtection="1">
      <alignment horizontal="left" vertical="center" wrapText="1"/>
      <protection/>
    </xf>
    <xf numFmtId="0" fontId="19" fillId="0" borderId="35" xfId="46" applyFont="1" applyBorder="1" applyAlignment="1" applyProtection="1">
      <alignment horizontal="left" vertical="center"/>
      <protection/>
    </xf>
    <xf numFmtId="0" fontId="19" fillId="0" borderId="37" xfId="46" applyFont="1" applyBorder="1" applyAlignment="1" applyProtection="1">
      <alignment horizontal="left" vertical="center"/>
      <protection/>
    </xf>
    <xf numFmtId="0" fontId="17" fillId="0" borderId="38" xfId="46" applyFont="1" applyBorder="1" applyAlignment="1" applyProtection="1">
      <alignment horizontal="left" vertical="center"/>
      <protection/>
    </xf>
    <xf numFmtId="0" fontId="17" fillId="0" borderId="36" xfId="46" applyFont="1" applyBorder="1" applyAlignment="1" applyProtection="1">
      <alignment horizontal="left" vertical="center"/>
      <protection/>
    </xf>
    <xf numFmtId="0" fontId="17" fillId="0" borderId="39" xfId="46" applyFont="1" applyBorder="1" applyAlignment="1" applyProtection="1">
      <alignment horizontal="left" vertical="center"/>
      <protection/>
    </xf>
    <xf numFmtId="0" fontId="17" fillId="0" borderId="37" xfId="46" applyFont="1" applyBorder="1" applyAlignment="1" applyProtection="1">
      <alignment horizontal="left" vertical="center"/>
      <protection/>
    </xf>
    <xf numFmtId="0" fontId="17" fillId="0" borderId="0" xfId="46" applyFont="1" applyAlignment="1" applyProtection="1">
      <alignment horizontal="left" vertical="center"/>
      <protection/>
    </xf>
    <xf numFmtId="0" fontId="14" fillId="0" borderId="45" xfId="46" applyFont="1" applyBorder="1" applyAlignment="1" applyProtection="1">
      <alignment horizontal="center" vertical="center"/>
      <protection/>
    </xf>
    <xf numFmtId="166" fontId="18" fillId="0" borderId="46" xfId="46" applyNumberFormat="1" applyFont="1" applyBorder="1" applyAlignment="1" applyProtection="1">
      <alignment horizontal="right" vertical="center"/>
      <protection/>
    </xf>
    <xf numFmtId="0" fontId="14" fillId="0" borderId="47" xfId="46" applyFont="1" applyBorder="1" applyAlignment="1" applyProtection="1">
      <alignment horizontal="left" vertical="center"/>
      <protection/>
    </xf>
    <xf numFmtId="0" fontId="14" fillId="0" borderId="46" xfId="46" applyFont="1" applyBorder="1" applyAlignment="1" applyProtection="1">
      <alignment horizontal="left" vertical="center"/>
      <protection/>
    </xf>
    <xf numFmtId="0" fontId="14" fillId="0" borderId="48" xfId="46" applyFont="1" applyBorder="1" applyAlignment="1" applyProtection="1">
      <alignment horizontal="left" vertical="center"/>
      <protection/>
    </xf>
    <xf numFmtId="166" fontId="12" fillId="0" borderId="46" xfId="46" applyNumberFormat="1" applyFont="1" applyBorder="1" applyAlignment="1" applyProtection="1">
      <alignment horizontal="right" vertical="center"/>
      <protection/>
    </xf>
    <xf numFmtId="168" fontId="12" fillId="0" borderId="49" xfId="46" applyNumberFormat="1" applyFont="1" applyBorder="1" applyAlignment="1" applyProtection="1">
      <alignment horizontal="right" vertical="center"/>
      <protection/>
    </xf>
    <xf numFmtId="0" fontId="3" fillId="0" borderId="46" xfId="46" applyFont="1" applyBorder="1" applyAlignment="1" applyProtection="1">
      <alignment horizontal="left" vertical="center"/>
      <protection/>
    </xf>
    <xf numFmtId="0" fontId="14" fillId="0" borderId="49" xfId="46" applyFont="1" applyBorder="1" applyAlignment="1" applyProtection="1">
      <alignment horizontal="left" vertical="center"/>
      <protection/>
    </xf>
    <xf numFmtId="169" fontId="3" fillId="0" borderId="50" xfId="46" applyNumberFormat="1" applyFont="1" applyBorder="1" applyAlignment="1" applyProtection="1">
      <alignment horizontal="right" vertical="center"/>
      <protection/>
    </xf>
    <xf numFmtId="0" fontId="14" fillId="0" borderId="51" xfId="46" applyFont="1" applyBorder="1" applyAlignment="1" applyProtection="1">
      <alignment horizontal="center" vertical="center"/>
      <protection/>
    </xf>
    <xf numFmtId="164" fontId="12" fillId="0" borderId="46" xfId="46" applyNumberFormat="1" applyFont="1" applyBorder="1" applyAlignment="1" applyProtection="1">
      <alignment horizontal="right" vertical="center"/>
      <protection/>
    </xf>
    <xf numFmtId="0" fontId="20" fillId="0" borderId="46" xfId="46" applyFont="1" applyBorder="1" applyAlignment="1" applyProtection="1">
      <alignment horizontal="left" vertical="center"/>
      <protection/>
    </xf>
    <xf numFmtId="166" fontId="18" fillId="0" borderId="32" xfId="46" applyNumberFormat="1" applyFont="1" applyBorder="1" applyAlignment="1" applyProtection="1">
      <alignment horizontal="right" vertical="center"/>
      <protection/>
    </xf>
    <xf numFmtId="164" fontId="12" fillId="0" borderId="32" xfId="46" applyNumberFormat="1" applyFont="1" applyBorder="1" applyAlignment="1" applyProtection="1">
      <alignment horizontal="right" vertical="center"/>
      <protection/>
    </xf>
    <xf numFmtId="168" fontId="12" fillId="0" borderId="34" xfId="46" applyNumberFormat="1" applyFont="1" applyBorder="1" applyAlignment="1" applyProtection="1">
      <alignment horizontal="right" vertical="center"/>
      <protection/>
    </xf>
    <xf numFmtId="0" fontId="14" fillId="0" borderId="52" xfId="46" applyFont="1" applyBorder="1" applyAlignment="1" applyProtection="1">
      <alignment horizontal="center" vertical="center"/>
      <protection/>
    </xf>
    <xf numFmtId="0" fontId="14" fillId="0" borderId="43" xfId="46" applyFont="1" applyBorder="1" applyAlignment="1" applyProtection="1">
      <alignment horizontal="left" vertical="center"/>
      <protection/>
    </xf>
    <xf numFmtId="0" fontId="14" fillId="0" borderId="41" xfId="46" applyFont="1" applyBorder="1" applyAlignment="1" applyProtection="1">
      <alignment horizontal="left" vertical="center"/>
      <protection/>
    </xf>
    <xf numFmtId="0" fontId="14" fillId="0" borderId="42" xfId="46" applyFont="1" applyBorder="1" applyAlignment="1" applyProtection="1">
      <alignment horizontal="left" vertical="center"/>
      <protection/>
    </xf>
    <xf numFmtId="166" fontId="18" fillId="0" borderId="53" xfId="46" applyNumberFormat="1" applyFont="1" applyBorder="1" applyAlignment="1" applyProtection="1">
      <alignment horizontal="right" vertical="center"/>
      <protection/>
    </xf>
    <xf numFmtId="0" fontId="14" fillId="0" borderId="18" xfId="46" applyFont="1" applyBorder="1" applyAlignment="1" applyProtection="1">
      <alignment horizontal="left" vertical="center"/>
      <protection/>
    </xf>
    <xf numFmtId="166" fontId="18" fillId="0" borderId="33" xfId="46" applyNumberFormat="1" applyFont="1" applyBorder="1" applyAlignment="1" applyProtection="1">
      <alignment horizontal="right" vertical="center"/>
      <protection/>
    </xf>
    <xf numFmtId="168" fontId="18" fillId="0" borderId="17" xfId="46" applyNumberFormat="1" applyFont="1" applyBorder="1" applyAlignment="1" applyProtection="1">
      <alignment horizontal="right" vertical="center"/>
      <protection/>
    </xf>
    <xf numFmtId="0" fontId="14" fillId="0" borderId="54" xfId="46" applyFont="1" applyBorder="1" applyAlignment="1" applyProtection="1">
      <alignment horizontal="left" vertical="top"/>
      <protection/>
    </xf>
    <xf numFmtId="0" fontId="20" fillId="0" borderId="55" xfId="46" applyFont="1" applyBorder="1" applyAlignment="1" applyProtection="1">
      <alignment horizontal="left" vertical="center"/>
      <protection/>
    </xf>
    <xf numFmtId="0" fontId="17" fillId="0" borderId="56" xfId="46" applyFont="1" applyBorder="1" applyAlignment="1" applyProtection="1">
      <alignment horizontal="left" vertical="center"/>
      <protection/>
    </xf>
    <xf numFmtId="0" fontId="14" fillId="0" borderId="56" xfId="46" applyFont="1" applyBorder="1" applyAlignment="1" applyProtection="1">
      <alignment horizontal="left" vertical="top"/>
      <protection/>
    </xf>
    <xf numFmtId="0" fontId="21" fillId="0" borderId="37" xfId="46" applyFont="1" applyBorder="1" applyAlignment="1" applyProtection="1">
      <alignment horizontal="left" vertical="center"/>
      <protection/>
    </xf>
    <xf numFmtId="0" fontId="3" fillId="0" borderId="36" xfId="46" applyFont="1" applyBorder="1" applyAlignment="1" applyProtection="1">
      <alignment horizontal="left" vertical="center"/>
      <protection/>
    </xf>
    <xf numFmtId="166" fontId="21" fillId="0" borderId="36" xfId="46" applyNumberFormat="1" applyFont="1" applyBorder="1" applyAlignment="1" applyProtection="1">
      <alignment horizontal="right" vertical="center"/>
      <protection/>
    </xf>
    <xf numFmtId="0" fontId="14" fillId="0" borderId="39" xfId="46" applyFont="1" applyBorder="1" applyAlignment="1" applyProtection="1">
      <alignment horizontal="left" vertical="top"/>
      <protection/>
    </xf>
    <xf numFmtId="0" fontId="14" fillId="0" borderId="14" xfId="46" applyFont="1" applyBorder="1" applyAlignment="1" applyProtection="1">
      <alignment horizontal="left" vertical="top"/>
      <protection/>
    </xf>
    <xf numFmtId="0" fontId="15" fillId="0" borderId="53" xfId="46" applyFont="1" applyBorder="1" applyAlignment="1" applyProtection="1">
      <alignment horizontal="left" vertical="center"/>
      <protection/>
    </xf>
    <xf numFmtId="0" fontId="3" fillId="0" borderId="17" xfId="46" applyFont="1" applyBorder="1" applyAlignment="1" applyProtection="1">
      <alignment horizontal="left" vertical="center"/>
      <protection/>
    </xf>
    <xf numFmtId="0" fontId="15" fillId="0" borderId="17" xfId="46" applyFont="1" applyBorder="1" applyAlignment="1" applyProtection="1">
      <alignment horizontal="right" vertical="center"/>
      <protection/>
    </xf>
    <xf numFmtId="0" fontId="14" fillId="0" borderId="15" xfId="46" applyFont="1" applyBorder="1" applyAlignment="1" applyProtection="1">
      <alignment horizontal="left" vertical="top"/>
      <protection/>
    </xf>
    <xf numFmtId="0" fontId="0" fillId="0" borderId="0" xfId="46" applyAlignment="1" applyProtection="1">
      <alignment horizontal="left" vertical="top"/>
      <protection/>
    </xf>
    <xf numFmtId="0" fontId="0" fillId="0" borderId="21" xfId="46" applyFont="1" applyBorder="1" applyAlignment="1" applyProtection="1">
      <alignment horizontal="left" vertical="top"/>
      <protection/>
    </xf>
    <xf numFmtId="0" fontId="0" fillId="0" borderId="0" xfId="46" applyFont="1" applyAlignment="1" applyProtection="1">
      <alignment horizontal="left" vertical="top"/>
      <protection/>
    </xf>
    <xf numFmtId="0" fontId="0" fillId="0" borderId="14" xfId="46" applyFont="1" applyBorder="1" applyAlignment="1" applyProtection="1">
      <alignment horizontal="left" vertical="top"/>
      <protection/>
    </xf>
    <xf numFmtId="0" fontId="3" fillId="0" borderId="57" xfId="46" applyFont="1" applyBorder="1" applyAlignment="1" applyProtection="1">
      <alignment horizontal="left" vertical="center"/>
      <protection/>
    </xf>
    <xf numFmtId="2" fontId="3" fillId="0" borderId="58" xfId="46" applyNumberFormat="1" applyFont="1" applyBorder="1" applyAlignment="1" applyProtection="1">
      <alignment horizontal="center" vertical="center"/>
      <protection/>
    </xf>
    <xf numFmtId="170" fontId="3" fillId="0" borderId="58" xfId="46" applyNumberFormat="1" applyFont="1" applyBorder="1" applyAlignment="1" applyProtection="1">
      <alignment horizontal="right" vertical="center"/>
      <protection/>
    </xf>
    <xf numFmtId="166" fontId="3" fillId="0" borderId="58" xfId="46" applyNumberFormat="1" applyFont="1" applyBorder="1" applyAlignment="1" applyProtection="1">
      <alignment horizontal="right" vertical="center"/>
      <protection/>
    </xf>
    <xf numFmtId="0" fontId="0" fillId="0" borderId="59" xfId="46" applyFont="1" applyBorder="1" applyAlignment="1" applyProtection="1">
      <alignment horizontal="left" vertical="top"/>
      <protection/>
    </xf>
    <xf numFmtId="0" fontId="3" fillId="0" borderId="60" xfId="46" applyFont="1" applyBorder="1" applyAlignment="1" applyProtection="1">
      <alignment horizontal="left" vertical="center"/>
      <protection/>
    </xf>
    <xf numFmtId="2" fontId="3" fillId="0" borderId="56" xfId="46" applyNumberFormat="1" applyFont="1" applyBorder="1" applyAlignment="1" applyProtection="1">
      <alignment horizontal="center" vertical="center"/>
      <protection/>
    </xf>
    <xf numFmtId="170" fontId="3" fillId="0" borderId="56" xfId="46" applyNumberFormat="1" applyFont="1" applyBorder="1" applyAlignment="1" applyProtection="1">
      <alignment horizontal="right" vertical="center"/>
      <protection/>
    </xf>
    <xf numFmtId="166" fontId="3" fillId="0" borderId="56" xfId="46" applyNumberFormat="1" applyFont="1" applyBorder="1" applyAlignment="1" applyProtection="1">
      <alignment horizontal="right" vertical="center"/>
      <protection/>
    </xf>
    <xf numFmtId="0" fontId="0" fillId="0" borderId="61" xfId="46" applyFont="1" applyBorder="1" applyAlignment="1" applyProtection="1">
      <alignment horizontal="left" vertical="top"/>
      <protection/>
    </xf>
    <xf numFmtId="0" fontId="0" fillId="0" borderId="16" xfId="46" applyFont="1" applyBorder="1" applyAlignment="1" applyProtection="1">
      <alignment horizontal="left" vertical="top"/>
      <protection/>
    </xf>
    <xf numFmtId="0" fontId="21" fillId="0" borderId="41" xfId="46" applyFont="1" applyBorder="1" applyAlignment="1" applyProtection="1">
      <alignment horizontal="left" vertical="center"/>
      <protection/>
    </xf>
    <xf numFmtId="2" fontId="3" fillId="0" borderId="41" xfId="46" applyNumberFormat="1" applyFont="1" applyBorder="1" applyAlignment="1" applyProtection="1">
      <alignment horizontal="right" vertical="center"/>
      <protection/>
    </xf>
    <xf numFmtId="170" fontId="3" fillId="0" borderId="41" xfId="46" applyNumberFormat="1" applyFont="1" applyBorder="1" applyAlignment="1" applyProtection="1">
      <alignment horizontal="right" vertical="center"/>
      <protection/>
    </xf>
    <xf numFmtId="2" fontId="3" fillId="0" borderId="41" xfId="46" applyNumberFormat="1" applyFont="1" applyBorder="1" applyAlignment="1" applyProtection="1">
      <alignment horizontal="left" vertical="center"/>
      <protection/>
    </xf>
    <xf numFmtId="166" fontId="21" fillId="0" borderId="41" xfId="46" applyNumberFormat="1" applyFont="1" applyBorder="1" applyAlignment="1" applyProtection="1">
      <alignment horizontal="right" vertical="center"/>
      <protection/>
    </xf>
    <xf numFmtId="0" fontId="0" fillId="0" borderId="44" xfId="46" applyFont="1" applyBorder="1" applyAlignment="1" applyProtection="1">
      <alignment horizontal="left" vertical="top"/>
      <protection/>
    </xf>
    <xf numFmtId="0" fontId="14" fillId="0" borderId="36" xfId="46" applyFont="1" applyBorder="1" applyAlignment="1" applyProtection="1">
      <alignment horizontal="left" vertical="top"/>
      <protection/>
    </xf>
    <xf numFmtId="170" fontId="14" fillId="0" borderId="36" xfId="46" applyNumberFormat="1" applyFont="1" applyBorder="1" applyAlignment="1" applyProtection="1">
      <alignment horizontal="right" vertical="center"/>
      <protection/>
    </xf>
    <xf numFmtId="0" fontId="0" fillId="0" borderId="39" xfId="46" applyFont="1" applyBorder="1" applyAlignment="1" applyProtection="1">
      <alignment horizontal="left" vertical="top"/>
      <protection/>
    </xf>
    <xf numFmtId="0" fontId="14" fillId="0" borderId="60" xfId="46" applyFont="1" applyBorder="1" applyAlignment="1" applyProtection="1">
      <alignment horizontal="left"/>
      <protection/>
    </xf>
    <xf numFmtId="166" fontId="12" fillId="0" borderId="60" xfId="46" applyNumberFormat="1" applyFont="1" applyBorder="1" applyAlignment="1" applyProtection="1">
      <alignment horizontal="right" vertical="center"/>
      <protection/>
    </xf>
    <xf numFmtId="0" fontId="0" fillId="0" borderId="15" xfId="46" applyFont="1" applyBorder="1" applyAlignment="1" applyProtection="1">
      <alignment horizontal="left" vertical="top"/>
      <protection/>
    </xf>
    <xf numFmtId="0" fontId="0" fillId="0" borderId="25" xfId="46" applyFont="1" applyBorder="1" applyAlignment="1" applyProtection="1">
      <alignment horizontal="left" vertical="top"/>
      <protection/>
    </xf>
    <xf numFmtId="0" fontId="0" fillId="0" borderId="62" xfId="46" applyFont="1" applyBorder="1" applyAlignment="1" applyProtection="1">
      <alignment horizontal="left" vertical="top"/>
      <protection/>
    </xf>
    <xf numFmtId="0" fontId="14" fillId="0" borderId="63" xfId="46" applyFont="1" applyBorder="1" applyAlignment="1" applyProtection="1">
      <alignment horizontal="left" vertical="top"/>
      <protection/>
    </xf>
    <xf numFmtId="0" fontId="14" fillId="0" borderId="53" xfId="46" applyFont="1" applyBorder="1" applyAlignment="1" applyProtection="1">
      <alignment horizontal="left"/>
      <protection/>
    </xf>
    <xf numFmtId="0" fontId="14" fillId="0" borderId="17" xfId="46" applyFont="1" applyBorder="1" applyAlignment="1" applyProtection="1">
      <alignment horizontal="left" vertical="top"/>
      <protection/>
    </xf>
    <xf numFmtId="166" fontId="12" fillId="0" borderId="53" xfId="46" applyNumberFormat="1" applyFont="1" applyBorder="1" applyAlignment="1" applyProtection="1">
      <alignment horizontal="right" vertical="center"/>
      <protection/>
    </xf>
    <xf numFmtId="0" fontId="0" fillId="0" borderId="18" xfId="46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right"/>
      <protection/>
    </xf>
    <xf numFmtId="166" fontId="10" fillId="0" borderId="0" xfId="0" applyNumberFormat="1" applyFont="1" applyAlignment="1" applyProtection="1">
      <alignment horizontal="right"/>
      <protection/>
    </xf>
    <xf numFmtId="167" fontId="10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 horizontal="right"/>
      <protection/>
    </xf>
    <xf numFmtId="167" fontId="11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167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3" fillId="7" borderId="10" xfId="0" applyNumberFormat="1" applyFont="1" applyFill="1" applyBorder="1" applyAlignment="1" applyProtection="1">
      <alignment horizontal="right"/>
      <protection locked="0"/>
    </xf>
    <xf numFmtId="166" fontId="3" fillId="0" borderId="56" xfId="46" applyNumberFormat="1" applyFont="1" applyBorder="1" applyAlignment="1" applyProtection="1">
      <alignment horizontal="right" vertical="center"/>
      <protection/>
    </xf>
    <xf numFmtId="166" fontId="18" fillId="0" borderId="57" xfId="46" applyNumberFormat="1" applyFont="1" applyBorder="1" applyAlignment="1" applyProtection="1">
      <alignment horizontal="right" vertical="center"/>
      <protection/>
    </xf>
    <xf numFmtId="166" fontId="18" fillId="0" borderId="60" xfId="46" applyNumberFormat="1" applyFont="1" applyBorder="1" applyAlignment="1" applyProtection="1">
      <alignment horizontal="right" vertical="center"/>
      <protection/>
    </xf>
    <xf numFmtId="0" fontId="20" fillId="0" borderId="57" xfId="46" applyFont="1" applyBorder="1" applyAlignment="1" applyProtection="1">
      <alignment horizontal="left" vertical="center"/>
      <protection/>
    </xf>
    <xf numFmtId="0" fontId="20" fillId="0" borderId="64" xfId="46" applyFont="1" applyBorder="1" applyAlignment="1" applyProtection="1">
      <alignment horizontal="left" vertical="center"/>
      <protection/>
    </xf>
    <xf numFmtId="0" fontId="20" fillId="0" borderId="60" xfId="46" applyFont="1" applyBorder="1" applyAlignment="1" applyProtection="1">
      <alignment horizontal="left" vertical="center"/>
      <protection/>
    </xf>
    <xf numFmtId="0" fontId="20" fillId="0" borderId="55" xfId="46" applyFont="1" applyBorder="1" applyAlignment="1" applyProtection="1">
      <alignment horizontal="left" vertical="center"/>
      <protection/>
    </xf>
    <xf numFmtId="0" fontId="14" fillId="0" borderId="65" xfId="46" applyFont="1" applyBorder="1" applyAlignment="1" applyProtection="1">
      <alignment horizontal="left" vertical="center"/>
      <protection/>
    </xf>
    <xf numFmtId="0" fontId="14" fillId="0" borderId="66" xfId="46" applyFont="1" applyBorder="1" applyAlignment="1" applyProtection="1">
      <alignment horizontal="left" vertical="center"/>
      <protection/>
    </xf>
    <xf numFmtId="0" fontId="14" fillId="0" borderId="25" xfId="46" applyFont="1" applyBorder="1" applyAlignment="1" applyProtection="1">
      <alignment horizontal="left" vertical="center" wrapText="1"/>
      <protection/>
    </xf>
    <xf numFmtId="0" fontId="14" fillId="0" borderId="62" xfId="46" applyFont="1" applyBorder="1" applyAlignment="1" applyProtection="1">
      <alignment horizontal="center" vertical="center"/>
      <protection/>
    </xf>
    <xf numFmtId="0" fontId="14" fillId="0" borderId="26" xfId="46" applyFont="1" applyBorder="1" applyAlignment="1" applyProtection="1">
      <alignment horizontal="center" vertical="center"/>
      <protection/>
    </xf>
    <xf numFmtId="0" fontId="3" fillId="7" borderId="29" xfId="46" applyFont="1" applyFill="1" applyBorder="1" applyAlignment="1" applyProtection="1">
      <alignment horizontal="left" vertical="center" wrapText="1"/>
      <protection locked="0"/>
    </xf>
    <xf numFmtId="0" fontId="3" fillId="7" borderId="29" xfId="46" applyFont="1" applyFill="1" applyBorder="1" applyAlignment="1" applyProtection="1">
      <alignment horizontal="center" vertical="center"/>
      <protection locked="0"/>
    </xf>
    <xf numFmtId="0" fontId="3" fillId="0" borderId="0" xfId="46" applyFont="1" applyAlignment="1" applyProtection="1">
      <alignment horizontal="left" vertical="center"/>
      <protection/>
    </xf>
    <xf numFmtId="0" fontId="3" fillId="7" borderId="27" xfId="46" applyFont="1" applyFill="1" applyBorder="1" applyAlignment="1" applyProtection="1">
      <alignment horizontal="left" vertical="center"/>
      <protection locked="0"/>
    </xf>
    <xf numFmtId="0" fontId="3" fillId="7" borderId="28" xfId="46" applyFont="1" applyFill="1" applyBorder="1" applyAlignment="1" applyProtection="1">
      <alignment horizontal="left" vertical="center"/>
      <protection locked="0"/>
    </xf>
    <xf numFmtId="166" fontId="3" fillId="0" borderId="58" xfId="46" applyNumberFormat="1" applyFont="1" applyBorder="1" applyAlignment="1" applyProtection="1">
      <alignment horizontal="right" vertical="center"/>
      <protection/>
    </xf>
    <xf numFmtId="0" fontId="14" fillId="0" borderId="0" xfId="46" applyFont="1" applyAlignment="1" applyProtection="1">
      <alignment horizontal="left" vertical="center"/>
      <protection/>
    </xf>
    <xf numFmtId="0" fontId="3" fillId="0" borderId="22" xfId="46" applyFont="1" applyBorder="1" applyAlignment="1" applyProtection="1">
      <alignment horizontal="left" vertical="center" wrapText="1"/>
      <protection/>
    </xf>
    <xf numFmtId="0" fontId="3" fillId="0" borderId="67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0" fontId="3" fillId="0" borderId="27" xfId="46" applyFont="1" applyBorder="1" applyAlignment="1" applyProtection="1">
      <alignment horizontal="left" vertical="center"/>
      <protection/>
    </xf>
    <xf numFmtId="0" fontId="3" fillId="0" borderId="28" xfId="46" applyFont="1" applyBorder="1" applyAlignment="1" applyProtection="1">
      <alignment horizontal="left" vertical="center"/>
      <protection/>
    </xf>
    <xf numFmtId="0" fontId="3" fillId="0" borderId="21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24" xfId="46" applyFont="1" applyBorder="1" applyAlignment="1" applyProtection="1">
      <alignment horizontal="left" vertical="center" wrapText="1"/>
      <protection/>
    </xf>
    <xf numFmtId="0" fontId="3" fillId="7" borderId="21" xfId="46" applyFont="1" applyFill="1" applyBorder="1" applyAlignment="1" applyProtection="1">
      <alignment horizontal="left" vertical="center" wrapText="1"/>
      <protection/>
    </xf>
    <xf numFmtId="0" fontId="3" fillId="7" borderId="0" xfId="46" applyFont="1" applyFill="1" applyAlignment="1" applyProtection="1">
      <alignment horizontal="left" vertical="center" wrapText="1"/>
      <protection/>
    </xf>
    <xf numFmtId="0" fontId="3" fillId="7" borderId="24" xfId="46" applyFont="1" applyFill="1" applyBorder="1" applyAlignment="1" applyProtection="1">
      <alignment horizontal="left" vertical="center" wrapText="1"/>
      <protection/>
    </xf>
    <xf numFmtId="0" fontId="15" fillId="0" borderId="22" xfId="46" applyFont="1" applyBorder="1" applyAlignment="1" applyProtection="1">
      <alignment horizontal="left" vertical="center" wrapText="1"/>
      <protection/>
    </xf>
    <xf numFmtId="0" fontId="15" fillId="0" borderId="67" xfId="46" applyFont="1" applyBorder="1" applyAlignment="1" applyProtection="1">
      <alignment horizontal="left" vertical="center" wrapText="1"/>
      <protection/>
    </xf>
    <xf numFmtId="0" fontId="15" fillId="0" borderId="23" xfId="46" applyFont="1" applyBorder="1" applyAlignment="1" applyProtection="1">
      <alignment horizontal="left" vertical="center" wrapText="1"/>
      <protection/>
    </xf>
    <xf numFmtId="0" fontId="15" fillId="0" borderId="21" xfId="46" applyFont="1" applyBorder="1" applyAlignment="1" applyProtection="1">
      <alignment horizontal="left" vertical="center" wrapText="1"/>
      <protection/>
    </xf>
    <xf numFmtId="0" fontId="15" fillId="0" borderId="0" xfId="46" applyFont="1" applyAlignment="1" applyProtection="1">
      <alignment horizontal="left" vertical="center" wrapText="1"/>
      <protection/>
    </xf>
    <xf numFmtId="0" fontId="15" fillId="0" borderId="24" xfId="46" applyFont="1" applyBorder="1" applyAlignment="1" applyProtection="1">
      <alignment horizontal="left" vertical="center" wrapText="1"/>
      <protection/>
    </xf>
    <xf numFmtId="0" fontId="15" fillId="0" borderId="25" xfId="46" applyFont="1" applyBorder="1" applyAlignment="1" applyProtection="1">
      <alignment horizontal="left" vertical="center" wrapText="1"/>
      <protection/>
    </xf>
    <xf numFmtId="0" fontId="15" fillId="0" borderId="62" xfId="46" applyFont="1" applyBorder="1" applyAlignment="1" applyProtection="1">
      <alignment horizontal="left" vertical="center" wrapText="1"/>
      <protection/>
    </xf>
    <xf numFmtId="0" fontId="15" fillId="0" borderId="26" xfId="46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7" borderId="0" xfId="0" applyFont="1" applyFill="1" applyAlignment="1" applyProtection="1">
      <alignment horizontal="left" vertical="top" wrapText="1"/>
      <protection locked="0"/>
    </xf>
    <xf numFmtId="167" fontId="5" fillId="7" borderId="0" xfId="0" applyNumberFormat="1" applyFont="1" applyFill="1" applyAlignment="1" applyProtection="1">
      <alignment horizontal="right" vertical="top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Y10" sqref="Y10"/>
    </sheetView>
  </sheetViews>
  <sheetFormatPr defaultColWidth="10.5" defaultRowHeight="12" customHeight="1"/>
  <cols>
    <col min="1" max="1" width="3" style="109" customWidth="1"/>
    <col min="2" max="2" width="2.5" style="109" customWidth="1"/>
    <col min="3" max="3" width="3.83203125" style="109" customWidth="1"/>
    <col min="4" max="4" width="11" style="109" customWidth="1"/>
    <col min="5" max="5" width="15.83203125" style="109" customWidth="1"/>
    <col min="6" max="6" width="0.4921875" style="109" customWidth="1"/>
    <col min="7" max="7" width="3.16015625" style="109" customWidth="1"/>
    <col min="8" max="8" width="3" style="109" customWidth="1"/>
    <col min="9" max="9" width="12.33203125" style="109" customWidth="1"/>
    <col min="10" max="10" width="16.16015625" style="109" customWidth="1"/>
    <col min="11" max="11" width="0.65625" style="109" customWidth="1"/>
    <col min="12" max="13" width="3" style="109" customWidth="1"/>
    <col min="14" max="14" width="5.66015625" style="109" customWidth="1"/>
    <col min="15" max="15" width="6.5" style="109" customWidth="1"/>
    <col min="16" max="16" width="12" style="109" customWidth="1"/>
    <col min="17" max="17" width="7.5" style="109" customWidth="1"/>
    <col min="18" max="18" width="17.83203125" style="109" customWidth="1"/>
    <col min="19" max="19" width="0.4921875" style="109" customWidth="1"/>
    <col min="20" max="16384" width="10.5" style="111" customWidth="1"/>
  </cols>
  <sheetData>
    <row r="1" spans="1:19" s="109" customFormat="1" ht="14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s="109" customFormat="1" ht="21" customHeight="1">
      <c r="A2" s="14"/>
      <c r="B2" s="15"/>
      <c r="C2" s="15"/>
      <c r="D2" s="15"/>
      <c r="E2" s="15"/>
      <c r="F2" s="15"/>
      <c r="G2" s="16" t="s">
        <v>138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/>
    </row>
    <row r="3" spans="1:19" s="109" customFormat="1" ht="14.2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s="109" customFormat="1" ht="9" customHeight="1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s="109" customFormat="1" ht="24.75" customHeight="1">
      <c r="A5" s="24"/>
      <c r="B5" s="25" t="s">
        <v>139</v>
      </c>
      <c r="C5" s="25"/>
      <c r="D5" s="25"/>
      <c r="E5" s="216" t="s">
        <v>140</v>
      </c>
      <c r="F5" s="217"/>
      <c r="G5" s="217"/>
      <c r="H5" s="217"/>
      <c r="I5" s="217"/>
      <c r="J5" s="217"/>
      <c r="K5" s="217"/>
      <c r="L5" s="218"/>
      <c r="M5" s="25"/>
      <c r="N5" s="25"/>
      <c r="O5" s="204" t="s">
        <v>141</v>
      </c>
      <c r="P5" s="204"/>
      <c r="Q5" s="26"/>
      <c r="R5" s="27"/>
      <c r="S5" s="28"/>
    </row>
    <row r="6" spans="1:19" s="109" customFormat="1" ht="24.75" customHeight="1">
      <c r="A6" s="24"/>
      <c r="B6" s="25" t="s">
        <v>142</v>
      </c>
      <c r="C6" s="25"/>
      <c r="D6" s="25"/>
      <c r="E6" s="219" t="s">
        <v>143</v>
      </c>
      <c r="F6" s="220"/>
      <c r="G6" s="220"/>
      <c r="H6" s="220"/>
      <c r="I6" s="220"/>
      <c r="J6" s="220"/>
      <c r="K6" s="220"/>
      <c r="L6" s="221"/>
      <c r="M6" s="25"/>
      <c r="N6" s="25"/>
      <c r="O6" s="204" t="s">
        <v>144</v>
      </c>
      <c r="P6" s="204"/>
      <c r="Q6" s="29"/>
      <c r="R6" s="28"/>
      <c r="S6" s="28"/>
    </row>
    <row r="7" spans="1:19" s="109" customFormat="1" ht="24.75" customHeight="1" thickBot="1">
      <c r="A7" s="24"/>
      <c r="B7" s="25"/>
      <c r="C7" s="25"/>
      <c r="D7" s="25"/>
      <c r="E7" s="222" t="s">
        <v>145</v>
      </c>
      <c r="F7" s="223"/>
      <c r="G7" s="223"/>
      <c r="H7" s="223"/>
      <c r="I7" s="223"/>
      <c r="J7" s="223"/>
      <c r="K7" s="223"/>
      <c r="L7" s="224"/>
      <c r="M7" s="25"/>
      <c r="N7" s="25"/>
      <c r="O7" s="204" t="s">
        <v>146</v>
      </c>
      <c r="P7" s="204"/>
      <c r="Q7" s="30" t="s">
        <v>147</v>
      </c>
      <c r="R7" s="31"/>
      <c r="S7" s="28"/>
    </row>
    <row r="8" spans="1:19" s="109" customFormat="1" ht="24.75" customHeight="1" thickBo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4" t="s">
        <v>148</v>
      </c>
      <c r="P8" s="204"/>
      <c r="Q8" s="25" t="s">
        <v>149</v>
      </c>
      <c r="R8" s="25"/>
      <c r="S8" s="28"/>
    </row>
    <row r="9" spans="1:19" s="109" customFormat="1" ht="24.75" customHeight="1" thickBot="1">
      <c r="A9" s="24"/>
      <c r="B9" s="25" t="s">
        <v>150</v>
      </c>
      <c r="C9" s="25"/>
      <c r="D9" s="25"/>
      <c r="E9" s="205" t="s">
        <v>151</v>
      </c>
      <c r="F9" s="206"/>
      <c r="G9" s="206"/>
      <c r="H9" s="206"/>
      <c r="I9" s="206"/>
      <c r="J9" s="206"/>
      <c r="K9" s="206"/>
      <c r="L9" s="207"/>
      <c r="M9" s="25"/>
      <c r="N9" s="25"/>
      <c r="O9" s="208" t="s">
        <v>152</v>
      </c>
      <c r="P9" s="209"/>
      <c r="Q9" s="32" t="s">
        <v>153</v>
      </c>
      <c r="R9" s="33"/>
      <c r="S9" s="28"/>
    </row>
    <row r="10" spans="1:19" s="109" customFormat="1" ht="24.75" customHeight="1" thickBot="1">
      <c r="A10" s="24"/>
      <c r="B10" s="25" t="s">
        <v>154</v>
      </c>
      <c r="C10" s="25"/>
      <c r="D10" s="25"/>
      <c r="E10" s="210" t="s">
        <v>145</v>
      </c>
      <c r="F10" s="211"/>
      <c r="G10" s="211"/>
      <c r="H10" s="211"/>
      <c r="I10" s="211"/>
      <c r="J10" s="211"/>
      <c r="K10" s="211"/>
      <c r="L10" s="212"/>
      <c r="M10" s="25"/>
      <c r="N10" s="25"/>
      <c r="O10" s="208"/>
      <c r="P10" s="209"/>
      <c r="Q10" s="32"/>
      <c r="R10" s="33"/>
      <c r="S10" s="28"/>
    </row>
    <row r="11" spans="1:19" s="109" customFormat="1" ht="24.75" customHeight="1" thickBot="1">
      <c r="A11" s="24"/>
      <c r="B11" s="25" t="s">
        <v>155</v>
      </c>
      <c r="C11" s="25"/>
      <c r="D11" s="25"/>
      <c r="E11" s="213" t="s">
        <v>213</v>
      </c>
      <c r="F11" s="214"/>
      <c r="G11" s="214"/>
      <c r="H11" s="214"/>
      <c r="I11" s="214"/>
      <c r="J11" s="214"/>
      <c r="K11" s="214"/>
      <c r="L11" s="215"/>
      <c r="M11" s="25"/>
      <c r="N11" s="25"/>
      <c r="O11" s="208"/>
      <c r="P11" s="209"/>
      <c r="Q11" s="32"/>
      <c r="R11" s="33"/>
      <c r="S11" s="28"/>
    </row>
    <row r="12" spans="1:19" s="109" customFormat="1" ht="24.75" customHeight="1" thickBot="1">
      <c r="A12" s="24"/>
      <c r="B12" s="25" t="s">
        <v>156</v>
      </c>
      <c r="C12" s="25"/>
      <c r="D12" s="25"/>
      <c r="E12" s="195"/>
      <c r="F12" s="196"/>
      <c r="G12" s="196"/>
      <c r="H12" s="196"/>
      <c r="I12" s="196"/>
      <c r="J12" s="196"/>
      <c r="K12" s="196"/>
      <c r="L12" s="197"/>
      <c r="M12" s="25"/>
      <c r="N12" s="25"/>
      <c r="O12" s="198"/>
      <c r="P12" s="199"/>
      <c r="Q12" s="198"/>
      <c r="R12" s="199"/>
      <c r="S12" s="28"/>
    </row>
    <row r="13" spans="1:19" s="109" customFormat="1" ht="12.75" customHeight="1">
      <c r="A13" s="34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6"/>
      <c r="Q13" s="36"/>
      <c r="R13" s="35"/>
      <c r="S13" s="37"/>
    </row>
    <row r="14" spans="1:19" s="109" customFormat="1" ht="18.75" customHeight="1" thickBot="1">
      <c r="A14" s="24"/>
      <c r="B14" s="25"/>
      <c r="C14" s="25"/>
      <c r="D14" s="25"/>
      <c r="E14" s="38" t="s">
        <v>157</v>
      </c>
      <c r="F14" s="25"/>
      <c r="G14" s="25"/>
      <c r="H14" s="25"/>
      <c r="I14" s="25"/>
      <c r="J14" s="25"/>
      <c r="K14" s="25"/>
      <c r="L14" s="25"/>
      <c r="M14" s="25"/>
      <c r="N14" s="25"/>
      <c r="O14" s="200" t="s">
        <v>158</v>
      </c>
      <c r="P14" s="200"/>
      <c r="Q14" s="38"/>
      <c r="R14" s="39"/>
      <c r="S14" s="28"/>
    </row>
    <row r="15" spans="1:19" s="109" customFormat="1" ht="18.75" customHeight="1" thickBot="1">
      <c r="A15" s="24"/>
      <c r="B15" s="25"/>
      <c r="C15" s="25"/>
      <c r="D15" s="25"/>
      <c r="E15" s="40"/>
      <c r="F15" s="25"/>
      <c r="G15" s="38"/>
      <c r="H15" s="25"/>
      <c r="I15" s="38"/>
      <c r="J15" s="25"/>
      <c r="K15" s="25"/>
      <c r="L15" s="25"/>
      <c r="M15" s="25"/>
      <c r="N15" s="25"/>
      <c r="O15" s="201"/>
      <c r="P15" s="202"/>
      <c r="Q15" s="38"/>
      <c r="R15" s="41"/>
      <c r="S15" s="28"/>
    </row>
    <row r="16" spans="1:19" s="109" customFormat="1" ht="9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5"/>
      <c r="P16" s="43"/>
      <c r="Q16" s="43"/>
      <c r="R16" s="43"/>
      <c r="S16" s="44"/>
    </row>
    <row r="17" spans="1:19" s="109" customFormat="1" ht="20.25" customHeight="1">
      <c r="A17" s="45"/>
      <c r="B17" s="46"/>
      <c r="C17" s="46"/>
      <c r="D17" s="46"/>
      <c r="E17" s="47" t="s">
        <v>159</v>
      </c>
      <c r="F17" s="46"/>
      <c r="G17" s="46"/>
      <c r="H17" s="46"/>
      <c r="I17" s="46"/>
      <c r="J17" s="46"/>
      <c r="K17" s="46"/>
      <c r="L17" s="46"/>
      <c r="M17" s="46"/>
      <c r="N17" s="46"/>
      <c r="O17" s="22"/>
      <c r="P17" s="46"/>
      <c r="Q17" s="46"/>
      <c r="R17" s="46"/>
      <c r="S17" s="48"/>
    </row>
    <row r="18" spans="1:19" s="109" customFormat="1" ht="21.75" customHeight="1">
      <c r="A18" s="49" t="s">
        <v>160</v>
      </c>
      <c r="B18" s="50"/>
      <c r="C18" s="50"/>
      <c r="D18" s="51"/>
      <c r="E18" s="52" t="s">
        <v>161</v>
      </c>
      <c r="F18" s="51"/>
      <c r="G18" s="52" t="s">
        <v>162</v>
      </c>
      <c r="H18" s="50"/>
      <c r="I18" s="51"/>
      <c r="J18" s="52" t="s">
        <v>163</v>
      </c>
      <c r="K18" s="50"/>
      <c r="L18" s="52" t="s">
        <v>164</v>
      </c>
      <c r="M18" s="50"/>
      <c r="N18" s="50"/>
      <c r="O18" s="50"/>
      <c r="P18" s="51"/>
      <c r="Q18" s="52" t="s">
        <v>165</v>
      </c>
      <c r="R18" s="50"/>
      <c r="S18" s="53"/>
    </row>
    <row r="19" spans="1:19" s="109" customFormat="1" ht="19.5" customHeight="1">
      <c r="A19" s="54"/>
      <c r="B19" s="55"/>
      <c r="C19" s="55"/>
      <c r="D19" s="56">
        <v>0</v>
      </c>
      <c r="E19" s="57">
        <v>0</v>
      </c>
      <c r="F19" s="58"/>
      <c r="G19" s="59"/>
      <c r="H19" s="55"/>
      <c r="I19" s="56">
        <v>0</v>
      </c>
      <c r="J19" s="57">
        <v>0</v>
      </c>
      <c r="K19" s="60"/>
      <c r="L19" s="59"/>
      <c r="M19" s="55"/>
      <c r="N19" s="55"/>
      <c r="O19" s="61"/>
      <c r="P19" s="56">
        <v>0</v>
      </c>
      <c r="Q19" s="59"/>
      <c r="R19" s="62">
        <v>0</v>
      </c>
      <c r="S19" s="63"/>
    </row>
    <row r="20" spans="1:19" s="109" customFormat="1" ht="20.25" customHeight="1">
      <c r="A20" s="45"/>
      <c r="B20" s="46"/>
      <c r="C20" s="46"/>
      <c r="D20" s="46"/>
      <c r="E20" s="47" t="s">
        <v>166</v>
      </c>
      <c r="F20" s="46"/>
      <c r="G20" s="46"/>
      <c r="H20" s="46"/>
      <c r="I20" s="46"/>
      <c r="J20" s="64" t="s">
        <v>167</v>
      </c>
      <c r="K20" s="46"/>
      <c r="L20" s="46"/>
      <c r="M20" s="46"/>
      <c r="N20" s="46"/>
      <c r="O20" s="43"/>
      <c r="P20" s="46"/>
      <c r="Q20" s="46"/>
      <c r="R20" s="46"/>
      <c r="S20" s="48"/>
    </row>
    <row r="21" spans="1:19" s="109" customFormat="1" ht="19.5" customHeight="1">
      <c r="A21" s="65" t="s">
        <v>168</v>
      </c>
      <c r="B21" s="66"/>
      <c r="C21" s="67" t="s">
        <v>169</v>
      </c>
      <c r="D21" s="68"/>
      <c r="E21" s="68"/>
      <c r="F21" s="69"/>
      <c r="G21" s="65" t="s">
        <v>170</v>
      </c>
      <c r="H21" s="70"/>
      <c r="I21" s="67" t="s">
        <v>171</v>
      </c>
      <c r="J21" s="68"/>
      <c r="K21" s="68"/>
      <c r="L21" s="65" t="s">
        <v>172</v>
      </c>
      <c r="M21" s="70"/>
      <c r="N21" s="67" t="s">
        <v>173</v>
      </c>
      <c r="O21" s="71"/>
      <c r="P21" s="68"/>
      <c r="Q21" s="68"/>
      <c r="R21" s="68"/>
      <c r="S21" s="69"/>
    </row>
    <row r="22" spans="1:19" s="109" customFormat="1" ht="19.5" customHeight="1">
      <c r="A22" s="72" t="s">
        <v>16</v>
      </c>
      <c r="B22" s="189" t="s">
        <v>28</v>
      </c>
      <c r="C22" s="190"/>
      <c r="D22" s="193"/>
      <c r="E22" s="187">
        <f>'Rozpočet s výkazem výměr a p'!H14</f>
        <v>0</v>
      </c>
      <c r="F22" s="74"/>
      <c r="G22" s="72" t="s">
        <v>23</v>
      </c>
      <c r="H22" s="75" t="s">
        <v>174</v>
      </c>
      <c r="I22" s="76"/>
      <c r="J22" s="77">
        <v>0</v>
      </c>
      <c r="K22" s="78"/>
      <c r="L22" s="72" t="s">
        <v>175</v>
      </c>
      <c r="M22" s="79" t="s">
        <v>132</v>
      </c>
      <c r="N22" s="80"/>
      <c r="O22" s="80"/>
      <c r="P22" s="80"/>
      <c r="Q22" s="81"/>
      <c r="R22" s="73">
        <v>0</v>
      </c>
      <c r="S22" s="74"/>
    </row>
    <row r="23" spans="1:19" s="109" customFormat="1" ht="19.5" customHeight="1">
      <c r="A23" s="72" t="s">
        <v>17</v>
      </c>
      <c r="B23" s="191"/>
      <c r="C23" s="192"/>
      <c r="D23" s="194"/>
      <c r="E23" s="188">
        <v>0</v>
      </c>
      <c r="F23" s="74"/>
      <c r="G23" s="72" t="s">
        <v>24</v>
      </c>
      <c r="H23" s="25" t="s">
        <v>176</v>
      </c>
      <c r="I23" s="76"/>
      <c r="J23" s="77">
        <v>0</v>
      </c>
      <c r="K23" s="78"/>
      <c r="L23" s="72" t="s">
        <v>177</v>
      </c>
      <c r="M23" s="79" t="s">
        <v>178</v>
      </c>
      <c r="N23" s="80"/>
      <c r="O23" s="25"/>
      <c r="P23" s="80"/>
      <c r="Q23" s="81"/>
      <c r="R23" s="73">
        <v>0</v>
      </c>
      <c r="S23" s="74"/>
    </row>
    <row r="24" spans="1:19" s="109" customFormat="1" ht="19.5" customHeight="1">
      <c r="A24" s="72" t="s">
        <v>18</v>
      </c>
      <c r="B24" s="189" t="s">
        <v>114</v>
      </c>
      <c r="C24" s="190"/>
      <c r="D24" s="193"/>
      <c r="E24" s="187">
        <f>'Rozpočet s výkazem výměr a p'!H70</f>
        <v>0</v>
      </c>
      <c r="F24" s="74"/>
      <c r="G24" s="72" t="s">
        <v>25</v>
      </c>
      <c r="H24" s="75" t="s">
        <v>179</v>
      </c>
      <c r="I24" s="76"/>
      <c r="J24" s="77">
        <v>0</v>
      </c>
      <c r="K24" s="78"/>
      <c r="L24" s="72" t="s">
        <v>180</v>
      </c>
      <c r="M24" s="79" t="s">
        <v>181</v>
      </c>
      <c r="N24" s="80"/>
      <c r="O24" s="80"/>
      <c r="P24" s="80"/>
      <c r="Q24" s="81"/>
      <c r="R24" s="73">
        <v>0</v>
      </c>
      <c r="S24" s="74"/>
    </row>
    <row r="25" spans="1:19" s="109" customFormat="1" ht="19.5" customHeight="1">
      <c r="A25" s="72" t="s">
        <v>19</v>
      </c>
      <c r="B25" s="191"/>
      <c r="C25" s="192"/>
      <c r="D25" s="194"/>
      <c r="E25" s="188"/>
      <c r="F25" s="74"/>
      <c r="G25" s="72" t="s">
        <v>26</v>
      </c>
      <c r="H25" s="75"/>
      <c r="I25" s="76"/>
      <c r="J25" s="77">
        <v>0</v>
      </c>
      <c r="K25" s="78"/>
      <c r="L25" s="72" t="s">
        <v>182</v>
      </c>
      <c r="M25" s="79" t="s">
        <v>183</v>
      </c>
      <c r="N25" s="80"/>
      <c r="O25" s="25"/>
      <c r="P25" s="80"/>
      <c r="Q25" s="81"/>
      <c r="R25" s="73">
        <v>0</v>
      </c>
      <c r="S25" s="74"/>
    </row>
    <row r="26" spans="1:19" s="109" customFormat="1" ht="19.5" customHeight="1">
      <c r="A26" s="72" t="s">
        <v>20</v>
      </c>
      <c r="B26" s="189" t="s">
        <v>184</v>
      </c>
      <c r="C26" s="190"/>
      <c r="D26" s="193"/>
      <c r="E26" s="187">
        <v>0</v>
      </c>
      <c r="F26" s="74"/>
      <c r="G26" s="82"/>
      <c r="H26" s="80"/>
      <c r="I26" s="76"/>
      <c r="J26" s="83"/>
      <c r="K26" s="78"/>
      <c r="L26" s="72" t="s">
        <v>185</v>
      </c>
      <c r="M26" s="79" t="s">
        <v>186</v>
      </c>
      <c r="N26" s="80"/>
      <c r="O26" s="80"/>
      <c r="P26" s="80"/>
      <c r="Q26" s="81"/>
      <c r="R26" s="73">
        <v>0</v>
      </c>
      <c r="S26" s="74"/>
    </row>
    <row r="27" spans="1:19" s="109" customFormat="1" ht="19.5" customHeight="1">
      <c r="A27" s="72" t="s">
        <v>21</v>
      </c>
      <c r="B27" s="191"/>
      <c r="C27" s="192"/>
      <c r="D27" s="194"/>
      <c r="E27" s="188">
        <v>0</v>
      </c>
      <c r="F27" s="74"/>
      <c r="G27" s="82"/>
      <c r="H27" s="80"/>
      <c r="I27" s="76"/>
      <c r="J27" s="83"/>
      <c r="K27" s="78"/>
      <c r="L27" s="72" t="s">
        <v>187</v>
      </c>
      <c r="M27" s="75" t="s">
        <v>188</v>
      </c>
      <c r="N27" s="80"/>
      <c r="O27" s="25"/>
      <c r="P27" s="80"/>
      <c r="Q27" s="76"/>
      <c r="R27" s="73">
        <f>'Rozpočet s výkazem výměr a p'!H77</f>
        <v>0</v>
      </c>
      <c r="S27" s="74"/>
    </row>
    <row r="28" spans="1:19" s="109" customFormat="1" ht="19.5" customHeight="1">
      <c r="A28" s="72" t="s">
        <v>22</v>
      </c>
      <c r="B28" s="84" t="s">
        <v>189</v>
      </c>
      <c r="C28" s="80"/>
      <c r="D28" s="76"/>
      <c r="E28" s="85">
        <f>'Rozpočet s výkazem výměr a p'!H13</f>
        <v>0</v>
      </c>
      <c r="F28" s="48"/>
      <c r="G28" s="72" t="s">
        <v>27</v>
      </c>
      <c r="H28" s="84" t="s">
        <v>190</v>
      </c>
      <c r="I28" s="76"/>
      <c r="J28" s="86"/>
      <c r="K28" s="87"/>
      <c r="L28" s="72" t="s">
        <v>191</v>
      </c>
      <c r="M28" s="84" t="s">
        <v>192</v>
      </c>
      <c r="N28" s="80"/>
      <c r="O28" s="80"/>
      <c r="P28" s="80"/>
      <c r="Q28" s="76"/>
      <c r="R28" s="85">
        <f>SUM(R22:R27)</f>
        <v>0</v>
      </c>
      <c r="S28" s="48"/>
    </row>
    <row r="29" spans="1:19" s="109" customFormat="1" ht="19.5" customHeight="1">
      <c r="A29" s="88" t="s">
        <v>193</v>
      </c>
      <c r="B29" s="89" t="s">
        <v>194</v>
      </c>
      <c r="C29" s="90"/>
      <c r="D29" s="91"/>
      <c r="E29" s="92">
        <v>0</v>
      </c>
      <c r="F29" s="93"/>
      <c r="G29" s="88" t="s">
        <v>195</v>
      </c>
      <c r="H29" s="89" t="s">
        <v>196</v>
      </c>
      <c r="I29" s="91"/>
      <c r="J29" s="94"/>
      <c r="K29" s="95"/>
      <c r="L29" s="88" t="s">
        <v>197</v>
      </c>
      <c r="M29" s="89" t="s">
        <v>198</v>
      </c>
      <c r="N29" s="90"/>
      <c r="O29" s="43"/>
      <c r="P29" s="90"/>
      <c r="Q29" s="91"/>
      <c r="R29" s="92">
        <v>0</v>
      </c>
      <c r="S29" s="93"/>
    </row>
    <row r="30" spans="1:19" s="109" customFormat="1" ht="19.5" customHeight="1">
      <c r="A30" s="96"/>
      <c r="B30" s="97"/>
      <c r="C30" s="98" t="s">
        <v>199</v>
      </c>
      <c r="D30" s="99"/>
      <c r="E30" s="99"/>
      <c r="F30" s="99"/>
      <c r="G30" s="99"/>
      <c r="H30" s="99"/>
      <c r="I30" s="99"/>
      <c r="J30" s="99"/>
      <c r="K30" s="99"/>
      <c r="L30" s="65" t="s">
        <v>200</v>
      </c>
      <c r="M30" s="100"/>
      <c r="N30" s="68" t="s">
        <v>201</v>
      </c>
      <c r="O30" s="101"/>
      <c r="P30" s="101"/>
      <c r="Q30" s="101"/>
      <c r="R30" s="102">
        <f>R28+E28</f>
        <v>0</v>
      </c>
      <c r="S30" s="103"/>
    </row>
    <row r="31" spans="1:19" s="109" customFormat="1" ht="14.2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04"/>
      <c r="M31" s="105" t="s">
        <v>202</v>
      </c>
      <c r="N31" s="106"/>
      <c r="O31" s="107" t="s">
        <v>124</v>
      </c>
      <c r="P31" s="106"/>
      <c r="Q31" s="107" t="s">
        <v>203</v>
      </c>
      <c r="R31" s="107" t="s">
        <v>204</v>
      </c>
      <c r="S31" s="108"/>
    </row>
    <row r="32" spans="1:19" s="109" customFormat="1" ht="12.7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113" t="s">
        <v>205</v>
      </c>
      <c r="N32" s="114"/>
      <c r="O32" s="115">
        <v>15</v>
      </c>
      <c r="P32" s="203">
        <v>0</v>
      </c>
      <c r="Q32" s="203"/>
      <c r="R32" s="116">
        <v>0</v>
      </c>
      <c r="S32" s="117"/>
    </row>
    <row r="33" spans="1:19" s="109" customFormat="1" ht="12.75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8" t="s">
        <v>206</v>
      </c>
      <c r="N33" s="119"/>
      <c r="O33" s="120">
        <v>21</v>
      </c>
      <c r="P33" s="186">
        <f>R30</f>
        <v>0</v>
      </c>
      <c r="Q33" s="186"/>
      <c r="R33" s="121">
        <f>P33*0.21</f>
        <v>0</v>
      </c>
      <c r="S33" s="122"/>
    </row>
    <row r="34" spans="1:19" s="109" customFormat="1" ht="19.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23"/>
      <c r="M34" s="124" t="s">
        <v>207</v>
      </c>
      <c r="N34" s="125"/>
      <c r="O34" s="126"/>
      <c r="P34" s="125"/>
      <c r="Q34" s="127"/>
      <c r="R34" s="128">
        <f>P33+R33</f>
        <v>0</v>
      </c>
      <c r="S34" s="129"/>
    </row>
    <row r="35" spans="1:19" s="109" customFormat="1" ht="19.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65" t="s">
        <v>208</v>
      </c>
      <c r="M35" s="130"/>
      <c r="N35" s="67" t="s">
        <v>209</v>
      </c>
      <c r="O35" s="131"/>
      <c r="P35" s="130"/>
      <c r="Q35" s="130"/>
      <c r="R35" s="130"/>
      <c r="S35" s="132"/>
    </row>
    <row r="36" spans="1:19" s="109" customFormat="1" ht="14.2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04"/>
      <c r="M36" s="133" t="s">
        <v>210</v>
      </c>
      <c r="N36" s="99"/>
      <c r="O36" s="99"/>
      <c r="P36" s="99"/>
      <c r="Q36" s="99"/>
      <c r="R36" s="134">
        <v>0</v>
      </c>
      <c r="S36" s="135"/>
    </row>
    <row r="37" spans="1:19" s="109" customFormat="1" ht="14.2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04"/>
      <c r="M37" s="133" t="s">
        <v>211</v>
      </c>
      <c r="N37" s="99"/>
      <c r="O37" s="99"/>
      <c r="P37" s="99"/>
      <c r="Q37" s="99"/>
      <c r="R37" s="134">
        <v>0</v>
      </c>
      <c r="S37" s="135"/>
    </row>
    <row r="38" spans="1:19" s="109" customFormat="1" ht="14.25" customHeight="1" thickBo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212</v>
      </c>
      <c r="N38" s="140"/>
      <c r="O38" s="140"/>
      <c r="P38" s="140"/>
      <c r="Q38" s="140"/>
      <c r="R38" s="141">
        <v>0</v>
      </c>
      <c r="S38" s="142"/>
    </row>
  </sheetData>
  <sheetProtection password="EA73" sheet="1" objects="1" scenarios="1"/>
  <mergeCells count="29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  <mergeCell ref="E24:E25"/>
    <mergeCell ref="B24:C25"/>
    <mergeCell ref="D24:D25"/>
    <mergeCell ref="B22:C23"/>
    <mergeCell ref="D22:D23"/>
    <mergeCell ref="E22:E23"/>
    <mergeCell ref="B26:C27"/>
    <mergeCell ref="D26:D27"/>
    <mergeCell ref="E26:E27"/>
  </mergeCells>
  <printOptions/>
  <pageMargins left="0.39375001192092896" right="0.39375001192092896" top="0.7875000238418579" bottom="0.7875000238418579" header="0" footer="0"/>
  <pageSetup blackAndWhite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C7" sqref="C7:E7"/>
    </sheetView>
  </sheetViews>
  <sheetFormatPr defaultColWidth="10.5" defaultRowHeight="12" customHeight="1"/>
  <cols>
    <col min="1" max="1" width="7.5" style="179" customWidth="1"/>
    <col min="2" max="2" width="8.83203125" style="180" customWidth="1"/>
    <col min="3" max="3" width="11.33203125" style="180" customWidth="1"/>
    <col min="4" max="4" width="57.66015625" style="180" customWidth="1"/>
    <col min="5" max="5" width="5.5" style="180" customWidth="1"/>
    <col min="6" max="6" width="11.16015625" style="181" customWidth="1"/>
    <col min="7" max="7" width="13.33203125" style="182" customWidth="1"/>
    <col min="8" max="8" width="17.83203125" style="182" customWidth="1"/>
    <col min="9" max="9" width="13.33203125" style="183" customWidth="1"/>
    <col min="10" max="10" width="13.33203125" style="181" customWidth="1"/>
    <col min="11" max="16384" width="10.5" style="184" customWidth="1"/>
  </cols>
  <sheetData>
    <row r="1" spans="1:10" s="143" customFormat="1" ht="27.75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143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143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s="143" customFormat="1" ht="13.5" customHeight="1">
      <c r="A4" s="2"/>
      <c r="B4" s="1"/>
      <c r="C4" s="2"/>
      <c r="D4" s="1"/>
      <c r="E4" s="1"/>
      <c r="F4" s="1"/>
      <c r="G4" s="1"/>
      <c r="H4" s="1"/>
      <c r="I4" s="1"/>
      <c r="J4" s="1"/>
    </row>
    <row r="5" spans="1:10" s="143" customFormat="1" ht="6.75" customHeight="1">
      <c r="A5" s="3"/>
      <c r="B5" s="3"/>
      <c r="C5" s="3"/>
      <c r="D5" s="3"/>
      <c r="E5" s="3"/>
      <c r="F5" s="3"/>
      <c r="G5" s="4"/>
      <c r="H5" s="4"/>
      <c r="I5" s="4"/>
      <c r="J5" s="4"/>
    </row>
    <row r="6" spans="1:10" s="143" customFormat="1" ht="12.75" customHeight="1">
      <c r="A6" s="5" t="s">
        <v>3</v>
      </c>
      <c r="B6" s="6"/>
      <c r="C6" s="6"/>
      <c r="D6" s="6"/>
      <c r="E6" s="6"/>
      <c r="F6" s="7"/>
      <c r="G6" s="8"/>
      <c r="H6" s="8"/>
      <c r="I6" s="9"/>
      <c r="J6" s="7"/>
    </row>
    <row r="7" spans="1:10" s="143" customFormat="1" ht="12.75" customHeight="1">
      <c r="A7" s="5" t="s">
        <v>4</v>
      </c>
      <c r="B7" s="6"/>
      <c r="C7" s="226" t="s">
        <v>213</v>
      </c>
      <c r="D7" s="226"/>
      <c r="E7" s="226"/>
      <c r="F7" s="7"/>
      <c r="G7" s="8"/>
      <c r="H7" s="5" t="s">
        <v>214</v>
      </c>
      <c r="I7" s="227"/>
      <c r="J7" s="227"/>
    </row>
    <row r="8" spans="1:10" s="143" customFormat="1" ht="12.75" customHeight="1">
      <c r="A8" s="5" t="s">
        <v>5</v>
      </c>
      <c r="B8" s="6"/>
      <c r="C8" s="6"/>
      <c r="D8" s="6"/>
      <c r="E8" s="6"/>
      <c r="F8" s="7"/>
      <c r="G8" s="8"/>
      <c r="H8" s="5" t="s">
        <v>215</v>
      </c>
      <c r="I8" s="227"/>
      <c r="J8" s="227"/>
    </row>
    <row r="9" spans="1:10" s="143" customFormat="1" ht="6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43" customFormat="1" ht="24.75" customHeight="1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</row>
    <row r="11" spans="1:10" s="143" customFormat="1" ht="12.75" customHeight="1" hidden="1">
      <c r="A11" s="10" t="s">
        <v>16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22</v>
      </c>
      <c r="H11" s="10" t="s">
        <v>25</v>
      </c>
      <c r="I11" s="10" t="s">
        <v>26</v>
      </c>
      <c r="J11" s="10" t="s">
        <v>27</v>
      </c>
    </row>
    <row r="12" spans="1:10" s="143" customFormat="1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143" customFormat="1" ht="30.75" customHeight="1">
      <c r="A13" s="144"/>
      <c r="B13" s="145"/>
      <c r="C13" s="145" t="s">
        <v>28</v>
      </c>
      <c r="D13" s="145" t="s">
        <v>29</v>
      </c>
      <c r="E13" s="145"/>
      <c r="F13" s="146"/>
      <c r="G13" s="147"/>
      <c r="H13" s="147">
        <f>SUM(H14+H50+H62+H71+H68+H75)</f>
        <v>0</v>
      </c>
      <c r="I13" s="148"/>
      <c r="J13" s="146">
        <v>2.9813614</v>
      </c>
    </row>
    <row r="14" spans="1:10" s="143" customFormat="1" ht="28.5" customHeight="1">
      <c r="A14" s="149"/>
      <c r="B14" s="150"/>
      <c r="C14" s="150" t="s">
        <v>21</v>
      </c>
      <c r="D14" s="150" t="s">
        <v>30</v>
      </c>
      <c r="E14" s="150"/>
      <c r="F14" s="151"/>
      <c r="G14" s="152"/>
      <c r="H14" s="152">
        <f>SUM(H15:H48)</f>
        <v>0</v>
      </c>
      <c r="I14" s="153"/>
      <c r="J14" s="151">
        <v>2.4735524</v>
      </c>
    </row>
    <row r="15" spans="1:10" s="143" customFormat="1" ht="13.5" customHeight="1">
      <c r="A15" s="154">
        <v>1</v>
      </c>
      <c r="B15" s="155" t="s">
        <v>31</v>
      </c>
      <c r="C15" s="155" t="s">
        <v>32</v>
      </c>
      <c r="D15" s="155" t="s">
        <v>33</v>
      </c>
      <c r="E15" s="155" t="s">
        <v>34</v>
      </c>
      <c r="F15" s="156">
        <v>96.83</v>
      </c>
      <c r="G15" s="185"/>
      <c r="H15" s="157">
        <f>F15*G15</f>
        <v>0</v>
      </c>
      <c r="I15" s="158">
        <v>0</v>
      </c>
      <c r="J15" s="156">
        <v>0</v>
      </c>
    </row>
    <row r="16" spans="1:10" s="143" customFormat="1" ht="21" customHeight="1">
      <c r="A16" s="159"/>
      <c r="B16" s="160"/>
      <c r="C16" s="160"/>
      <c r="D16" s="160" t="s">
        <v>35</v>
      </c>
      <c r="E16" s="160"/>
      <c r="F16" s="161"/>
      <c r="G16" s="162"/>
      <c r="H16" s="162"/>
      <c r="I16" s="163"/>
      <c r="J16" s="161"/>
    </row>
    <row r="17" spans="1:10" s="143" customFormat="1" ht="13.5" customHeight="1">
      <c r="A17" s="164"/>
      <c r="B17" s="165"/>
      <c r="C17" s="165"/>
      <c r="D17" s="165" t="s">
        <v>36</v>
      </c>
      <c r="E17" s="165"/>
      <c r="F17" s="166">
        <v>96.83</v>
      </c>
      <c r="G17" s="167"/>
      <c r="H17" s="167"/>
      <c r="I17" s="168"/>
      <c r="J17" s="166"/>
    </row>
    <row r="18" spans="1:10" s="143" customFormat="1" ht="13.5" customHeight="1">
      <c r="A18" s="154">
        <v>2</v>
      </c>
      <c r="B18" s="155" t="s">
        <v>31</v>
      </c>
      <c r="C18" s="155" t="s">
        <v>37</v>
      </c>
      <c r="D18" s="155" t="s">
        <v>38</v>
      </c>
      <c r="E18" s="155" t="s">
        <v>34</v>
      </c>
      <c r="F18" s="156">
        <v>115.97</v>
      </c>
      <c r="G18" s="185"/>
      <c r="H18" s="157">
        <f>F18*G18</f>
        <v>0</v>
      </c>
      <c r="I18" s="158">
        <v>0</v>
      </c>
      <c r="J18" s="156">
        <v>0</v>
      </c>
    </row>
    <row r="19" spans="1:10" s="143" customFormat="1" ht="13.5" customHeight="1">
      <c r="A19" s="159"/>
      <c r="B19" s="160"/>
      <c r="C19" s="160"/>
      <c r="D19" s="160" t="s">
        <v>39</v>
      </c>
      <c r="E19" s="160"/>
      <c r="F19" s="161"/>
      <c r="G19" s="162"/>
      <c r="H19" s="162"/>
      <c r="I19" s="163"/>
      <c r="J19" s="161"/>
    </row>
    <row r="20" spans="1:10" s="143" customFormat="1" ht="13.5" customHeight="1">
      <c r="A20" s="164"/>
      <c r="B20" s="165"/>
      <c r="C20" s="165"/>
      <c r="D20" s="165" t="s">
        <v>40</v>
      </c>
      <c r="E20" s="165"/>
      <c r="F20" s="166">
        <v>109.17</v>
      </c>
      <c r="G20" s="167"/>
      <c r="H20" s="167"/>
      <c r="I20" s="168"/>
      <c r="J20" s="166"/>
    </row>
    <row r="21" spans="1:10" s="143" customFormat="1" ht="13.5" customHeight="1">
      <c r="A21" s="164"/>
      <c r="B21" s="165"/>
      <c r="C21" s="165"/>
      <c r="D21" s="165" t="s">
        <v>41</v>
      </c>
      <c r="E21" s="165"/>
      <c r="F21" s="166">
        <v>6.8</v>
      </c>
      <c r="G21" s="167"/>
      <c r="H21" s="167"/>
      <c r="I21" s="168"/>
      <c r="J21" s="166"/>
    </row>
    <row r="22" spans="1:10" s="143" customFormat="1" ht="13.5" customHeight="1">
      <c r="A22" s="169"/>
      <c r="B22" s="170"/>
      <c r="C22" s="170"/>
      <c r="D22" s="170" t="s">
        <v>42</v>
      </c>
      <c r="E22" s="170"/>
      <c r="F22" s="171">
        <v>115.97</v>
      </c>
      <c r="G22" s="172"/>
      <c r="H22" s="172"/>
      <c r="I22" s="173"/>
      <c r="J22" s="171"/>
    </row>
    <row r="23" spans="1:10" s="143" customFormat="1" ht="24" customHeight="1">
      <c r="A23" s="154">
        <v>3</v>
      </c>
      <c r="B23" s="155" t="s">
        <v>31</v>
      </c>
      <c r="C23" s="155" t="s">
        <v>43</v>
      </c>
      <c r="D23" s="155" t="s">
        <v>44</v>
      </c>
      <c r="E23" s="155" t="s">
        <v>34</v>
      </c>
      <c r="F23" s="156">
        <v>66.16</v>
      </c>
      <c r="G23" s="185"/>
      <c r="H23" s="157">
        <f>F23*G23</f>
        <v>0</v>
      </c>
      <c r="I23" s="158">
        <v>0.02</v>
      </c>
      <c r="J23" s="156">
        <v>1.3232</v>
      </c>
    </row>
    <row r="24" spans="1:10" s="143" customFormat="1" ht="21" customHeight="1">
      <c r="A24" s="159"/>
      <c r="B24" s="160"/>
      <c r="C24" s="160"/>
      <c r="D24" s="160" t="s">
        <v>45</v>
      </c>
      <c r="E24" s="160"/>
      <c r="F24" s="161"/>
      <c r="G24" s="162"/>
      <c r="H24" s="162"/>
      <c r="I24" s="163"/>
      <c r="J24" s="161"/>
    </row>
    <row r="25" spans="1:10" s="143" customFormat="1" ht="13.5" customHeight="1">
      <c r="A25" s="164"/>
      <c r="B25" s="165"/>
      <c r="C25" s="165"/>
      <c r="D25" s="165" t="s">
        <v>46</v>
      </c>
      <c r="E25" s="165"/>
      <c r="F25" s="166">
        <v>66.16</v>
      </c>
      <c r="G25" s="167"/>
      <c r="H25" s="167"/>
      <c r="I25" s="168"/>
      <c r="J25" s="166"/>
    </row>
    <row r="26" spans="1:10" s="143" customFormat="1" ht="24" customHeight="1">
      <c r="A26" s="154">
        <v>4</v>
      </c>
      <c r="B26" s="155" t="s">
        <v>31</v>
      </c>
      <c r="C26" s="155" t="s">
        <v>47</v>
      </c>
      <c r="D26" s="155" t="s">
        <v>48</v>
      </c>
      <c r="E26" s="155" t="s">
        <v>34</v>
      </c>
      <c r="F26" s="156">
        <v>30.67</v>
      </c>
      <c r="G26" s="185"/>
      <c r="H26" s="157">
        <f>F26*G26</f>
        <v>0</v>
      </c>
      <c r="I26" s="158">
        <v>0.027</v>
      </c>
      <c r="J26" s="156">
        <v>0.82809</v>
      </c>
    </row>
    <row r="27" spans="1:10" s="143" customFormat="1" ht="30" customHeight="1">
      <c r="A27" s="159"/>
      <c r="B27" s="160"/>
      <c r="C27" s="160"/>
      <c r="D27" s="160" t="s">
        <v>49</v>
      </c>
      <c r="E27" s="160"/>
      <c r="F27" s="161"/>
      <c r="G27" s="162"/>
      <c r="H27" s="162"/>
      <c r="I27" s="163"/>
      <c r="J27" s="161"/>
    </row>
    <row r="28" spans="1:10" s="143" customFormat="1" ht="13.5" customHeight="1">
      <c r="A28" s="164"/>
      <c r="B28" s="165"/>
      <c r="C28" s="165"/>
      <c r="D28" s="165" t="s">
        <v>50</v>
      </c>
      <c r="E28" s="165"/>
      <c r="F28" s="166">
        <v>2.03</v>
      </c>
      <c r="G28" s="167"/>
      <c r="H28" s="167"/>
      <c r="I28" s="168"/>
      <c r="J28" s="166"/>
    </row>
    <row r="29" spans="1:10" s="143" customFormat="1" ht="13.5" customHeight="1">
      <c r="A29" s="164"/>
      <c r="B29" s="165"/>
      <c r="C29" s="165"/>
      <c r="D29" s="165" t="s">
        <v>51</v>
      </c>
      <c r="E29" s="165"/>
      <c r="F29" s="166">
        <v>12.98</v>
      </c>
      <c r="G29" s="167"/>
      <c r="H29" s="167"/>
      <c r="I29" s="168"/>
      <c r="J29" s="166"/>
    </row>
    <row r="30" spans="1:10" s="143" customFormat="1" ht="13.5" customHeight="1">
      <c r="A30" s="164"/>
      <c r="B30" s="165"/>
      <c r="C30" s="165"/>
      <c r="D30" s="165" t="s">
        <v>52</v>
      </c>
      <c r="E30" s="165"/>
      <c r="F30" s="166">
        <v>7.01</v>
      </c>
      <c r="G30" s="167"/>
      <c r="H30" s="167"/>
      <c r="I30" s="168"/>
      <c r="J30" s="166"/>
    </row>
    <row r="31" spans="1:10" s="143" customFormat="1" ht="13.5" customHeight="1">
      <c r="A31" s="164"/>
      <c r="B31" s="165"/>
      <c r="C31" s="165"/>
      <c r="D31" s="165" t="s">
        <v>53</v>
      </c>
      <c r="E31" s="165"/>
      <c r="F31" s="166">
        <v>8.65</v>
      </c>
      <c r="G31" s="167"/>
      <c r="H31" s="167"/>
      <c r="I31" s="168"/>
      <c r="J31" s="166"/>
    </row>
    <row r="32" spans="1:10" s="143" customFormat="1" ht="13.5" customHeight="1">
      <c r="A32" s="169"/>
      <c r="B32" s="170"/>
      <c r="C32" s="170"/>
      <c r="D32" s="170" t="s">
        <v>42</v>
      </c>
      <c r="E32" s="170"/>
      <c r="F32" s="171">
        <v>30.67</v>
      </c>
      <c r="G32" s="172"/>
      <c r="H32" s="172"/>
      <c r="I32" s="173"/>
      <c r="J32" s="171"/>
    </row>
    <row r="33" spans="1:10" s="143" customFormat="1" ht="13.5" customHeight="1">
      <c r="A33" s="154">
        <v>5</v>
      </c>
      <c r="B33" s="155" t="s">
        <v>31</v>
      </c>
      <c r="C33" s="155" t="s">
        <v>54</v>
      </c>
      <c r="D33" s="155" t="s">
        <v>55</v>
      </c>
      <c r="E33" s="155" t="s">
        <v>34</v>
      </c>
      <c r="F33" s="156">
        <v>7.26</v>
      </c>
      <c r="G33" s="185"/>
      <c r="H33" s="157">
        <f>F33*G33</f>
        <v>0</v>
      </c>
      <c r="I33" s="158">
        <v>0</v>
      </c>
      <c r="J33" s="156">
        <v>0</v>
      </c>
    </row>
    <row r="34" spans="1:10" s="143" customFormat="1" ht="48" customHeight="1">
      <c r="A34" s="159"/>
      <c r="B34" s="160"/>
      <c r="C34" s="160"/>
      <c r="D34" s="160" t="s">
        <v>56</v>
      </c>
      <c r="E34" s="160"/>
      <c r="F34" s="161"/>
      <c r="G34" s="162"/>
      <c r="H34" s="162"/>
      <c r="I34" s="163"/>
      <c r="J34" s="161"/>
    </row>
    <row r="35" spans="1:10" s="143" customFormat="1" ht="13.5" customHeight="1">
      <c r="A35" s="164"/>
      <c r="B35" s="165"/>
      <c r="C35" s="165"/>
      <c r="D35" s="165" t="s">
        <v>57</v>
      </c>
      <c r="E35" s="165"/>
      <c r="F35" s="166">
        <v>7.26</v>
      </c>
      <c r="G35" s="167"/>
      <c r="H35" s="167"/>
      <c r="I35" s="168"/>
      <c r="J35" s="166"/>
    </row>
    <row r="36" spans="1:10" s="143" customFormat="1" ht="24" customHeight="1">
      <c r="A36" s="154">
        <v>6</v>
      </c>
      <c r="B36" s="155" t="s">
        <v>58</v>
      </c>
      <c r="C36" s="155" t="s">
        <v>59</v>
      </c>
      <c r="D36" s="155" t="s">
        <v>60</v>
      </c>
      <c r="E36" s="155" t="s">
        <v>34</v>
      </c>
      <c r="F36" s="156">
        <v>7.71</v>
      </c>
      <c r="G36" s="185"/>
      <c r="H36" s="157">
        <f>F36*G36</f>
        <v>0</v>
      </c>
      <c r="I36" s="158">
        <v>0.02056</v>
      </c>
      <c r="J36" s="156">
        <v>0.1585176</v>
      </c>
    </row>
    <row r="37" spans="1:10" s="143" customFormat="1" ht="21" customHeight="1">
      <c r="A37" s="159"/>
      <c r="B37" s="160"/>
      <c r="C37" s="160"/>
      <c r="D37" s="160" t="s">
        <v>61</v>
      </c>
      <c r="E37" s="160"/>
      <c r="F37" s="161"/>
      <c r="G37" s="162"/>
      <c r="H37" s="162"/>
      <c r="I37" s="163"/>
      <c r="J37" s="161"/>
    </row>
    <row r="38" spans="1:10" s="143" customFormat="1" ht="13.5" customHeight="1">
      <c r="A38" s="164"/>
      <c r="B38" s="165"/>
      <c r="C38" s="165"/>
      <c r="D38" s="165" t="s">
        <v>62</v>
      </c>
      <c r="E38" s="165"/>
      <c r="F38" s="166">
        <v>7.71</v>
      </c>
      <c r="G38" s="167"/>
      <c r="H38" s="167"/>
      <c r="I38" s="168"/>
      <c r="J38" s="166"/>
    </row>
    <row r="39" spans="1:10" s="143" customFormat="1" ht="24" customHeight="1">
      <c r="A39" s="154">
        <v>7</v>
      </c>
      <c r="B39" s="155" t="s">
        <v>58</v>
      </c>
      <c r="C39" s="155" t="s">
        <v>63</v>
      </c>
      <c r="D39" s="155" t="s">
        <v>64</v>
      </c>
      <c r="E39" s="155" t="s">
        <v>34</v>
      </c>
      <c r="F39" s="156">
        <v>4.63</v>
      </c>
      <c r="G39" s="185"/>
      <c r="H39" s="157">
        <f>F39*G39</f>
        <v>0</v>
      </c>
      <c r="I39" s="158">
        <v>0.02056</v>
      </c>
      <c r="J39" s="156">
        <v>0.0951928</v>
      </c>
    </row>
    <row r="40" spans="1:10" s="143" customFormat="1" ht="21" customHeight="1">
      <c r="A40" s="159"/>
      <c r="B40" s="160"/>
      <c r="C40" s="160"/>
      <c r="D40" s="160" t="s">
        <v>65</v>
      </c>
      <c r="E40" s="160"/>
      <c r="F40" s="161"/>
      <c r="G40" s="162"/>
      <c r="H40" s="162"/>
      <c r="I40" s="163"/>
      <c r="J40" s="161"/>
    </row>
    <row r="41" spans="1:10" s="143" customFormat="1" ht="13.5" customHeight="1">
      <c r="A41" s="164"/>
      <c r="B41" s="165"/>
      <c r="C41" s="165"/>
      <c r="D41" s="165" t="s">
        <v>66</v>
      </c>
      <c r="E41" s="165"/>
      <c r="F41" s="166">
        <v>4.63</v>
      </c>
      <c r="G41" s="167"/>
      <c r="H41" s="167"/>
      <c r="I41" s="168"/>
      <c r="J41" s="166"/>
    </row>
    <row r="42" spans="1:10" s="143" customFormat="1" ht="13.5" customHeight="1">
      <c r="A42" s="154">
        <v>8</v>
      </c>
      <c r="B42" s="155" t="s">
        <v>58</v>
      </c>
      <c r="C42" s="155" t="s">
        <v>67</v>
      </c>
      <c r="D42" s="155" t="s">
        <v>68</v>
      </c>
      <c r="E42" s="155" t="s">
        <v>34</v>
      </c>
      <c r="F42" s="156">
        <v>101.46</v>
      </c>
      <c r="G42" s="185"/>
      <c r="H42" s="157">
        <f>F42*G42</f>
        <v>0</v>
      </c>
      <c r="I42" s="158">
        <v>0.0006</v>
      </c>
      <c r="J42" s="156">
        <v>0.060876</v>
      </c>
    </row>
    <row r="43" spans="1:10" s="143" customFormat="1" ht="21" customHeight="1">
      <c r="A43" s="159"/>
      <c r="B43" s="160"/>
      <c r="C43" s="160"/>
      <c r="D43" s="160" t="s">
        <v>69</v>
      </c>
      <c r="E43" s="160"/>
      <c r="F43" s="161"/>
      <c r="G43" s="162"/>
      <c r="H43" s="162"/>
      <c r="I43" s="163"/>
      <c r="J43" s="161"/>
    </row>
    <row r="44" spans="1:10" s="143" customFormat="1" ht="13.5" customHeight="1">
      <c r="A44" s="164"/>
      <c r="B44" s="165"/>
      <c r="C44" s="165"/>
      <c r="D44" s="165" t="s">
        <v>70</v>
      </c>
      <c r="E44" s="165"/>
      <c r="F44" s="166">
        <v>101.46</v>
      </c>
      <c r="G44" s="167"/>
      <c r="H44" s="167"/>
      <c r="I44" s="168"/>
      <c r="J44" s="166"/>
    </row>
    <row r="45" spans="1:10" s="143" customFormat="1" ht="13.5" customHeight="1">
      <c r="A45" s="154">
        <v>9</v>
      </c>
      <c r="B45" s="155" t="s">
        <v>58</v>
      </c>
      <c r="C45" s="155" t="s">
        <v>71</v>
      </c>
      <c r="D45" s="155" t="s">
        <v>72</v>
      </c>
      <c r="E45" s="155" t="s">
        <v>34</v>
      </c>
      <c r="F45" s="156">
        <v>7.71</v>
      </c>
      <c r="G45" s="185"/>
      <c r="H45" s="157">
        <f>F45*G45</f>
        <v>0</v>
      </c>
      <c r="I45" s="158">
        <v>0.0006</v>
      </c>
      <c r="J45" s="156">
        <v>0.004626</v>
      </c>
    </row>
    <row r="46" spans="1:10" s="143" customFormat="1" ht="21" customHeight="1">
      <c r="A46" s="159"/>
      <c r="B46" s="160"/>
      <c r="C46" s="160"/>
      <c r="D46" s="160" t="s">
        <v>73</v>
      </c>
      <c r="E46" s="160"/>
      <c r="F46" s="161"/>
      <c r="G46" s="162"/>
      <c r="H46" s="162"/>
      <c r="I46" s="163"/>
      <c r="J46" s="161"/>
    </row>
    <row r="47" spans="1:10" s="143" customFormat="1" ht="13.5" customHeight="1">
      <c r="A47" s="164"/>
      <c r="B47" s="165"/>
      <c r="C47" s="165"/>
      <c r="D47" s="165" t="s">
        <v>62</v>
      </c>
      <c r="E47" s="165"/>
      <c r="F47" s="166">
        <v>7.71</v>
      </c>
      <c r="G47" s="167"/>
      <c r="H47" s="167"/>
      <c r="I47" s="168"/>
      <c r="J47" s="166"/>
    </row>
    <row r="48" spans="1:10" s="143" customFormat="1" ht="24" customHeight="1">
      <c r="A48" s="154">
        <v>10</v>
      </c>
      <c r="B48" s="155" t="s">
        <v>31</v>
      </c>
      <c r="C48" s="155" t="s">
        <v>74</v>
      </c>
      <c r="D48" s="155" t="s">
        <v>75</v>
      </c>
      <c r="E48" s="155" t="s">
        <v>34</v>
      </c>
      <c r="F48" s="156">
        <v>30.5</v>
      </c>
      <c r="G48" s="185"/>
      <c r="H48" s="157">
        <f>F48*G48</f>
        <v>0</v>
      </c>
      <c r="I48" s="158">
        <v>0.0001</v>
      </c>
      <c r="J48" s="156">
        <v>0.00305</v>
      </c>
    </row>
    <row r="49" spans="1:10" s="143" customFormat="1" ht="13.5" customHeight="1">
      <c r="A49" s="164"/>
      <c r="B49" s="165"/>
      <c r="C49" s="165"/>
      <c r="D49" s="165" t="s">
        <v>76</v>
      </c>
      <c r="E49" s="165"/>
      <c r="F49" s="166">
        <v>30.5</v>
      </c>
      <c r="G49" s="167"/>
      <c r="H49" s="167"/>
      <c r="I49" s="168"/>
      <c r="J49" s="166"/>
    </row>
    <row r="50" spans="1:10" s="143" customFormat="1" ht="18" customHeight="1">
      <c r="A50" s="149"/>
      <c r="B50" s="150"/>
      <c r="C50" s="150" t="s">
        <v>24</v>
      </c>
      <c r="D50" s="150" t="s">
        <v>77</v>
      </c>
      <c r="E50" s="150"/>
      <c r="F50" s="151"/>
      <c r="G50" s="152"/>
      <c r="H50" s="152">
        <f>SUM(H51:H59)</f>
        <v>0</v>
      </c>
      <c r="I50" s="153"/>
      <c r="J50" s="151">
        <v>0.507809</v>
      </c>
    </row>
    <row r="51" spans="1:10" s="143" customFormat="1" ht="24" customHeight="1">
      <c r="A51" s="154">
        <v>11</v>
      </c>
      <c r="B51" s="155" t="s">
        <v>78</v>
      </c>
      <c r="C51" s="155" t="s">
        <v>79</v>
      </c>
      <c r="D51" s="155" t="s">
        <v>80</v>
      </c>
      <c r="E51" s="155" t="s">
        <v>34</v>
      </c>
      <c r="F51" s="156">
        <v>133</v>
      </c>
      <c r="G51" s="185"/>
      <c r="H51" s="157">
        <f>F51*G51</f>
        <v>0</v>
      </c>
      <c r="I51" s="158">
        <v>0</v>
      </c>
      <c r="J51" s="156">
        <v>0</v>
      </c>
    </row>
    <row r="52" spans="1:10" s="143" customFormat="1" ht="13.5" customHeight="1">
      <c r="A52" s="164"/>
      <c r="B52" s="165"/>
      <c r="C52" s="165"/>
      <c r="D52" s="165" t="s">
        <v>81</v>
      </c>
      <c r="E52" s="165"/>
      <c r="F52" s="166">
        <v>133</v>
      </c>
      <c r="G52" s="167"/>
      <c r="H52" s="167"/>
      <c r="I52" s="168"/>
      <c r="J52" s="166"/>
    </row>
    <row r="53" spans="1:10" s="143" customFormat="1" ht="24" customHeight="1">
      <c r="A53" s="154">
        <v>12</v>
      </c>
      <c r="B53" s="155" t="s">
        <v>78</v>
      </c>
      <c r="C53" s="155" t="s">
        <v>82</v>
      </c>
      <c r="D53" s="155" t="s">
        <v>83</v>
      </c>
      <c r="E53" s="155" t="s">
        <v>34</v>
      </c>
      <c r="F53" s="156">
        <v>13300</v>
      </c>
      <c r="G53" s="185"/>
      <c r="H53" s="157">
        <f>F53*G53</f>
        <v>0</v>
      </c>
      <c r="I53" s="158">
        <v>0</v>
      </c>
      <c r="J53" s="156">
        <v>0</v>
      </c>
    </row>
    <row r="54" spans="1:10" s="143" customFormat="1" ht="13.5" customHeight="1">
      <c r="A54" s="164"/>
      <c r="B54" s="165"/>
      <c r="C54" s="165"/>
      <c r="D54" s="165" t="s">
        <v>84</v>
      </c>
      <c r="E54" s="165"/>
      <c r="F54" s="166">
        <v>13300</v>
      </c>
      <c r="G54" s="167"/>
      <c r="H54" s="167"/>
      <c r="I54" s="168"/>
      <c r="J54" s="166"/>
    </row>
    <row r="55" spans="1:10" s="143" customFormat="1" ht="24" customHeight="1">
      <c r="A55" s="154">
        <v>13</v>
      </c>
      <c r="B55" s="155" t="s">
        <v>78</v>
      </c>
      <c r="C55" s="155" t="s">
        <v>85</v>
      </c>
      <c r="D55" s="155" t="s">
        <v>86</v>
      </c>
      <c r="E55" s="155" t="s">
        <v>34</v>
      </c>
      <c r="F55" s="156">
        <v>133</v>
      </c>
      <c r="G55" s="185"/>
      <c r="H55" s="157">
        <f>F55*G55</f>
        <v>0</v>
      </c>
      <c r="I55" s="158">
        <v>0</v>
      </c>
      <c r="J55" s="156">
        <v>0</v>
      </c>
    </row>
    <row r="56" spans="1:10" s="143" customFormat="1" ht="13.5" customHeight="1">
      <c r="A56" s="154">
        <v>14</v>
      </c>
      <c r="B56" s="155" t="s">
        <v>78</v>
      </c>
      <c r="C56" s="155" t="s">
        <v>87</v>
      </c>
      <c r="D56" s="155" t="s">
        <v>88</v>
      </c>
      <c r="E56" s="155" t="s">
        <v>34</v>
      </c>
      <c r="F56" s="156">
        <v>133</v>
      </c>
      <c r="G56" s="185"/>
      <c r="H56" s="157">
        <f>F56*G56</f>
        <v>0</v>
      </c>
      <c r="I56" s="158">
        <v>7E-05</v>
      </c>
      <c r="J56" s="156">
        <v>0.00931</v>
      </c>
    </row>
    <row r="57" spans="1:10" s="143" customFormat="1" ht="13.5" customHeight="1">
      <c r="A57" s="154">
        <v>15</v>
      </c>
      <c r="B57" s="155" t="s">
        <v>89</v>
      </c>
      <c r="C57" s="155" t="s">
        <v>90</v>
      </c>
      <c r="D57" s="155" t="s">
        <v>91</v>
      </c>
      <c r="E57" s="155" t="s">
        <v>34</v>
      </c>
      <c r="F57" s="156">
        <v>0.46</v>
      </c>
      <c r="G57" s="185"/>
      <c r="H57" s="157">
        <f>F57*G57</f>
        <v>0</v>
      </c>
      <c r="I57" s="158">
        <v>0.01065</v>
      </c>
      <c r="J57" s="156">
        <v>0.004899</v>
      </c>
    </row>
    <row r="58" spans="1:10" s="143" customFormat="1" ht="30" customHeight="1">
      <c r="A58" s="159"/>
      <c r="B58" s="160"/>
      <c r="C58" s="160"/>
      <c r="D58" s="160" t="s">
        <v>92</v>
      </c>
      <c r="E58" s="160"/>
      <c r="F58" s="161"/>
      <c r="G58" s="162"/>
      <c r="H58" s="162"/>
      <c r="I58" s="163"/>
      <c r="J58" s="161"/>
    </row>
    <row r="59" spans="1:10" s="143" customFormat="1" ht="24" customHeight="1">
      <c r="A59" s="154">
        <v>16</v>
      </c>
      <c r="B59" s="155" t="s">
        <v>93</v>
      </c>
      <c r="C59" s="155" t="s">
        <v>94</v>
      </c>
      <c r="D59" s="155" t="s">
        <v>95</v>
      </c>
      <c r="E59" s="155" t="s">
        <v>34</v>
      </c>
      <c r="F59" s="156">
        <v>12.34</v>
      </c>
      <c r="G59" s="185"/>
      <c r="H59" s="157">
        <f>F59*G59</f>
        <v>0</v>
      </c>
      <c r="I59" s="158">
        <v>0.04</v>
      </c>
      <c r="J59" s="156">
        <v>0.4936</v>
      </c>
    </row>
    <row r="60" spans="1:10" s="143" customFormat="1" ht="21" customHeight="1">
      <c r="A60" s="159"/>
      <c r="B60" s="160"/>
      <c r="C60" s="160"/>
      <c r="D60" s="160" t="s">
        <v>96</v>
      </c>
      <c r="E60" s="160"/>
      <c r="F60" s="161"/>
      <c r="G60" s="162"/>
      <c r="H60" s="162"/>
      <c r="I60" s="163"/>
      <c r="J60" s="161"/>
    </row>
    <row r="61" spans="1:10" s="143" customFormat="1" ht="13.5" customHeight="1">
      <c r="A61" s="164"/>
      <c r="B61" s="165"/>
      <c r="C61" s="165"/>
      <c r="D61" s="165" t="s">
        <v>97</v>
      </c>
      <c r="E61" s="165"/>
      <c r="F61" s="166">
        <v>12.34</v>
      </c>
      <c r="G61" s="167"/>
      <c r="H61" s="167"/>
      <c r="I61" s="168"/>
      <c r="J61" s="166"/>
    </row>
    <row r="62" spans="1:10" s="143" customFormat="1" ht="19.5" customHeight="1">
      <c r="A62" s="149"/>
      <c r="B62" s="150"/>
      <c r="C62" s="150" t="s">
        <v>98</v>
      </c>
      <c r="D62" s="150" t="s">
        <v>99</v>
      </c>
      <c r="E62" s="150"/>
      <c r="F62" s="151"/>
      <c r="G62" s="152"/>
      <c r="H62" s="152">
        <f>SUM(H63:H67)</f>
        <v>0</v>
      </c>
      <c r="I62" s="153"/>
      <c r="J62" s="151">
        <v>0</v>
      </c>
    </row>
    <row r="63" spans="1:10" s="143" customFormat="1" ht="24" customHeight="1">
      <c r="A63" s="154">
        <v>17</v>
      </c>
      <c r="B63" s="155" t="s">
        <v>31</v>
      </c>
      <c r="C63" s="155" t="s">
        <v>100</v>
      </c>
      <c r="D63" s="155" t="s">
        <v>101</v>
      </c>
      <c r="E63" s="155" t="s">
        <v>102</v>
      </c>
      <c r="F63" s="156">
        <v>2.277</v>
      </c>
      <c r="G63" s="185"/>
      <c r="H63" s="157">
        <f>F63*G63</f>
        <v>0</v>
      </c>
      <c r="I63" s="158">
        <v>0</v>
      </c>
      <c r="J63" s="156">
        <v>0</v>
      </c>
    </row>
    <row r="64" spans="1:10" s="143" customFormat="1" ht="24" customHeight="1">
      <c r="A64" s="154">
        <v>18</v>
      </c>
      <c r="B64" s="155" t="s">
        <v>93</v>
      </c>
      <c r="C64" s="155" t="s">
        <v>103</v>
      </c>
      <c r="D64" s="155" t="s">
        <v>104</v>
      </c>
      <c r="E64" s="155" t="s">
        <v>102</v>
      </c>
      <c r="F64" s="156">
        <v>2.277</v>
      </c>
      <c r="G64" s="185"/>
      <c r="H64" s="157">
        <f>F64*G64</f>
        <v>0</v>
      </c>
      <c r="I64" s="158">
        <v>0</v>
      </c>
      <c r="J64" s="156">
        <v>0</v>
      </c>
    </row>
    <row r="65" spans="1:10" s="143" customFormat="1" ht="24" customHeight="1">
      <c r="A65" s="154">
        <v>19</v>
      </c>
      <c r="B65" s="155" t="s">
        <v>31</v>
      </c>
      <c r="C65" s="155" t="s">
        <v>105</v>
      </c>
      <c r="D65" s="155" t="s">
        <v>106</v>
      </c>
      <c r="E65" s="155" t="s">
        <v>102</v>
      </c>
      <c r="F65" s="156">
        <v>22.77</v>
      </c>
      <c r="G65" s="185"/>
      <c r="H65" s="157">
        <f>F65*G65</f>
        <v>0</v>
      </c>
      <c r="I65" s="158">
        <v>0</v>
      </c>
      <c r="J65" s="156">
        <v>0</v>
      </c>
    </row>
    <row r="66" spans="1:10" s="143" customFormat="1" ht="13.5" customHeight="1">
      <c r="A66" s="164"/>
      <c r="B66" s="165"/>
      <c r="C66" s="165"/>
      <c r="D66" s="165" t="s">
        <v>107</v>
      </c>
      <c r="E66" s="165"/>
      <c r="F66" s="166">
        <v>22.77</v>
      </c>
      <c r="G66" s="167"/>
      <c r="H66" s="167"/>
      <c r="I66" s="168"/>
      <c r="J66" s="166"/>
    </row>
    <row r="67" spans="1:10" s="143" customFormat="1" ht="24" customHeight="1">
      <c r="A67" s="154">
        <v>20</v>
      </c>
      <c r="B67" s="155" t="s">
        <v>93</v>
      </c>
      <c r="C67" s="155" t="s">
        <v>108</v>
      </c>
      <c r="D67" s="155" t="s">
        <v>109</v>
      </c>
      <c r="E67" s="155" t="s">
        <v>102</v>
      </c>
      <c r="F67" s="156">
        <v>2.277</v>
      </c>
      <c r="G67" s="185"/>
      <c r="H67" s="157">
        <f>F67*G67</f>
        <v>0</v>
      </c>
      <c r="I67" s="158">
        <v>0</v>
      </c>
      <c r="J67" s="156">
        <v>0</v>
      </c>
    </row>
    <row r="68" spans="1:10" s="143" customFormat="1" ht="28.5" customHeight="1">
      <c r="A68" s="149"/>
      <c r="B68" s="150"/>
      <c r="C68" s="150" t="s">
        <v>110</v>
      </c>
      <c r="D68" s="150" t="s">
        <v>111</v>
      </c>
      <c r="E68" s="150"/>
      <c r="F68" s="151"/>
      <c r="G68" s="152"/>
      <c r="H68" s="152">
        <f>H69</f>
        <v>0</v>
      </c>
      <c r="I68" s="153"/>
      <c r="J68" s="151">
        <v>0</v>
      </c>
    </row>
    <row r="69" spans="1:10" s="143" customFormat="1" ht="13.5" customHeight="1">
      <c r="A69" s="154">
        <v>21</v>
      </c>
      <c r="B69" s="155" t="s">
        <v>58</v>
      </c>
      <c r="C69" s="155" t="s">
        <v>112</v>
      </c>
      <c r="D69" s="155" t="s">
        <v>113</v>
      </c>
      <c r="E69" s="155" t="s">
        <v>102</v>
      </c>
      <c r="F69" s="156">
        <v>2.981</v>
      </c>
      <c r="G69" s="185"/>
      <c r="H69" s="157">
        <f>F69*G69</f>
        <v>0</v>
      </c>
      <c r="I69" s="158">
        <v>0</v>
      </c>
      <c r="J69" s="156">
        <v>0</v>
      </c>
    </row>
    <row r="70" spans="1:10" s="143" customFormat="1" ht="19.5" customHeight="1">
      <c r="A70" s="144"/>
      <c r="B70" s="145"/>
      <c r="C70" s="145" t="s">
        <v>114</v>
      </c>
      <c r="D70" s="145" t="s">
        <v>115</v>
      </c>
      <c r="E70" s="145"/>
      <c r="F70" s="146"/>
      <c r="G70" s="147"/>
      <c r="H70" s="147">
        <f>H71+H75</f>
        <v>0</v>
      </c>
      <c r="I70" s="148"/>
      <c r="J70" s="146">
        <v>0.0836154</v>
      </c>
    </row>
    <row r="71" spans="1:10" s="143" customFormat="1" ht="17.25" customHeight="1">
      <c r="A71" s="149"/>
      <c r="B71" s="150"/>
      <c r="C71" s="150" t="s">
        <v>116</v>
      </c>
      <c r="D71" s="150" t="s">
        <v>117</v>
      </c>
      <c r="E71" s="150"/>
      <c r="F71" s="151"/>
      <c r="G71" s="152"/>
      <c r="H71" s="152">
        <f>SUM(H72:H74)</f>
        <v>0</v>
      </c>
      <c r="I71" s="153"/>
      <c r="J71" s="151">
        <v>0.083528</v>
      </c>
    </row>
    <row r="72" spans="1:10" s="143" customFormat="1" ht="24" customHeight="1">
      <c r="A72" s="154">
        <v>22</v>
      </c>
      <c r="B72" s="155" t="s">
        <v>116</v>
      </c>
      <c r="C72" s="155" t="s">
        <v>118</v>
      </c>
      <c r="D72" s="155" t="s">
        <v>119</v>
      </c>
      <c r="E72" s="155" t="s">
        <v>120</v>
      </c>
      <c r="F72" s="156">
        <v>42.4</v>
      </c>
      <c r="G72" s="185"/>
      <c r="H72" s="157">
        <f>F72*G72</f>
        <v>0</v>
      </c>
      <c r="I72" s="158">
        <v>0.00197</v>
      </c>
      <c r="J72" s="156">
        <v>0.083528</v>
      </c>
    </row>
    <row r="73" spans="1:10" s="143" customFormat="1" ht="13.5" customHeight="1">
      <c r="A73" s="164"/>
      <c r="B73" s="165"/>
      <c r="C73" s="165"/>
      <c r="D73" s="165" t="s">
        <v>121</v>
      </c>
      <c r="E73" s="165"/>
      <c r="F73" s="166">
        <v>42.4</v>
      </c>
      <c r="G73" s="167"/>
      <c r="H73" s="167"/>
      <c r="I73" s="168"/>
      <c r="J73" s="166"/>
    </row>
    <row r="74" spans="1:10" s="143" customFormat="1" ht="24" customHeight="1">
      <c r="A74" s="154">
        <v>23</v>
      </c>
      <c r="B74" s="155" t="s">
        <v>116</v>
      </c>
      <c r="C74" s="155" t="s">
        <v>122</v>
      </c>
      <c r="D74" s="155" t="s">
        <v>123</v>
      </c>
      <c r="E74" s="155" t="s">
        <v>124</v>
      </c>
      <c r="F74" s="156">
        <v>43.672</v>
      </c>
      <c r="G74" s="185"/>
      <c r="H74" s="157">
        <f>F74*G74</f>
        <v>0</v>
      </c>
      <c r="I74" s="158">
        <v>0</v>
      </c>
      <c r="J74" s="156">
        <v>0</v>
      </c>
    </row>
    <row r="75" spans="1:10" s="143" customFormat="1" ht="28.5" customHeight="1">
      <c r="A75" s="149"/>
      <c r="B75" s="150"/>
      <c r="C75" s="150" t="s">
        <v>125</v>
      </c>
      <c r="D75" s="150" t="s">
        <v>126</v>
      </c>
      <c r="E75" s="150"/>
      <c r="F75" s="151"/>
      <c r="G75" s="152"/>
      <c r="H75" s="152">
        <f>H76</f>
        <v>0</v>
      </c>
      <c r="I75" s="153"/>
      <c r="J75" s="151">
        <v>8.74E-05</v>
      </c>
    </row>
    <row r="76" spans="1:10" s="143" customFormat="1" ht="13.5" customHeight="1">
      <c r="A76" s="154">
        <v>24</v>
      </c>
      <c r="B76" s="155" t="s">
        <v>125</v>
      </c>
      <c r="C76" s="155" t="s">
        <v>127</v>
      </c>
      <c r="D76" s="155" t="s">
        <v>128</v>
      </c>
      <c r="E76" s="155" t="s">
        <v>34</v>
      </c>
      <c r="F76" s="156">
        <v>0.46</v>
      </c>
      <c r="G76" s="185"/>
      <c r="H76" s="157">
        <f>F76*G76</f>
        <v>0</v>
      </c>
      <c r="I76" s="158">
        <v>0.00019</v>
      </c>
      <c r="J76" s="156">
        <v>8.74E-05</v>
      </c>
    </row>
    <row r="77" spans="1:10" s="143" customFormat="1" ht="30.75" customHeight="1">
      <c r="A77" s="144"/>
      <c r="B77" s="145"/>
      <c r="C77" s="145" t="s">
        <v>129</v>
      </c>
      <c r="D77" s="145" t="s">
        <v>130</v>
      </c>
      <c r="E77" s="145"/>
      <c r="F77" s="146"/>
      <c r="G77" s="147"/>
      <c r="H77" s="147">
        <f>H78</f>
        <v>0</v>
      </c>
      <c r="I77" s="148"/>
      <c r="J77" s="146">
        <v>0</v>
      </c>
    </row>
    <row r="78" spans="1:10" s="143" customFormat="1" ht="28.5" customHeight="1">
      <c r="A78" s="149"/>
      <c r="B78" s="150"/>
      <c r="C78" s="150" t="s">
        <v>131</v>
      </c>
      <c r="D78" s="150" t="s">
        <v>132</v>
      </c>
      <c r="E78" s="150"/>
      <c r="F78" s="151"/>
      <c r="G78" s="152"/>
      <c r="H78" s="152">
        <f>SUM(H79:H80)</f>
        <v>0</v>
      </c>
      <c r="I78" s="153"/>
      <c r="J78" s="151">
        <v>0</v>
      </c>
    </row>
    <row r="79" spans="1:10" s="143" customFormat="1" ht="13.5" customHeight="1">
      <c r="A79" s="154">
        <v>25</v>
      </c>
      <c r="B79" s="155" t="s">
        <v>133</v>
      </c>
      <c r="C79" s="155" t="s">
        <v>134</v>
      </c>
      <c r="D79" s="155" t="s">
        <v>132</v>
      </c>
      <c r="E79" s="155" t="s">
        <v>124</v>
      </c>
      <c r="F79" s="156">
        <v>2603</v>
      </c>
      <c r="G79" s="185"/>
      <c r="H79" s="157">
        <f>F79*G79</f>
        <v>0</v>
      </c>
      <c r="I79" s="158">
        <v>0</v>
      </c>
      <c r="J79" s="156">
        <v>0</v>
      </c>
    </row>
    <row r="80" spans="1:10" s="143" customFormat="1" ht="13.5" customHeight="1">
      <c r="A80" s="154">
        <v>26</v>
      </c>
      <c r="B80" s="155" t="s">
        <v>133</v>
      </c>
      <c r="C80" s="155" t="s">
        <v>135</v>
      </c>
      <c r="D80" s="155" t="s">
        <v>136</v>
      </c>
      <c r="E80" s="155" t="s">
        <v>124</v>
      </c>
      <c r="F80" s="156">
        <v>2603</v>
      </c>
      <c r="G80" s="185"/>
      <c r="H80" s="157">
        <f>F80*G80</f>
        <v>0</v>
      </c>
      <c r="I80" s="158">
        <v>0</v>
      </c>
      <c r="J80" s="156">
        <v>0</v>
      </c>
    </row>
    <row r="81" spans="1:10" s="143" customFormat="1" ht="30.75" customHeight="1">
      <c r="A81" s="174"/>
      <c r="B81" s="175"/>
      <c r="C81" s="175"/>
      <c r="D81" s="175" t="s">
        <v>137</v>
      </c>
      <c r="E81" s="175"/>
      <c r="F81" s="176"/>
      <c r="G81" s="177"/>
      <c r="H81" s="177">
        <f>H77+H13</f>
        <v>0</v>
      </c>
      <c r="I81" s="178"/>
      <c r="J81" s="176">
        <v>3.0649768</v>
      </c>
    </row>
  </sheetData>
  <sheetProtection password="EA73" sheet="1" objects="1" scenarios="1"/>
  <mergeCells count="4">
    <mergeCell ref="A1:J1"/>
    <mergeCell ref="C7:E7"/>
    <mergeCell ref="I8:J8"/>
    <mergeCell ref="I7:J7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Monika Bc.</dc:creator>
  <cp:keywords/>
  <dc:description/>
  <cp:lastModifiedBy>Nováková Monika Bc.</cp:lastModifiedBy>
  <cp:lastPrinted>2018-04-05T11:30:01Z</cp:lastPrinted>
  <dcterms:created xsi:type="dcterms:W3CDTF">2018-04-05T11:15:48Z</dcterms:created>
  <dcterms:modified xsi:type="dcterms:W3CDTF">2018-04-05T11:47:42Z</dcterms:modified>
  <cp:category/>
  <cp:version/>
  <cp:contentType/>
  <cp:contentStatus/>
</cp:coreProperties>
</file>