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2" sheetId="2" r:id="rId2"/>
    <sheet name="182" sheetId="3" r:id="rId3"/>
    <sheet name="201" sheetId="4" r:id="rId4"/>
    <sheet name="401" sheetId="5" r:id="rId5"/>
  </sheets>
  <definedNames/>
  <calcPr fullCalcOnLoad="1"/>
</workbook>
</file>

<file path=xl/sharedStrings.xml><?xml version="1.0" encoding="utf-8"?>
<sst xmlns="http://schemas.openxmlformats.org/spreadsheetml/2006/main" count="664" uniqueCount="303">
  <si>
    <t>Stavba:16007 - Rekonstrukce lávky pro pěší ve Velkém Pěčíně</t>
  </si>
  <si>
    <t>Varianta:ZŘ - Základní řešení</t>
  </si>
  <si>
    <t>Odbytová cena:</t>
  </si>
  <si>
    <t>Objekt</t>
  </si>
  <si>
    <t>Popis</t>
  </si>
  <si>
    <t>OC</t>
  </si>
  <si>
    <t>DPH</t>
  </si>
  <si>
    <t>ASPE 9</t>
  </si>
  <si>
    <t>Firma: Firma</t>
  </si>
  <si>
    <t>Příloha k formuláři pro ocenění nabídky</t>
  </si>
  <si>
    <t>Stavba :</t>
  </si>
  <si>
    <t>číslo a název SO:</t>
  </si>
  <si>
    <t>číslo a název rozpočtu:</t>
  </si>
  <si>
    <t>16007</t>
  </si>
  <si>
    <t>Rekonstrukce lávky pro pěší ve Velkém Pěčíně</t>
  </si>
  <si>
    <t>02</t>
  </si>
  <si>
    <t>Všeobecné konstrukce a práce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</si>
  <si>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</si>
  <si>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</si>
  <si>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</si>
  <si>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</si>
  <si>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</si>
  <si>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</si>
  <si>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</si>
  <si>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</si>
  <si>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</si>
  <si>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</si>
  <si>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</si>
  <si>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</si>
  <si>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</si>
  <si>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</si>
  <si>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</si>
  <si>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</si>
  <si>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</si>
  <si>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</si>
  <si>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0</t>
  </si>
  <si>
    <t>014101</t>
  </si>
  <si>
    <t/>
  </si>
  <si>
    <t>POPLATKY ZA SKLÁDKU</t>
  </si>
  <si>
    <t xml:space="preserve">M3        </t>
  </si>
  <si>
    <t>zemina a kamenivo z výkopů  4,9=4,900 [A]</t>
  </si>
  <si>
    <t>014121</t>
  </si>
  <si>
    <t xml:space="preserve">POPLATKY ZA SKLÁDKU TYP S-OO (OSTATNÍ ODPAD)
poplatky za uložení nebo odstranění betonových dílců
</t>
  </si>
  <si>
    <t>3,45*2,5=8,625 [A]</t>
  </si>
  <si>
    <t>014132</t>
  </si>
  <si>
    <t>POPLATKY ZA SKLÁDKU TYP S-NO (NEBEZPEČNÝ ODPAD)
asfalt</t>
  </si>
  <si>
    <t xml:space="preserve">T         </t>
  </si>
  <si>
    <t>0,66*2,0=1,320 [A]</t>
  </si>
  <si>
    <t>02911</t>
  </si>
  <si>
    <t>a</t>
  </si>
  <si>
    <t xml:space="preserve">KUS       </t>
  </si>
  <si>
    <t>b</t>
  </si>
  <si>
    <t xml:space="preserve">OSTATNÍ POŽADAVKY - GEODETICKÉ ZAMĚŘENÍ
vytýčení stavby
</t>
  </si>
  <si>
    <t>c</t>
  </si>
  <si>
    <t xml:space="preserve">OSTATNÍ POŽADAVKY - GEODETICKÉ ZAMĚŘENÍ
zaměření skutečného stavu po provedení stavby 
3x tištěná forma, 2x digitálně na CD
</t>
  </si>
  <si>
    <t>d</t>
  </si>
  <si>
    <t>OSTATNÍ POŽADAVKY - GEODETICKÉ ZAMĚŘENÍ
geometrický oddělovací plán - 4 výtisky</t>
  </si>
  <si>
    <t>02940</t>
  </si>
  <si>
    <t xml:space="preserve">OSTATNÍ POŽADAVKY - VYPRACOVÁNÍ DOKUMENTACE
RDS + Dílenská dokumentace
</t>
  </si>
  <si>
    <t>02950</t>
  </si>
  <si>
    <t xml:space="preserve">OSTATNÍ POŽADAVKY - POSUDKY, KONTROLY, REVIZNÍ ZPRÁVY
vypracování plánů kontrol a údržby
</t>
  </si>
  <si>
    <t>029522</t>
  </si>
  <si>
    <t>03100</t>
  </si>
  <si>
    <t xml:space="preserve">ZAŘÍZENÍ STAVENIŠTĚ - ZŘÍZENÍ, PROVOZ, DEMONTÁŽ
zařízení staveniště komplet
</t>
  </si>
  <si>
    <t>C e l k e m</t>
  </si>
  <si>
    <t>182</t>
  </si>
  <si>
    <t>Dopravně inženýrské opatření</t>
  </si>
  <si>
    <t>Ostatní konstrukce a práce</t>
  </si>
  <si>
    <t>9</t>
  </si>
  <si>
    <t>914122</t>
  </si>
  <si>
    <t>DOPRAVNÍ ZNAČKY ZÁKLADNÍ VELIKOSTI OCELOVÉ FÓLIE TŘ 1 - MONTÁŽ S PŘEMÍSTĚNÍM
přechodné dopravní značení montáž, demontáž - 4 týdny (pronájem)</t>
  </si>
  <si>
    <t>A15  2=2,000 [A]
B1  2*2=4,000 [B]
E3a (8000 m )  2*2=4,000 [C]
E13 (Mimo vozidel stavby)  2*2=4,000 [D]
IP10a  2*2=4,000 [E]
IP10b  2*2=4,000 [F]
IS11b (Dačice)  1*2=2,000 [G]
IS11b (Telč)  1*2=2,000 [H]
IS9d  1*2=2,000 [I]
P7  1=1,000 [J]
P8  1=1,000 [K]
Celkem: A+B+C+D+E+F+G+H+I+J+K=30,000 [L]</t>
  </si>
  <si>
    <t>914129</t>
  </si>
  <si>
    <t>DOPRAV ZNAČKY ZÁKLAD VEL OCEL FÓLIE TŘ 1 - NÁJEMNÉ
omezení provozu - 30 dní, uzavření - 2 dny</t>
  </si>
  <si>
    <t xml:space="preserve">KSDEN     </t>
  </si>
  <si>
    <t>A15  30*2=60,000 [A]
B1  2*2=4,000 [B]
E3a (8000 m)  2*2=4,000 [C]
E13 (Mimo vozidel stavby)  2*2=4,000 [D]
IP10a  2*2=4,000 [E]
IP10b  2*2=4,000 [F]
IS11b (Dačice)  2*1=2,000 [G]
IS11b (Telč)  2*1=2,000 [H]
IS9d  2*1=2,000 [I]
P7  30*1=30,000 [J]
P8  30*1=30,000 [K]
Celkem: A+B+C+D+E+F+G+H+I+J+K=146,000 [L]</t>
  </si>
  <si>
    <t>916132</t>
  </si>
  <si>
    <t>DOPRAV SVĚTLO VÝSTRAŽ SOUPRAVA 5KS - MONTÁŽ S PŘESUNEM
přechodné dopravní značení montáž, demontáž m- 2 dny 2x - uzavření</t>
  </si>
  <si>
    <t>2*2=4,000 [A]</t>
  </si>
  <si>
    <t>916139</t>
  </si>
  <si>
    <t>DOPRAVNÍ SVĚTLO VÝSTRAŽNÉ SOUPRAVA 5 KUSŮ - NÁJEMNÉ
přechodné dopravní značení nájemné - 2 dny uzavření</t>
  </si>
  <si>
    <t>916322</t>
  </si>
  <si>
    <t xml:space="preserve">DOPRAVNÍ ZÁBRANY Z2 S FÓLIÍ TŘ 2 - MONTÁŽ S PŘESUNEM
přechodné dopravní značení montáž, demontáž - 4 týdnů (pronájem)
</t>
  </si>
  <si>
    <t>916329</t>
  </si>
  <si>
    <t>DOPRAVNÍ ZÁBRANY Z2 S FÓLIÍ TŘ 2 - NÁJEMNÉ
přechodmé dopravní značení montáž, demontáž - 2 dny - uzavření</t>
  </si>
  <si>
    <t>916331</t>
  </si>
  <si>
    <t>SMĚROVACÍ DESKY Z4 JEDNOSTR S FÓLIÍ TŘ 1 - DOD A MONTÁŽ
přechodné dopravní značení montáž, demontáž - 4 týdny 1x omezení provozu</t>
  </si>
  <si>
    <t>916339</t>
  </si>
  <si>
    <t>SMĚROVACÍ DESKY Z4 - NÁJEMNÉ
přechodné dopravní značení montáž, demontáž - 4 týdny 1x - omezení provozu</t>
  </si>
  <si>
    <t>30*7=210,000 [A]</t>
  </si>
  <si>
    <t>201</t>
  </si>
  <si>
    <t>Lávka pro pěší</t>
  </si>
  <si>
    <t>Zemní práce</t>
  </si>
  <si>
    <t>113135</t>
  </si>
  <si>
    <t>ODSTRANĚNÍ KRYTU VOZOVEK A CHODNÍKŮ S ASFALT POJIVEM, ODVOZ DO 8KM
Odstranění krytu vozovky kvůli zkrácení délky přechodu pro chodce</t>
  </si>
  <si>
    <t>1,1*0,24*2,5=0,660 [A]</t>
  </si>
  <si>
    <t>131735</t>
  </si>
  <si>
    <t>HLOUBENÍ JAM ZAPAŽ I NEPAŽ TŘ. I, ODVOZ DO 8KM
Výkopy u opěr</t>
  </si>
  <si>
    <t>Opěra 1 - výkop pro dlažbu a za opěrou  4,5*0,7=3,150 [A]
Opěra 2 - výkop pro dlažbu  2*0,23=0,460 [B]
Opěra 2 - výkop za opěrou  4,5*0,3=1,350 [C]
Celkem: A+B+C=4,960 [D]</t>
  </si>
  <si>
    <t>17481</t>
  </si>
  <si>
    <t>ZÁSYP JAM A RÝH Z NAKUPOVANÝCH MATERIÁLŮ
zásyp za opěrou ze štěrkopísku se zhutněním</t>
  </si>
  <si>
    <t>Opěra 1 4,5*0,37=1,665 [A]
Opěra 2  4,5*0,35=1,575 [B] 
Celkem: A+B=3,240 [C]</t>
  </si>
  <si>
    <t>Základy</t>
  </si>
  <si>
    <t>272324</t>
  </si>
  <si>
    <t>ZÁKLADY ZE ŽELEZOBETONU DO C25/30 (B30)</t>
  </si>
  <si>
    <t>Dobetonávka ŽB opěry  1,2*0,87*0,1*4,5=0,470 [A]
Celkem: A=0,470 [B]</t>
  </si>
  <si>
    <t>272368</t>
  </si>
  <si>
    <t>VÝZTUŽ ZÁKLADŮ ZE SVAŘ SÍTÍ
KARI síť pro vyztužení dobetonávky</t>
  </si>
  <si>
    <t>Dobetonávky u opěry 1  1,25*3,9*4,44/1000=0,022 [A]
Celkem: A=0,022 [B]</t>
  </si>
  <si>
    <t>285392</t>
  </si>
  <si>
    <t>DODATEČNÉ KOTVENÍ VLEPENÍM BETONÁŘSKÉ VÝZTUŽE D DO 16MM DO VRTŮ
Kotvení ocelových trnů do opěry 1, včetně vyvrtání otvorů a zalití, délky 200 mm</t>
  </si>
  <si>
    <t>Kotvení ocelových trnů do opěry 1  18=18,000 [A]
Celkem: A=18,000 [B]</t>
  </si>
  <si>
    <t>Vodorovné konstrukce</t>
  </si>
  <si>
    <t>421941</t>
  </si>
  <si>
    <t xml:space="preserve">MOSTNÍ NOSNÉ DESKOVÉ KONSTR Z OCELI ŘADY 37 A 52
Mostovka z plechu tl. 8mm </t>
  </si>
  <si>
    <t>Plech mostovky 1,5*0,008*15*7,85=1,413 [A]</t>
  </si>
  <si>
    <t>424172</t>
  </si>
  <si>
    <t>MOSTNÍ NOSNÍKY Z VÁLC NOSNÍKŮ Z OCELI ŘADY 37
hlavní válcované nosníky z oceli S235, komplet vč. dopravy, montáže, montážních svarů, výztuh, koncových příčníků, předpřipravených děr pro šroubové spoje ,protikorozní ochrany a barevného nátěru</t>
  </si>
  <si>
    <t>Hlavní nosník UPE400  2*15*72,2/1000=2,166 [H]
Příčník IPE140  21*1,5*12,9/1000=0,406 [I]
Podélník 30x15  2*14*0,725*3,533/1000=0,072 [J]
Zavětrování IPE140  4*1*12.9/1000=0,052 [K]
Drobný materiál (5% z celkové hmotnosti) 2,93*0,05=0,147 [L]
Svary (5% z celkové hmotnosti) 2,93*0,05=0,147 [M]
Celkem: H+I+J+K+L+M=2,990 [N]</t>
  </si>
  <si>
    <t>45747</t>
  </si>
  <si>
    <t>VYROVNÁVACÍ A SPÁD VRSTVY Z MALTY ZVLÁŠTNÍ (PLASTMALTA)
podlití plastmaltou pro vyrovnání podlakdu pro úložné plechy, tl. min 5 mm</t>
  </si>
  <si>
    <t>Podlití plastmaltou  1,2*6*0,3*0,3*0,005=0,003 [A]
Celkem: A=0,003 [B]</t>
  </si>
  <si>
    <t>Komunikace</t>
  </si>
  <si>
    <t>56333</t>
  </si>
  <si>
    <t>VOZOVKOVÉ VRSTVY ZE ŠTĚRKODRTI TL. DO 150MM
Podklad pro zámkovou dlažbu</t>
  </si>
  <si>
    <t xml:space="preserve">M2        </t>
  </si>
  <si>
    <t>U opěry 1   1,65*3,25=5,363 [A]
U opěry 2  1,1*2,0=2,200 [B]
Celkem: A+B=7,563 [C]</t>
  </si>
  <si>
    <t>574A06</t>
  </si>
  <si>
    <t>ASFALTOVÝ BETON PRO OBRUSNÉ VRSTVY ACO 16+, 16S</t>
  </si>
  <si>
    <t>0,75*0,16=0,120 [A]</t>
  </si>
  <si>
    <t>574A33</t>
  </si>
  <si>
    <t>ASFALTOVÝ BETON PRO OBRUSNÉ VRSTVY ACO 11 TL. 40MM
Doplnění obrusné vrstvy u přechodového ostrůvku</t>
  </si>
  <si>
    <t>582611</t>
  </si>
  <si>
    <t>KRYTY Z BETON DLAŽDIC SE ZÁMKEM ŠEDÝCH TL 60MM DO LOŽE Z KAM</t>
  </si>
  <si>
    <t>2,75+2*1,1=4,950 [A]</t>
  </si>
  <si>
    <t>58261A</t>
  </si>
  <si>
    <t>KRYTY Z BETON DLAŽDIC SE ZÁMKEM BAREV RELIÉF TL 60MM DO LOŽE Z KAM
Napojení na komunikaci II/406</t>
  </si>
  <si>
    <t>Varovný pás u opěry 1  0,4*4,5=1,800 [A]
Signální pás u opěry 1  0,4*0,7=0,280 [B]
Celkem: A+B=2,080 [C]</t>
  </si>
  <si>
    <t>Úpravy povrchů, podlahy, výplně otvorů</t>
  </si>
  <si>
    <t>626112</t>
  </si>
  <si>
    <t>REPROFILACE PODHLEDŮ, SVISLÝCH PLOCH SANAČNÍ MALTOU JEDNOVRST TL 20MM
včetně sjednocující stěrky</t>
  </si>
  <si>
    <t>Plocha reprofilované opěry 2 Boční stěny  1,2*2*0,75=1,800 [A]
plocha reprofilované opěry 2 Čelní stěna  1,2*4,5*0,35=1,890 [B]
Celkem: A+B=3,690 [C]</t>
  </si>
  <si>
    <t>626213</t>
  </si>
  <si>
    <t>REPROFILACE VODOROVNÝCH PLOCH SHORA SANAČNÍ MALTOU JEDNOVRST TL 30MM
včetně sjednocující stěrky</t>
  </si>
  <si>
    <t>Reprofiulovaná plocha opěry 2 - Horní povrch 1,2*4,5*0,85=4,590 [A]
Celkem: A=4,590 [B]</t>
  </si>
  <si>
    <t>Přidružená stavební výroba</t>
  </si>
  <si>
    <t>711112</t>
  </si>
  <si>
    <t>IZOLACE BĚŽNÝCH KONSTRUKCÍ PROTI ZEMNÍ VLHKOSTI ASFALTOVÝMI PÁSY
Ochrana rubu opěr</t>
  </si>
  <si>
    <t>Ochrana rubu opěr  2*1,25*4,5=11,250 [A]
Celkem: A=11,250 [B]</t>
  </si>
  <si>
    <t>77326</t>
  </si>
  <si>
    <t>PODLAHY ZE STĚRKY - PŘÍMOPOCHOZÍ IZOLACE
Pochůzná hydroizolační stěrka</t>
  </si>
  <si>
    <t>Pochůzná hydroizolační stěrka  1,5*15=22,500 [A]
Celkem: A=22,500 [B]</t>
  </si>
  <si>
    <t>9111A1</t>
  </si>
  <si>
    <t xml:space="preserve">ZÁBRADLÍ SILNIČNÍ S VODOR MADLY - DODÁVKA A MONTÁŽ
Zábrana proti pádu pro chodce s protikorozní ochranou
</t>
  </si>
  <si>
    <t xml:space="preserve">M         </t>
  </si>
  <si>
    <t>4*1,1=4,400 [A]
Celkem: A=4,400 [B]</t>
  </si>
  <si>
    <t>9112B1</t>
  </si>
  <si>
    <t xml:space="preserve">ZÁBRADLÍ MOSTNÍ SE SVISLOU VÝPLNÍ - DODÁVKA A MONTÁŽ
Zábradlí se svislou výplní umístěné na lávce s protikorozní ochranou
</t>
  </si>
  <si>
    <t>2*15=30,000 [A]
Celkem: A=30,000 [B]</t>
  </si>
  <si>
    <t>9112B3</t>
  </si>
  <si>
    <t>ZÁBRADLÍ MOSTNÍ SE SVISLOU VÝPLNÍ - DEMONTÁŽ S PŘESUNEM
Délka zábradlí odhadnuta na 16m 
Odvoz na Technické služby Dačice s.r.o., cca do 5 km</t>
  </si>
  <si>
    <t xml:space="preserve">Stávající zábradlí  2*16=32,000 [A]
Celkem: A=32,000 [B]
</t>
  </si>
  <si>
    <t>9113A2</t>
  </si>
  <si>
    <t>SVODIDLO OCEL SILNIČ JEDNOSTR, ÚROVEŇ ZADRŽ N1, N2 - MONTÁŽ S PŘESUNEM (BEZ DODÁ
přesun svodidla kvůli zúžení na délce 12m z obou stran</t>
  </si>
  <si>
    <t>9113A3</t>
  </si>
  <si>
    <t xml:space="preserve">SVODIDLO OCEL SILNIČ JEDNOSTR, ÚROVEŇ ZADRŽ N1, N2 - DEMONTÁŽ S PŘESUNEM
přesun svodila kvůli zúžení na délce 12 m z obou stran
</t>
  </si>
  <si>
    <t>9113B1</t>
  </si>
  <si>
    <t>SVODIDLO OCEL SILNIČ JEDNOSTR, ÚROVEŇ ZADRŽ H1 -DODÁVKA A MONTÁŽ
výškový náběh krátký - jen se souhlasem investora</t>
  </si>
  <si>
    <t>915111</t>
  </si>
  <si>
    <t xml:space="preserve">VODOROVNÉ DOPRAVNÍ ZNAČENÍ BARVOU HLADKÉ - DODÁVKA A POKLÁDKA
nový vodící proužek kvůli zúžení na délce 5m z obou stran
</t>
  </si>
  <si>
    <t>915112</t>
  </si>
  <si>
    <t xml:space="preserve">VODOROVNÉ DOPRAVNÍ ZNAČENÍ BARVOU HLADKÉ - ODSTRANĚNÍ
odstranění stávajícího vodícího proužku kvůli zúžení na délce 5m z obou stran
</t>
  </si>
  <si>
    <t>917223</t>
  </si>
  <si>
    <t>SILNIČNÍ A CHODNÍKOVÉ OBRUBY Z BETONOVÝCH OBRUBNÍKŮ ŠÍŘ 100MM
Ohraničení zámkové a kamenné dlažby</t>
  </si>
  <si>
    <t>U opěry 1   11,5=11,500 [A]
U opěry 2  4=4,000 [B]
Celkem: A+B=15,500 [C]</t>
  </si>
  <si>
    <t>919111</t>
  </si>
  <si>
    <t>ŘEZÁNÍ ASFALTOVÉHO KRYTU VOZOVEK TL DO 50MM</t>
  </si>
  <si>
    <t>919137</t>
  </si>
  <si>
    <t>ŘEZÁNÍ BETONOVÝCH KONSTRUKCÍ TL DO 400MM
úprava opěr</t>
  </si>
  <si>
    <t>5,0+4,5=9,500 [A]</t>
  </si>
  <si>
    <t>93650</t>
  </si>
  <si>
    <t>DROBNÉ DOPLŇK KONSTR KOVOVÉ
Uložení hlavních nosníků na opěry včetně protikorozní ochrany</t>
  </si>
  <si>
    <t xml:space="preserve">KG        </t>
  </si>
  <si>
    <t xml:space="preserve">Hlavní nosníky opatřeny úložným plechem tl. 15mm  4*0,15*0,015*0,15*7850=10,597 [A]
Úložný plech na opěře  4*0,15*0,015*0,15*7850=10,597 [B]
Úložný plech pod čepem  2*0,18*0,015*0,15*7850=6,358 [C]
Trubka pro osazení čepu TR 88,9x4 2*0,1*8,12=1,624 [D]
Čep profilu fí 40  2*0,15*9,87=2,961 [E]
Celkem: A+B+C+D+E=32,137 [F] </t>
  </si>
  <si>
    <t>938543</t>
  </si>
  <si>
    <t>OČIŠTĚNÍ BETON KONSTR OTRYSKÁNÍM TLAK VODOU DO 1000 BARŮ
Otryskaná plocha opěry:</t>
  </si>
  <si>
    <t>2 - Boční stěny  2*0,8=1,600 [A]
2 - Čelní stěna  4,5*0,35=1,575 [B]
2 - Horní povrch 4,5*0,9=4,050 [C]
1 - Horní povrch 4,5*0,9=4,050 [D]
Celkem: A+B+C+D=11,275 [E]</t>
  </si>
  <si>
    <t>966115</t>
  </si>
  <si>
    <t>BOURÁNÍ KONSTRUKCÍ Z BETON DÍLCŮ S ODVOZEM DO 8KM</t>
  </si>
  <si>
    <t>Mostovka lávky z ŽB panelů  1,2*1,1*0,12*15,2=2,408 [A]
Odbourání opěry 1  1,1*0,2*0,43*4,5=0,426 [B]
Odbourání opěry 2  1,1*0,23*0,33*4,5=0,376 [C]
Celkem: A+B+C=3,210 [D]</t>
  </si>
  <si>
    <t>966184</t>
  </si>
  <si>
    <t>DEMONTÁŽ KONSTRUKCÍ KOVOVÝCH S ODVOZEM DO 5KM
demontáž stávající ocelové lávky a ocelových částí spodní stavby, vč. odvozu k recyklaci
odvoz na Technické služby Dačice s.r.o., do 5 km</t>
  </si>
  <si>
    <t>Hlavní nosník IPE240  2*15,5*30,7/1000=0,952 [A]
Podélné ztužení IPE220  2*13*26,2/1000=0,681 [B]
Ztužení L50/50/5 - odhad profilu  6*2*3,77/1000=0,045 [C]
Ostatní ocelové konstrukce + rezerva  0.05=0,050 [D]
Celkem: A+B+C+D=1,728 [E]</t>
  </si>
  <si>
    <t>401</t>
  </si>
  <si>
    <t>Osvětlení přechodu a lávky</t>
  </si>
  <si>
    <t>015111</t>
  </si>
  <si>
    <t>POPLATKY ZA LIKVIDACŮ ODPADŮ NEKONTAMINOVANÝCH - 17 05 04  VYTĚŽENÉ ZEMINY A HORNINY -  I. TŘÍDA TĚŽITELNOSTI</t>
  </si>
  <si>
    <t>015130</t>
  </si>
  <si>
    <t>POPLATKY ZA LIKVIDACŮ ODPADŮ NEKONTAMINOVANÝCH - 17 03 02  VYBOURANÝ ASFALTOVÝ BETON BEZ DEHTU</t>
  </si>
  <si>
    <t>11090</t>
  </si>
  <si>
    <t>VŠEOBECNÉ VYKLIZENÍ OSTATNÍCH PLOCH</t>
  </si>
  <si>
    <t>30=30,000 [A]</t>
  </si>
  <si>
    <t>11201</t>
  </si>
  <si>
    <t>KÁCENÍ STROMŮ D KMENE DO 0,5M S ODSTRANĚNÍM PAŘEZŮ</t>
  </si>
  <si>
    <t>2=2,000 [A]</t>
  </si>
  <si>
    <t>113438</t>
  </si>
  <si>
    <t>0,75=0,750 [A]</t>
  </si>
  <si>
    <t>HLOUBENÍ JAM ZAPAŽ I NEPAŽ TŘ. I, ODVOZ DO 8KM</t>
  </si>
  <si>
    <t>10=10,000 [A]</t>
  </si>
  <si>
    <t>132735</t>
  </si>
  <si>
    <t>HLOUBENÍ RÝH ŠÍŘ DO 2M PAŽ I NEPAŽ TŘ. I, ODVOZ DO 8KM</t>
  </si>
  <si>
    <t>14173</t>
  </si>
  <si>
    <t>PROTLAČOVÁNÍ POTRUBÍ Z PLAST HMOT DN DO 200MM</t>
  </si>
  <si>
    <t>13=13,000 [A]</t>
  </si>
  <si>
    <t>17411</t>
  </si>
  <si>
    <t>ZÁSYP JAM A RÝH ZEMINOU SE ZHUTNĚNÍM</t>
  </si>
  <si>
    <t>12=12,000 [A]</t>
  </si>
  <si>
    <t>ZÁSYP JAM A RÝH Z NAKUPOVANÝCH MATERIÁLŮ</t>
  </si>
  <si>
    <t>0,6=0,600 [A]</t>
  </si>
  <si>
    <t>18090</t>
  </si>
  <si>
    <t>VŠEOBECNÉ ÚPRAVY OSTATNÍCH PLOCH</t>
  </si>
  <si>
    <t>18481</t>
  </si>
  <si>
    <t>OCHRANA STROMŮ BEDNĚNÍM</t>
  </si>
  <si>
    <t>272314</t>
  </si>
  <si>
    <t>ZÁKLADY Z PROSTÉHO BETONU DO C25/30 (B30)</t>
  </si>
  <si>
    <t>5=5,000 [A]</t>
  </si>
  <si>
    <t>VÝZTUŽ ZÁKLADŮ ZE SVAŘ SÍTÍ</t>
  </si>
  <si>
    <t>0,022=0,022 [A]</t>
  </si>
  <si>
    <t>45157</t>
  </si>
  <si>
    <t>PODKLADNÍ A VÝPLŇOVÉ VRSTVY Z KAMENIVA TĚŽENÉHO</t>
  </si>
  <si>
    <t>3,2=3,200 [A]</t>
  </si>
  <si>
    <t>56414</t>
  </si>
  <si>
    <t>VOZOVKOVÉ VRSTVY Z ASFALTOCEMENT BETONU TL 50MM</t>
  </si>
  <si>
    <t>2,5=2,500 [A]</t>
  </si>
  <si>
    <t>701001</t>
  </si>
  <si>
    <t>OZNAČOVACÍ ŠTÍTEK KABELOVÉHO VEDENÍ, SPOJKY NEBO KABELOVÉ SKŘÍNĚ (VČETNĚ OBJÍMKY)</t>
  </si>
  <si>
    <t>701002</t>
  </si>
  <si>
    <t>ZNAČKOVACÍ TYČ</t>
  </si>
  <si>
    <t>702211</t>
  </si>
  <si>
    <t>KABELOVÁ CHRÁNIČKA ZEMNÍ DN DO 100 MM</t>
  </si>
  <si>
    <t>702221</t>
  </si>
  <si>
    <t>KABELOVÁ CHRÁNIČKA ZEMNÍ UV STABILNÍ DN DO 100 MM</t>
  </si>
  <si>
    <t>702312</t>
  </si>
  <si>
    <t>ZAKRYTÍ KABELŮ VÝSTRAŽNOU FÓLIÍ ŠÍŘKY PŘES 20 DO 40 CM</t>
  </si>
  <si>
    <t>702523</t>
  </si>
  <si>
    <t>PRŮRAZ ZDIVEM (PŘÍČKOU) BETONOVÝM TLOUŠŤKY PŘES 60 CM</t>
  </si>
  <si>
    <t>709210</t>
  </si>
  <si>
    <t>KŘIŽOVATKA KABELOVÝCH VEDENÍ SE STÁVAJÍCÍ INŽENÝRSKOU SÍTÍ (KABELEM, POTRUBÍM APOD.)</t>
  </si>
  <si>
    <t>741811</t>
  </si>
  <si>
    <t>UZEMŇOVACÍ VODIČ NA POVRCHU FEZN DO 120 MM2</t>
  </si>
  <si>
    <t>741911</t>
  </si>
  <si>
    <t>UZEMŇOVACÍ VODIČ V ZEMI FEZN DO 120 MM2</t>
  </si>
  <si>
    <t>741C05</t>
  </si>
  <si>
    <t>SPOJOVÁNÍ UZEMŇOVACÍCH VODIČŮ</t>
  </si>
  <si>
    <t>741C06</t>
  </si>
  <si>
    <t>VYVEDENÍ UZEMŇOVACÍCH VODIČŮ NA POVRCH/KONSTRUKCI</t>
  </si>
  <si>
    <t>742252</t>
  </si>
  <si>
    <t>VEDENÍ VENKOVNÍ NN, OMEZOVAČ PŘEPĚTÍ</t>
  </si>
  <si>
    <t>742254</t>
  </si>
  <si>
    <t>VEDENÍ VENKOVNÍ NN, ODBOČNÁ SVORKA</t>
  </si>
  <si>
    <t>742258</t>
  </si>
  <si>
    <t>VEDENÍ VENKOVNÍ NN, KABELOVÝ SVOD</t>
  </si>
  <si>
    <t>742F12</t>
  </si>
  <si>
    <t>KABEL NN NEBO VODIČ JEDNOŽÍLOVÝ CU S PLASTOVOU IZOLACÍ OD 4 DO 16 MM2</t>
  </si>
  <si>
    <t>742G11</t>
  </si>
  <si>
    <t>KABEL NN DVOU- A TŘÍŽÍLOVÝ CU S PLASTOVOU IZOLACÍ DO 2,5 MM2</t>
  </si>
  <si>
    <t>742H22</t>
  </si>
  <si>
    <t>KABEL NN ČTYŘ- A PĚTIŽÍLOVÝ AL S PLASTOVOU IZOLACÍ OD 4 DO 16 MM2</t>
  </si>
  <si>
    <t>742J22</t>
  </si>
  <si>
    <t>UKONČENÍ JEDNOŽÍLOVÉHO KABELU KABELOVOU SPOJKOU OD 4 DO 16 MM2</t>
  </si>
  <si>
    <t>742K11</t>
  </si>
  <si>
    <t>UKONČENÍ DVOU AŽ PĚTIŽÍLOVÉHO KABELU V ROZVADĚČI NEBO NA PŘÍSTROJI DO 2,5 MM2</t>
  </si>
  <si>
    <t>742K12</t>
  </si>
  <si>
    <t>UKONČENÍ DVOU AŽ PĚTIŽÍLOVÉHO KABELU V ROZVADĚČI NEBO NA PŘÍSTROJI OD 4 DO 16 MM2</t>
  </si>
  <si>
    <t>742O13</t>
  </si>
  <si>
    <t>ZATAŽENÍ KABELU DO CHRÁNIČKY - KABEL DO 4 KG/M</t>
  </si>
  <si>
    <t>742O15</t>
  </si>
  <si>
    <t>OZNAČOVACÍ ŠTÍTEK NA KABEL</t>
  </si>
  <si>
    <t xml:space="preserve">KS        </t>
  </si>
  <si>
    <t>743111R1a</t>
  </si>
  <si>
    <t>743111R1b</t>
  </si>
  <si>
    <t>Osvětlovací stožár 5m,  oboustranně žárově zinkovaný, vč. výstroje a svítidla dle specifikace v příloze č.8</t>
  </si>
  <si>
    <t>743711R1</t>
  </si>
  <si>
    <t>ROZVADĚČ PRO VEŘEJNÉ OSVĚTLENÍ - pojistková skříň PS dle přílohy č.7</t>
  </si>
  <si>
    <t>747212</t>
  </si>
  <si>
    <t>CELKOVÁ PROHLÍDKA, ZKOUŠENÍ, MĚŘENÍ A VYHOTOVENÍ VÝCHOZÍ REVIZNÍ ZPRÁVY, PRO OBJEM IN PŘES 100 DO 500 TIS. KČ</t>
  </si>
  <si>
    <t>747511</t>
  </si>
  <si>
    <t>ZKOUŠKY VODIČŮ A KABELŮ NN PRŮŘEZU ŽÍLY DO 5X25 MM2</t>
  </si>
  <si>
    <t>747541</t>
  </si>
  <si>
    <t>MĚŘENÍ INTENZITY OSVĚTLENÍ INSTALOVANÉHO V ROZSAHU TOHOTO SO/PS</t>
  </si>
  <si>
    <t>747701</t>
  </si>
  <si>
    <t>DOKONČOVACÍ MONTÁŽNÍ PRÁCE NA ELEKTRICKÉM ZAŘÍZENÍ</t>
  </si>
  <si>
    <t>747705</t>
  </si>
  <si>
    <t>MANIPULACE NA ZAŘÍZENÍCH PROVÁDĚNÉ PROVOZOVATELEM</t>
  </si>
  <si>
    <t>748242</t>
  </si>
  <si>
    <t>PÍSMENA A ČÍSLICE VÝŠKY PŘES 40 DO 100 MM</t>
  </si>
  <si>
    <t>919113</t>
  </si>
  <si>
    <t>ŘEZÁNÍ ASFALTOVÉHO KRYTU VOZOVEK TL DO 150MM</t>
  </si>
  <si>
    <t xml:space="preserve">OSTATNÍ POŽADAVKY - GEODETICKÉ ZAMĚŘENÍ
geometrický plán pro vymezení rozsahu věcného bremene k části pozemku na cizí pozemky dotčené stavbou 7 x
</t>
  </si>
  <si>
    <t xml:space="preserve">OSTATNÍ POŽADAVKY - REVIZNÍ ZPRÁVY
první hlavní prohlídka lávky
, revize elektro, uzemnění apod.
</t>
  </si>
  <si>
    <t>Osvětlovací stožár 6m pro osvětlování přechodu pro chodce,  jednoramenný výložník do 1,5m, oboustranně žárově zinkovaný, vč. výstroje a svítidla dle specifikace v příloze č.8</t>
  </si>
  <si>
    <t>ODSTRAN KRYTU VOZ A CHOD S ASFALT POJIVEM VČET PODKLADU, ODVOZ DO 8 KM</t>
  </si>
  <si>
    <t>Soupis objektů 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</si>
</sst>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0" fillId="34" borderId="10" xfId="0" applyNumberFormat="1" applyFill="1" applyBorder="1" applyAlignment="1" applyProtection="1">
      <alignment vertical="center"/>
      <protection locked="0"/>
    </xf>
    <xf numFmtId="164" fontId="0" fillId="34" borderId="10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28" sqref="B27:B28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3" width="24.7109375" style="0" customWidth="1"/>
  </cols>
  <sheetData>
    <row r="1" spans="1:2" ht="12.75" customHeight="1">
      <c r="A1" s="5" t="s">
        <v>7</v>
      </c>
      <c r="B1" t="s">
        <v>8</v>
      </c>
    </row>
    <row r="3" ht="12.75" customHeight="1">
      <c r="B3" s="1" t="s">
        <v>302</v>
      </c>
    </row>
    <row r="5" ht="12.75" customHeight="1">
      <c r="B5" s="2" t="s">
        <v>0</v>
      </c>
    </row>
    <row r="6" ht="12.75" customHeight="1">
      <c r="B6" t="s">
        <v>1</v>
      </c>
    </row>
    <row r="7" spans="2:3" ht="12.75" customHeight="1">
      <c r="B7" s="3" t="s">
        <v>2</v>
      </c>
      <c r="C7" s="2">
        <f>SUM(C11:C14)</f>
        <v>0</v>
      </c>
    </row>
    <row r="8" spans="2:3" ht="12.75" customHeight="1">
      <c r="B8" s="3"/>
      <c r="C8" s="2"/>
    </row>
    <row r="10" spans="1:3" ht="12.75" customHeight="1">
      <c r="A10" s="4" t="s">
        <v>3</v>
      </c>
      <c r="B10" s="4" t="s">
        <v>4</v>
      </c>
      <c r="C10" s="4" t="s">
        <v>5</v>
      </c>
    </row>
    <row r="11" spans="1:3" ht="12.75" customHeight="1">
      <c r="A11" s="6" t="s">
        <v>15</v>
      </c>
      <c r="B11" s="6" t="s">
        <v>16</v>
      </c>
      <c r="C11" s="14">
        <f>'02'!H28</f>
        <v>0</v>
      </c>
    </row>
    <row r="12" spans="1:3" ht="12.75" customHeight="1">
      <c r="A12" s="6" t="s">
        <v>65</v>
      </c>
      <c r="B12" s="6" t="s">
        <v>66</v>
      </c>
      <c r="C12" s="14">
        <f>'182'!H29</f>
        <v>0</v>
      </c>
    </row>
    <row r="13" spans="1:3" ht="12.75" customHeight="1">
      <c r="A13" s="6" t="s">
        <v>90</v>
      </c>
      <c r="B13" s="6" t="s">
        <v>91</v>
      </c>
      <c r="C13" s="14">
        <f>'201'!H91</f>
        <v>0</v>
      </c>
    </row>
    <row r="14" spans="1:3" ht="12.75" customHeight="1">
      <c r="A14" s="6" t="s">
        <v>193</v>
      </c>
      <c r="B14" s="6" t="s">
        <v>194</v>
      </c>
      <c r="C14" s="14">
        <f>'401'!H95</f>
        <v>0</v>
      </c>
    </row>
  </sheetData>
  <sheetProtection password="CC4E" sheet="1"/>
  <hyperlinks>
    <hyperlink ref="A11" location="#'02'!A1" tooltip="Odkaz na stranku objektu [02]" display="02"/>
    <hyperlink ref="A12" location="#'182'!A1" tooltip="Odkaz na stranku objektu [182]" display="182"/>
    <hyperlink ref="A13" location="#'201'!A1" tooltip="Odkaz na stranku objektu [201]" display="201"/>
    <hyperlink ref="A14" location="#'401'!A1" tooltip="Odkaz na stranku objektu [401]" display="4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12" sqref="G12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7</v>
      </c>
      <c r="C1" t="s">
        <v>8</v>
      </c>
    </row>
    <row r="2" ht="12.75" customHeight="1">
      <c r="C2" s="1" t="s">
        <v>9</v>
      </c>
    </row>
    <row r="4" spans="1:5" ht="12.75" customHeight="1">
      <c r="A4" t="s">
        <v>10</v>
      </c>
      <c r="C4" s="5" t="s">
        <v>13</v>
      </c>
      <c r="D4" s="5" t="s">
        <v>14</v>
      </c>
      <c r="E4" s="5"/>
    </row>
    <row r="5" spans="1:5" ht="12.75" customHeight="1">
      <c r="A5" t="s">
        <v>11</v>
      </c>
      <c r="C5" s="5" t="s">
        <v>15</v>
      </c>
      <c r="D5" s="5" t="s">
        <v>16</v>
      </c>
      <c r="E5" s="5"/>
    </row>
    <row r="6" spans="1:5" ht="12.75" customHeight="1">
      <c r="A6" t="s">
        <v>12</v>
      </c>
      <c r="C6" s="5" t="s">
        <v>15</v>
      </c>
      <c r="D6" s="5" t="s">
        <v>16</v>
      </c>
      <c r="E6" s="5"/>
    </row>
    <row r="7" spans="3:5" ht="12.75" customHeight="1">
      <c r="C7" s="5"/>
      <c r="D7" s="5"/>
      <c r="E7" s="5"/>
    </row>
    <row r="8" spans="1:16" ht="12.75" customHeight="1">
      <c r="A8" s="17" t="s">
        <v>17</v>
      </c>
      <c r="B8" s="17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7" t="s">
        <v>24</v>
      </c>
      <c r="H8" s="17"/>
      <c r="O8" t="s">
        <v>27</v>
      </c>
      <c r="P8" t="s">
        <v>6</v>
      </c>
    </row>
    <row r="9" spans="1:15" ht="14.25">
      <c r="A9" s="17"/>
      <c r="B9" s="17"/>
      <c r="C9" s="17"/>
      <c r="D9" s="17"/>
      <c r="E9" s="17"/>
      <c r="F9" s="17"/>
      <c r="G9" s="4" t="s">
        <v>25</v>
      </c>
      <c r="H9" s="4" t="s">
        <v>26</v>
      </c>
      <c r="O9" t="s">
        <v>6</v>
      </c>
    </row>
    <row r="10" spans="1:8" ht="14.25">
      <c r="A10" s="4" t="s">
        <v>18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</row>
    <row r="11" spans="1:8" ht="12.75" customHeight="1">
      <c r="A11" s="15"/>
      <c r="B11" s="7"/>
      <c r="C11" s="7" t="s">
        <v>35</v>
      </c>
      <c r="D11" s="7" t="s">
        <v>16</v>
      </c>
      <c r="E11" s="7"/>
      <c r="F11" s="9"/>
      <c r="G11" s="7"/>
      <c r="H11" s="9"/>
    </row>
    <row r="12" spans="1:16" ht="12.75">
      <c r="A12" s="6">
        <v>1</v>
      </c>
      <c r="B12" s="6" t="s">
        <v>36</v>
      </c>
      <c r="C12" s="6" t="s">
        <v>37</v>
      </c>
      <c r="D12" s="6" t="s">
        <v>38</v>
      </c>
      <c r="E12" s="6" t="s">
        <v>39</v>
      </c>
      <c r="F12" s="8">
        <v>4.9</v>
      </c>
      <c r="G12" s="13"/>
      <c r="H12" s="10">
        <f>ROUND((G12*F12),2)</f>
        <v>0</v>
      </c>
      <c r="O12" t="e">
        <f>rekapitulace!#REF!</f>
        <v>#REF!</v>
      </c>
      <c r="P12" t="e">
        <f>ROUND(O12/100*H12,2)</f>
        <v>#REF!</v>
      </c>
    </row>
    <row r="13" ht="12.75">
      <c r="D13" s="11" t="s">
        <v>40</v>
      </c>
    </row>
    <row r="14" spans="1:16" ht="38.25">
      <c r="A14" s="6">
        <v>2</v>
      </c>
      <c r="B14" s="6" t="s">
        <v>41</v>
      </c>
      <c r="C14" s="6" t="s">
        <v>37</v>
      </c>
      <c r="D14" s="6" t="s">
        <v>42</v>
      </c>
      <c r="E14" s="6" t="s">
        <v>39</v>
      </c>
      <c r="F14" s="8">
        <v>8.625</v>
      </c>
      <c r="G14" s="13"/>
      <c r="H14" s="10">
        <f>ROUND((G14*F14),2)</f>
        <v>0</v>
      </c>
      <c r="O14" t="e">
        <f>rekapitulace!#REF!</f>
        <v>#REF!</v>
      </c>
      <c r="P14" t="e">
        <f>ROUND(O14/100*H14,2)</f>
        <v>#REF!</v>
      </c>
    </row>
    <row r="15" ht="12.75">
      <c r="D15" s="11" t="s">
        <v>43</v>
      </c>
    </row>
    <row r="16" spans="1:16" ht="25.5">
      <c r="A16" s="6">
        <v>3</v>
      </c>
      <c r="B16" s="6" t="s">
        <v>44</v>
      </c>
      <c r="C16" s="6" t="s">
        <v>37</v>
      </c>
      <c r="D16" s="6" t="s">
        <v>45</v>
      </c>
      <c r="E16" s="6" t="s">
        <v>46</v>
      </c>
      <c r="F16" s="8">
        <v>1.32</v>
      </c>
      <c r="G16" s="13"/>
      <c r="H16" s="10">
        <f>ROUND((G16*F16),2)</f>
        <v>0</v>
      </c>
      <c r="O16" t="e">
        <f>rekapitulace!#REF!</f>
        <v>#REF!</v>
      </c>
      <c r="P16" t="e">
        <f>ROUND(O16/100*H16,2)</f>
        <v>#REF!</v>
      </c>
    </row>
    <row r="17" ht="12.75">
      <c r="D17" s="11" t="s">
        <v>47</v>
      </c>
    </row>
    <row r="18" spans="1:16" ht="51">
      <c r="A18" s="6">
        <v>4</v>
      </c>
      <c r="B18" s="6" t="s">
        <v>48</v>
      </c>
      <c r="C18" s="6" t="s">
        <v>49</v>
      </c>
      <c r="D18" s="6" t="s">
        <v>298</v>
      </c>
      <c r="E18" s="6" t="s">
        <v>50</v>
      </c>
      <c r="F18" s="8">
        <v>1</v>
      </c>
      <c r="G18" s="13"/>
      <c r="H18" s="10">
        <f aca="true" t="shared" si="0" ref="H18:H25">ROUND((G18*F18),2)</f>
        <v>0</v>
      </c>
      <c r="O18" t="e">
        <f>rekapitulace!#REF!</f>
        <v>#REF!</v>
      </c>
      <c r="P18" t="e">
        <f aca="true" t="shared" si="1" ref="P18:P25">ROUND(O18/100*H18,2)</f>
        <v>#REF!</v>
      </c>
    </row>
    <row r="19" spans="1:16" ht="38.25">
      <c r="A19" s="6">
        <v>5</v>
      </c>
      <c r="B19" s="6" t="s">
        <v>48</v>
      </c>
      <c r="C19" s="6" t="s">
        <v>51</v>
      </c>
      <c r="D19" s="6" t="s">
        <v>52</v>
      </c>
      <c r="E19" s="6" t="s">
        <v>50</v>
      </c>
      <c r="F19" s="8">
        <v>1</v>
      </c>
      <c r="G19" s="13"/>
      <c r="H19" s="10">
        <f t="shared" si="0"/>
        <v>0</v>
      </c>
      <c r="O19" t="e">
        <f>rekapitulace!#REF!</f>
        <v>#REF!</v>
      </c>
      <c r="P19" t="e">
        <f t="shared" si="1"/>
        <v>#REF!</v>
      </c>
    </row>
    <row r="20" spans="1:16" ht="51">
      <c r="A20" s="6">
        <v>6</v>
      </c>
      <c r="B20" s="6" t="s">
        <v>48</v>
      </c>
      <c r="C20" s="6" t="s">
        <v>53</v>
      </c>
      <c r="D20" s="6" t="s">
        <v>54</v>
      </c>
      <c r="E20" s="6" t="s">
        <v>50</v>
      </c>
      <c r="F20" s="8">
        <v>1</v>
      </c>
      <c r="G20" s="13"/>
      <c r="H20" s="10">
        <f t="shared" si="0"/>
        <v>0</v>
      </c>
      <c r="O20" t="e">
        <f>rekapitulace!#REF!</f>
        <v>#REF!</v>
      </c>
      <c r="P20" t="e">
        <f t="shared" si="1"/>
        <v>#REF!</v>
      </c>
    </row>
    <row r="21" spans="1:16" ht="25.5">
      <c r="A21" s="6">
        <v>7</v>
      </c>
      <c r="B21" s="6" t="s">
        <v>48</v>
      </c>
      <c r="C21" s="6" t="s">
        <v>55</v>
      </c>
      <c r="D21" s="6" t="s">
        <v>56</v>
      </c>
      <c r="E21" s="6" t="s">
        <v>50</v>
      </c>
      <c r="F21" s="8">
        <v>1</v>
      </c>
      <c r="G21" s="13"/>
      <c r="H21" s="10">
        <f t="shared" si="0"/>
        <v>0</v>
      </c>
      <c r="O21" t="e">
        <f>rekapitulace!#REF!</f>
        <v>#REF!</v>
      </c>
      <c r="P21" t="e">
        <f t="shared" si="1"/>
        <v>#REF!</v>
      </c>
    </row>
    <row r="22" spans="1:16" ht="38.25">
      <c r="A22" s="6">
        <v>8</v>
      </c>
      <c r="B22" s="6" t="s">
        <v>57</v>
      </c>
      <c r="C22" s="6" t="s">
        <v>37</v>
      </c>
      <c r="D22" s="6" t="s">
        <v>58</v>
      </c>
      <c r="E22" s="6" t="s">
        <v>50</v>
      </c>
      <c r="F22" s="8">
        <v>1</v>
      </c>
      <c r="G22" s="13"/>
      <c r="H22" s="10">
        <f t="shared" si="0"/>
        <v>0</v>
      </c>
      <c r="O22" t="e">
        <f>rekapitulace!#REF!</f>
        <v>#REF!</v>
      </c>
      <c r="P22" t="e">
        <f t="shared" si="1"/>
        <v>#REF!</v>
      </c>
    </row>
    <row r="23" spans="1:16" ht="38.25">
      <c r="A23" s="6">
        <v>9</v>
      </c>
      <c r="B23" s="6" t="s">
        <v>59</v>
      </c>
      <c r="C23" s="6" t="s">
        <v>37</v>
      </c>
      <c r="D23" s="6" t="s">
        <v>60</v>
      </c>
      <c r="E23" s="6" t="s">
        <v>50</v>
      </c>
      <c r="F23" s="8">
        <v>1</v>
      </c>
      <c r="G23" s="13"/>
      <c r="H23" s="10">
        <f t="shared" si="0"/>
        <v>0</v>
      </c>
      <c r="O23" t="e">
        <f>rekapitulace!#REF!</f>
        <v>#REF!</v>
      </c>
      <c r="P23" t="e">
        <f t="shared" si="1"/>
        <v>#REF!</v>
      </c>
    </row>
    <row r="24" spans="1:16" ht="38.25">
      <c r="A24" s="6">
        <v>10</v>
      </c>
      <c r="B24" s="6" t="s">
        <v>61</v>
      </c>
      <c r="C24" s="6" t="s">
        <v>37</v>
      </c>
      <c r="D24" s="6" t="s">
        <v>299</v>
      </c>
      <c r="E24" s="6" t="s">
        <v>50</v>
      </c>
      <c r="F24" s="8">
        <v>1</v>
      </c>
      <c r="G24" s="13"/>
      <c r="H24" s="10">
        <f t="shared" si="0"/>
        <v>0</v>
      </c>
      <c r="O24" t="e">
        <f>rekapitulace!#REF!</f>
        <v>#REF!</v>
      </c>
      <c r="P24" t="e">
        <f t="shared" si="1"/>
        <v>#REF!</v>
      </c>
    </row>
    <row r="25" spans="1:16" ht="38.25">
      <c r="A25" s="6">
        <v>11</v>
      </c>
      <c r="B25" s="6" t="s">
        <v>62</v>
      </c>
      <c r="C25" s="6" t="s">
        <v>37</v>
      </c>
      <c r="D25" s="6" t="s">
        <v>63</v>
      </c>
      <c r="E25" s="6" t="s">
        <v>50</v>
      </c>
      <c r="F25" s="8">
        <v>1</v>
      </c>
      <c r="G25" s="13"/>
      <c r="H25" s="10">
        <f t="shared" si="0"/>
        <v>0</v>
      </c>
      <c r="O25" t="e">
        <f>rekapitulace!#REF!</f>
        <v>#REF!</v>
      </c>
      <c r="P25" t="e">
        <f t="shared" si="1"/>
        <v>#REF!</v>
      </c>
    </row>
    <row r="26" spans="1:16" ht="12.75" customHeight="1">
      <c r="A26" s="12"/>
      <c r="B26" s="12"/>
      <c r="C26" s="12" t="s">
        <v>35</v>
      </c>
      <c r="D26" s="12" t="s">
        <v>16</v>
      </c>
      <c r="E26" s="12"/>
      <c r="F26" s="12"/>
      <c r="G26" s="12"/>
      <c r="H26" s="12">
        <f>SUM(H12:H25)</f>
        <v>0</v>
      </c>
      <c r="P26" t="e">
        <f>SUM(P12:P25)</f>
        <v>#REF!</v>
      </c>
    </row>
    <row r="28" spans="1:16" ht="12.75" customHeight="1">
      <c r="A28" s="12"/>
      <c r="B28" s="12"/>
      <c r="C28" s="12"/>
      <c r="D28" s="12" t="s">
        <v>64</v>
      </c>
      <c r="E28" s="12"/>
      <c r="F28" s="12"/>
      <c r="G28" s="12"/>
      <c r="H28" s="12">
        <f>+H26</f>
        <v>0</v>
      </c>
      <c r="P28" t="e">
        <f>+P26</f>
        <v>#REF!</v>
      </c>
    </row>
  </sheetData>
  <sheetProtection password="CC4E" sheet="1"/>
  <protectedRanges>
    <protectedRange sqref="G12 G14 G16 G18 G19 G20:G25 G20" name="editovateln?"/>
  </protectedRanges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10" topLeftCell="A17" activePane="bottomLeft" state="frozen"/>
      <selection pane="topLeft" activeCell="A1" sqref="A1"/>
      <selection pane="bottomLeft" activeCell="H25" sqref="H25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7</v>
      </c>
      <c r="C1" t="s">
        <v>8</v>
      </c>
    </row>
    <row r="2" ht="12.75" customHeight="1">
      <c r="C2" s="1" t="s">
        <v>9</v>
      </c>
    </row>
    <row r="4" spans="1:5" ht="12.75" customHeight="1">
      <c r="A4" t="s">
        <v>10</v>
      </c>
      <c r="C4" s="5" t="s">
        <v>13</v>
      </c>
      <c r="D4" s="5" t="s">
        <v>14</v>
      </c>
      <c r="E4" s="5"/>
    </row>
    <row r="5" spans="1:5" ht="12.75" customHeight="1">
      <c r="A5" t="s">
        <v>11</v>
      </c>
      <c r="C5" s="5" t="s">
        <v>65</v>
      </c>
      <c r="D5" s="5" t="s">
        <v>66</v>
      </c>
      <c r="E5" s="5"/>
    </row>
    <row r="6" spans="1:5" ht="12.75" customHeight="1">
      <c r="A6" t="s">
        <v>12</v>
      </c>
      <c r="C6" s="5" t="s">
        <v>65</v>
      </c>
      <c r="D6" s="5" t="s">
        <v>66</v>
      </c>
      <c r="E6" s="5"/>
    </row>
    <row r="7" spans="3:5" ht="12.75" customHeight="1">
      <c r="C7" s="5"/>
      <c r="D7" s="5"/>
      <c r="E7" s="5"/>
    </row>
    <row r="8" spans="1:16" ht="12.75" customHeight="1">
      <c r="A8" s="17" t="s">
        <v>17</v>
      </c>
      <c r="B8" s="17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7" t="s">
        <v>24</v>
      </c>
      <c r="H8" s="17"/>
      <c r="O8" t="s">
        <v>27</v>
      </c>
      <c r="P8" t="s">
        <v>6</v>
      </c>
    </row>
    <row r="9" spans="1:15" ht="14.25">
      <c r="A9" s="17"/>
      <c r="B9" s="17"/>
      <c r="C9" s="17"/>
      <c r="D9" s="17"/>
      <c r="E9" s="17"/>
      <c r="F9" s="17"/>
      <c r="G9" s="4" t="s">
        <v>25</v>
      </c>
      <c r="H9" s="4" t="s">
        <v>26</v>
      </c>
      <c r="O9" t="s">
        <v>6</v>
      </c>
    </row>
    <row r="10" spans="1:8" ht="14.25">
      <c r="A10" s="4" t="s">
        <v>18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</row>
    <row r="11" spans="1:8" ht="12.75" customHeight="1">
      <c r="A11" s="7"/>
      <c r="B11" s="7"/>
      <c r="C11" s="7" t="s">
        <v>68</v>
      </c>
      <c r="D11" s="7" t="s">
        <v>67</v>
      </c>
      <c r="E11" s="7"/>
      <c r="F11" s="9"/>
      <c r="G11" s="7"/>
      <c r="H11" s="9"/>
    </row>
    <row r="12" spans="1:16" ht="38.25">
      <c r="A12" s="6">
        <v>1</v>
      </c>
      <c r="B12" s="6" t="s">
        <v>69</v>
      </c>
      <c r="C12" s="6" t="s">
        <v>37</v>
      </c>
      <c r="D12" s="6" t="s">
        <v>70</v>
      </c>
      <c r="E12" s="6" t="s">
        <v>50</v>
      </c>
      <c r="F12" s="8">
        <v>30</v>
      </c>
      <c r="G12" s="13"/>
      <c r="H12" s="10">
        <f>ROUND((G12*F12),2)</f>
        <v>0</v>
      </c>
      <c r="O12" t="e">
        <f>rekapitulace!#REF!</f>
        <v>#REF!</v>
      </c>
      <c r="P12" t="e">
        <f>ROUND(O12/100*H12,2)</f>
        <v>#REF!</v>
      </c>
    </row>
    <row r="13" ht="153">
      <c r="D13" s="11" t="s">
        <v>71</v>
      </c>
    </row>
    <row r="14" spans="1:16" ht="25.5">
      <c r="A14" s="6">
        <v>2</v>
      </c>
      <c r="B14" s="6" t="s">
        <v>72</v>
      </c>
      <c r="C14" s="6" t="s">
        <v>37</v>
      </c>
      <c r="D14" s="6" t="s">
        <v>73</v>
      </c>
      <c r="E14" s="6" t="s">
        <v>74</v>
      </c>
      <c r="F14" s="8">
        <v>146</v>
      </c>
      <c r="G14" s="13"/>
      <c r="H14" s="10">
        <f>ROUND((G14*F14),2)</f>
        <v>0</v>
      </c>
      <c r="O14" t="e">
        <f>rekapitulace!#REF!</f>
        <v>#REF!</v>
      </c>
      <c r="P14" t="e">
        <f>ROUND(O14/100*H14,2)</f>
        <v>#REF!</v>
      </c>
    </row>
    <row r="15" ht="153">
      <c r="D15" s="11" t="s">
        <v>75</v>
      </c>
    </row>
    <row r="16" spans="1:16" ht="25.5">
      <c r="A16" s="6">
        <v>3</v>
      </c>
      <c r="B16" s="6" t="s">
        <v>76</v>
      </c>
      <c r="C16" s="6" t="s">
        <v>37</v>
      </c>
      <c r="D16" s="6" t="s">
        <v>77</v>
      </c>
      <c r="E16" s="6" t="s">
        <v>50</v>
      </c>
      <c r="F16" s="8">
        <v>4</v>
      </c>
      <c r="G16" s="13"/>
      <c r="H16" s="10">
        <f>ROUND((G16*F16),2)</f>
        <v>0</v>
      </c>
      <c r="O16" t="e">
        <f>rekapitulace!#REF!</f>
        <v>#REF!</v>
      </c>
      <c r="P16" t="e">
        <f>ROUND(O16/100*H16,2)</f>
        <v>#REF!</v>
      </c>
    </row>
    <row r="17" ht="12.75">
      <c r="D17" s="11" t="s">
        <v>78</v>
      </c>
    </row>
    <row r="18" spans="1:16" ht="25.5">
      <c r="A18" s="6">
        <v>4</v>
      </c>
      <c r="B18" s="6" t="s">
        <v>79</v>
      </c>
      <c r="C18" s="6" t="s">
        <v>37</v>
      </c>
      <c r="D18" s="6" t="s">
        <v>80</v>
      </c>
      <c r="E18" s="6" t="s">
        <v>74</v>
      </c>
      <c r="F18" s="8">
        <v>4</v>
      </c>
      <c r="G18" s="13"/>
      <c r="H18" s="10">
        <f>ROUND((G18*F18),2)</f>
        <v>0</v>
      </c>
      <c r="O18" t="e">
        <f>rekapitulace!#REF!</f>
        <v>#REF!</v>
      </c>
      <c r="P18" t="e">
        <f>ROUND(O18/100*H18,2)</f>
        <v>#REF!</v>
      </c>
    </row>
    <row r="19" ht="12.75">
      <c r="D19" s="11" t="s">
        <v>78</v>
      </c>
    </row>
    <row r="20" spans="1:16" ht="38.25">
      <c r="A20" s="6">
        <v>5</v>
      </c>
      <c r="B20" s="6" t="s">
        <v>81</v>
      </c>
      <c r="C20" s="6" t="s">
        <v>37</v>
      </c>
      <c r="D20" s="6" t="s">
        <v>82</v>
      </c>
      <c r="E20" s="6" t="s">
        <v>50</v>
      </c>
      <c r="F20" s="8">
        <v>4</v>
      </c>
      <c r="G20" s="13"/>
      <c r="H20" s="10">
        <f>ROUND((G20*F20),2)</f>
        <v>0</v>
      </c>
      <c r="O20" t="e">
        <f>rekapitulace!#REF!</f>
        <v>#REF!</v>
      </c>
      <c r="P20" t="e">
        <f>ROUND(O20/100*H20,2)</f>
        <v>#REF!</v>
      </c>
    </row>
    <row r="21" ht="12.75">
      <c r="D21" s="11" t="s">
        <v>78</v>
      </c>
    </row>
    <row r="22" spans="1:16" ht="25.5">
      <c r="A22" s="6">
        <v>6</v>
      </c>
      <c r="B22" s="6" t="s">
        <v>83</v>
      </c>
      <c r="C22" s="6" t="s">
        <v>37</v>
      </c>
      <c r="D22" s="6" t="s">
        <v>84</v>
      </c>
      <c r="E22" s="6" t="s">
        <v>74</v>
      </c>
      <c r="F22" s="8">
        <v>4</v>
      </c>
      <c r="G22" s="13"/>
      <c r="H22" s="10">
        <f>ROUND((G22*F22),2)</f>
        <v>0</v>
      </c>
      <c r="O22" t="e">
        <f>rekapitulace!#REF!</f>
        <v>#REF!</v>
      </c>
      <c r="P22" t="e">
        <f>ROUND(O22/100*H22,2)</f>
        <v>#REF!</v>
      </c>
    </row>
    <row r="23" ht="12.75">
      <c r="D23" s="11" t="s">
        <v>78</v>
      </c>
    </row>
    <row r="24" spans="1:16" ht="25.5">
      <c r="A24" s="6">
        <v>7</v>
      </c>
      <c r="B24" s="6" t="s">
        <v>85</v>
      </c>
      <c r="C24" s="6" t="s">
        <v>37</v>
      </c>
      <c r="D24" s="6" t="s">
        <v>86</v>
      </c>
      <c r="E24" s="6" t="s">
        <v>50</v>
      </c>
      <c r="F24" s="8">
        <v>7</v>
      </c>
      <c r="G24" s="13"/>
      <c r="H24" s="10">
        <f>ROUND((G24*F24),2)</f>
        <v>0</v>
      </c>
      <c r="O24" t="e">
        <f>rekapitulace!#REF!</f>
        <v>#REF!</v>
      </c>
      <c r="P24" t="e">
        <f>ROUND(O24/100*H24,2)</f>
        <v>#REF!</v>
      </c>
    </row>
    <row r="25" spans="1:16" ht="25.5">
      <c r="A25" s="6">
        <v>8</v>
      </c>
      <c r="B25" s="6" t="s">
        <v>87</v>
      </c>
      <c r="C25" s="6" t="s">
        <v>37</v>
      </c>
      <c r="D25" s="6" t="s">
        <v>88</v>
      </c>
      <c r="E25" s="6" t="s">
        <v>74</v>
      </c>
      <c r="F25" s="8">
        <v>210</v>
      </c>
      <c r="G25" s="13"/>
      <c r="H25" s="10">
        <f>ROUND((G25*F25),2)</f>
        <v>0</v>
      </c>
      <c r="O25" t="e">
        <f>rekapitulace!#REF!</f>
        <v>#REF!</v>
      </c>
      <c r="P25" t="e">
        <f>ROUND(O25/100*H25,2)</f>
        <v>#REF!</v>
      </c>
    </row>
    <row r="26" ht="12.75">
      <c r="D26" s="11" t="s">
        <v>89</v>
      </c>
    </row>
    <row r="27" spans="1:16" ht="12.75" customHeight="1">
      <c r="A27" s="12"/>
      <c r="B27" s="12"/>
      <c r="C27" s="12" t="s">
        <v>68</v>
      </c>
      <c r="D27" s="12" t="s">
        <v>67</v>
      </c>
      <c r="E27" s="12"/>
      <c r="F27" s="12"/>
      <c r="G27" s="12"/>
      <c r="H27" s="12">
        <f>SUM(H12:H26)</f>
        <v>0</v>
      </c>
      <c r="P27" t="e">
        <f>SUM(P12:P26)</f>
        <v>#REF!</v>
      </c>
    </row>
    <row r="29" spans="1:16" ht="12.75" customHeight="1">
      <c r="A29" s="12"/>
      <c r="B29" s="12"/>
      <c r="C29" s="12"/>
      <c r="D29" s="12" t="s">
        <v>64</v>
      </c>
      <c r="E29" s="12"/>
      <c r="F29" s="12"/>
      <c r="G29" s="12"/>
      <c r="H29" s="12">
        <f>+H27</f>
        <v>0</v>
      </c>
      <c r="P29" t="e">
        <f>+P27</f>
        <v>#REF!</v>
      </c>
    </row>
  </sheetData>
  <sheetProtection password="CD8E" sheet="1"/>
  <protectedRanges>
    <protectedRange sqref="G12 G14 G16 G18 G20 G22 G24 G25" name="editovateln?"/>
  </protectedRanges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pane ySplit="10" topLeftCell="A83" activePane="bottomLeft" state="frozen"/>
      <selection pane="topLeft" activeCell="A1" sqref="A1"/>
      <selection pane="bottomLeft" activeCell="D88" sqref="D88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7</v>
      </c>
      <c r="C1" t="s">
        <v>8</v>
      </c>
    </row>
    <row r="2" ht="12.75" customHeight="1">
      <c r="C2" s="1" t="s">
        <v>9</v>
      </c>
    </row>
    <row r="4" spans="1:5" ht="12.75" customHeight="1">
      <c r="A4" t="s">
        <v>10</v>
      </c>
      <c r="C4" s="5" t="s">
        <v>13</v>
      </c>
      <c r="D4" s="5" t="s">
        <v>14</v>
      </c>
      <c r="E4" s="5"/>
    </row>
    <row r="5" spans="1:5" ht="12.75" customHeight="1">
      <c r="A5" t="s">
        <v>11</v>
      </c>
      <c r="C5" s="5" t="s">
        <v>90</v>
      </c>
      <c r="D5" s="5" t="s">
        <v>91</v>
      </c>
      <c r="E5" s="5"/>
    </row>
    <row r="6" spans="1:5" ht="12.75" customHeight="1">
      <c r="A6" t="s">
        <v>12</v>
      </c>
      <c r="C6" s="5" t="s">
        <v>90</v>
      </c>
      <c r="D6" s="5" t="s">
        <v>91</v>
      </c>
      <c r="E6" s="5"/>
    </row>
    <row r="7" spans="3:5" ht="12.75" customHeight="1">
      <c r="C7" s="5"/>
      <c r="D7" s="5"/>
      <c r="E7" s="5"/>
    </row>
    <row r="8" spans="1:16" ht="12.75" customHeight="1">
      <c r="A8" s="17" t="s">
        <v>17</v>
      </c>
      <c r="B8" s="17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7" t="s">
        <v>24</v>
      </c>
      <c r="H8" s="17"/>
      <c r="O8" t="s">
        <v>27</v>
      </c>
      <c r="P8" t="s">
        <v>6</v>
      </c>
    </row>
    <row r="9" spans="1:15" ht="14.25">
      <c r="A9" s="17"/>
      <c r="B9" s="17"/>
      <c r="C9" s="17"/>
      <c r="D9" s="17"/>
      <c r="E9" s="17"/>
      <c r="F9" s="17"/>
      <c r="G9" s="4" t="s">
        <v>25</v>
      </c>
      <c r="H9" s="4" t="s">
        <v>26</v>
      </c>
      <c r="O9" t="s">
        <v>6</v>
      </c>
    </row>
    <row r="10" spans="1:8" ht="14.25">
      <c r="A10" s="4" t="s">
        <v>18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</row>
    <row r="11" spans="1:8" ht="12.75" customHeight="1">
      <c r="A11" s="7"/>
      <c r="B11" s="7"/>
      <c r="C11" s="7" t="s">
        <v>18</v>
      </c>
      <c r="D11" s="7" t="s">
        <v>92</v>
      </c>
      <c r="E11" s="7"/>
      <c r="F11" s="9"/>
      <c r="G11" s="7"/>
      <c r="H11" s="9"/>
    </row>
    <row r="12" spans="1:16" ht="38.25">
      <c r="A12" s="6">
        <v>1</v>
      </c>
      <c r="B12" s="6" t="s">
        <v>93</v>
      </c>
      <c r="C12" s="6" t="s">
        <v>37</v>
      </c>
      <c r="D12" s="6" t="s">
        <v>94</v>
      </c>
      <c r="E12" s="6" t="s">
        <v>39</v>
      </c>
      <c r="F12" s="8">
        <v>0.66</v>
      </c>
      <c r="G12" s="13"/>
      <c r="H12" s="10">
        <f>ROUND((G12*F12),2)</f>
        <v>0</v>
      </c>
      <c r="O12" t="e">
        <f>rekapitulace!#REF!</f>
        <v>#REF!</v>
      </c>
      <c r="P12" t="e">
        <f>ROUND(O12/100*H12,2)</f>
        <v>#REF!</v>
      </c>
    </row>
    <row r="13" ht="12.75">
      <c r="D13" s="11" t="s">
        <v>95</v>
      </c>
    </row>
    <row r="14" spans="1:16" ht="25.5">
      <c r="A14" s="6">
        <v>2</v>
      </c>
      <c r="B14" s="6" t="s">
        <v>96</v>
      </c>
      <c r="C14" s="6" t="s">
        <v>37</v>
      </c>
      <c r="D14" s="6" t="s">
        <v>97</v>
      </c>
      <c r="E14" s="6" t="s">
        <v>39</v>
      </c>
      <c r="F14" s="8">
        <v>4.96</v>
      </c>
      <c r="G14" s="13"/>
      <c r="H14" s="10">
        <f>ROUND((G14*F14),2)</f>
        <v>0</v>
      </c>
      <c r="O14" t="e">
        <f>rekapitulace!#REF!</f>
        <v>#REF!</v>
      </c>
      <c r="P14" t="e">
        <f>ROUND(O14/100*H14,2)</f>
        <v>#REF!</v>
      </c>
    </row>
    <row r="15" ht="51">
      <c r="D15" s="11" t="s">
        <v>98</v>
      </c>
    </row>
    <row r="16" spans="1:16" ht="25.5">
      <c r="A16" s="6">
        <v>3</v>
      </c>
      <c r="B16" s="6" t="s">
        <v>99</v>
      </c>
      <c r="C16" s="6" t="s">
        <v>37</v>
      </c>
      <c r="D16" s="6" t="s">
        <v>100</v>
      </c>
      <c r="E16" s="6" t="s">
        <v>39</v>
      </c>
      <c r="F16" s="8">
        <v>3.24</v>
      </c>
      <c r="G16" s="13"/>
      <c r="H16" s="10">
        <f>ROUND((G16*F16),2)</f>
        <v>0</v>
      </c>
      <c r="O16" t="e">
        <f>rekapitulace!#REF!</f>
        <v>#REF!</v>
      </c>
      <c r="P16" t="e">
        <f>ROUND(O16/100*H16,2)</f>
        <v>#REF!</v>
      </c>
    </row>
    <row r="17" ht="38.25">
      <c r="D17" s="11" t="s">
        <v>101</v>
      </c>
    </row>
    <row r="18" spans="1:16" ht="12.75" customHeight="1">
      <c r="A18" s="12"/>
      <c r="B18" s="12"/>
      <c r="C18" s="12" t="s">
        <v>18</v>
      </c>
      <c r="D18" s="12" t="s">
        <v>92</v>
      </c>
      <c r="E18" s="12"/>
      <c r="F18" s="12"/>
      <c r="G18" s="12"/>
      <c r="H18" s="12">
        <f>SUM(H12:H17)</f>
        <v>0</v>
      </c>
      <c r="P18" t="e">
        <f>SUM(P12:P17)</f>
        <v>#REF!</v>
      </c>
    </row>
    <row r="20" spans="1:8" ht="12.75" customHeight="1">
      <c r="A20" s="7"/>
      <c r="B20" s="7"/>
      <c r="C20" s="7" t="s">
        <v>28</v>
      </c>
      <c r="D20" s="7" t="s">
        <v>102</v>
      </c>
      <c r="E20" s="7"/>
      <c r="F20" s="9"/>
      <c r="G20" s="7"/>
      <c r="H20" s="9"/>
    </row>
    <row r="21" spans="1:16" ht="12.75">
      <c r="A21" s="6">
        <v>4</v>
      </c>
      <c r="B21" s="6" t="s">
        <v>103</v>
      </c>
      <c r="C21" s="6" t="s">
        <v>37</v>
      </c>
      <c r="D21" s="6" t="s">
        <v>104</v>
      </c>
      <c r="E21" s="6" t="s">
        <v>39</v>
      </c>
      <c r="F21" s="8">
        <v>0.47</v>
      </c>
      <c r="G21" s="13"/>
      <c r="H21" s="10">
        <f>ROUND((G21*F21),2)</f>
        <v>0</v>
      </c>
      <c r="O21" t="e">
        <f>rekapitulace!#REF!</f>
        <v>#REF!</v>
      </c>
      <c r="P21" t="e">
        <f>ROUND(O21/100*H21,2)</f>
        <v>#REF!</v>
      </c>
    </row>
    <row r="22" ht="25.5">
      <c r="D22" s="11" t="s">
        <v>105</v>
      </c>
    </row>
    <row r="23" spans="1:16" ht="25.5">
      <c r="A23" s="6">
        <v>5</v>
      </c>
      <c r="B23" s="6" t="s">
        <v>106</v>
      </c>
      <c r="C23" s="6" t="s">
        <v>37</v>
      </c>
      <c r="D23" s="6" t="s">
        <v>107</v>
      </c>
      <c r="E23" s="6" t="s">
        <v>46</v>
      </c>
      <c r="F23" s="8">
        <v>0.022</v>
      </c>
      <c r="G23" s="13"/>
      <c r="H23" s="10">
        <f>ROUND((G23*F23),2)</f>
        <v>0</v>
      </c>
      <c r="O23" t="e">
        <f>rekapitulace!#REF!</f>
        <v>#REF!</v>
      </c>
      <c r="P23" t="e">
        <f>ROUND(O23/100*H23,2)</f>
        <v>#REF!</v>
      </c>
    </row>
    <row r="24" ht="25.5">
      <c r="D24" s="11" t="s">
        <v>108</v>
      </c>
    </row>
    <row r="25" spans="1:16" ht="25.5">
      <c r="A25" s="6">
        <v>6</v>
      </c>
      <c r="B25" s="6" t="s">
        <v>109</v>
      </c>
      <c r="C25" s="6" t="s">
        <v>37</v>
      </c>
      <c r="D25" s="6" t="s">
        <v>110</v>
      </c>
      <c r="E25" s="6" t="s">
        <v>50</v>
      </c>
      <c r="F25" s="8">
        <v>18</v>
      </c>
      <c r="G25" s="13"/>
      <c r="H25" s="10">
        <f>ROUND((G25*F25),2)</f>
        <v>0</v>
      </c>
      <c r="O25" t="e">
        <f>rekapitulace!#REF!</f>
        <v>#REF!</v>
      </c>
      <c r="P25" t="e">
        <f>ROUND(O25/100*H25,2)</f>
        <v>#REF!</v>
      </c>
    </row>
    <row r="26" ht="25.5">
      <c r="D26" s="11" t="s">
        <v>111</v>
      </c>
    </row>
    <row r="27" spans="1:16" ht="12.75" customHeight="1">
      <c r="A27" s="12"/>
      <c r="B27" s="12"/>
      <c r="C27" s="12" t="s">
        <v>28</v>
      </c>
      <c r="D27" s="12" t="s">
        <v>102</v>
      </c>
      <c r="E27" s="12"/>
      <c r="F27" s="12"/>
      <c r="G27" s="12"/>
      <c r="H27" s="12">
        <f>SUM(H21:H26)</f>
        <v>0</v>
      </c>
      <c r="P27" t="e">
        <f>SUM(P21:P26)</f>
        <v>#REF!</v>
      </c>
    </row>
    <row r="29" spans="1:8" ht="12.75" customHeight="1">
      <c r="A29" s="7"/>
      <c r="B29" s="7"/>
      <c r="C29" s="7" t="s">
        <v>30</v>
      </c>
      <c r="D29" s="7" t="s">
        <v>112</v>
      </c>
      <c r="E29" s="7"/>
      <c r="F29" s="9"/>
      <c r="G29" s="7"/>
      <c r="H29" s="9"/>
    </row>
    <row r="30" spans="1:16" ht="25.5">
      <c r="A30" s="6">
        <v>7</v>
      </c>
      <c r="B30" s="6" t="s">
        <v>113</v>
      </c>
      <c r="C30" s="6" t="s">
        <v>37</v>
      </c>
      <c r="D30" s="6" t="s">
        <v>114</v>
      </c>
      <c r="E30" s="6" t="s">
        <v>46</v>
      </c>
      <c r="F30" s="8">
        <v>1.413</v>
      </c>
      <c r="G30" s="13"/>
      <c r="H30" s="10">
        <f>ROUND((G30*F30),2)</f>
        <v>0</v>
      </c>
      <c r="O30" t="e">
        <f>rekapitulace!#REF!</f>
        <v>#REF!</v>
      </c>
      <c r="P30" t="e">
        <f>ROUND(O30/100*H30,2)</f>
        <v>#REF!</v>
      </c>
    </row>
    <row r="31" ht="12.75">
      <c r="D31" s="11" t="s">
        <v>115</v>
      </c>
    </row>
    <row r="32" spans="1:16" ht="51">
      <c r="A32" s="6">
        <v>8</v>
      </c>
      <c r="B32" s="6" t="s">
        <v>116</v>
      </c>
      <c r="C32" s="6" t="s">
        <v>37</v>
      </c>
      <c r="D32" s="6" t="s">
        <v>117</v>
      </c>
      <c r="E32" s="6" t="s">
        <v>46</v>
      </c>
      <c r="F32" s="8">
        <v>2.99</v>
      </c>
      <c r="G32" s="13"/>
      <c r="H32" s="10">
        <f>ROUND((G32*F32),2)</f>
        <v>0</v>
      </c>
      <c r="O32" t="e">
        <f>rekapitulace!#REF!</f>
        <v>#REF!</v>
      </c>
      <c r="P32" t="e">
        <f>ROUND(O32/100*H32,2)</f>
        <v>#REF!</v>
      </c>
    </row>
    <row r="33" ht="89.25">
      <c r="D33" s="11" t="s">
        <v>118</v>
      </c>
    </row>
    <row r="34" spans="1:16" ht="25.5">
      <c r="A34" s="6">
        <v>9</v>
      </c>
      <c r="B34" s="6" t="s">
        <v>119</v>
      </c>
      <c r="C34" s="6" t="s">
        <v>37</v>
      </c>
      <c r="D34" s="6" t="s">
        <v>120</v>
      </c>
      <c r="E34" s="6" t="s">
        <v>39</v>
      </c>
      <c r="F34" s="8">
        <v>0.003</v>
      </c>
      <c r="G34" s="13"/>
      <c r="H34" s="10">
        <f>ROUND((G34*F34),2)</f>
        <v>0</v>
      </c>
      <c r="O34" t="e">
        <f>rekapitulace!#REF!</f>
        <v>#REF!</v>
      </c>
      <c r="P34" t="e">
        <f>ROUND(O34/100*H34,2)</f>
        <v>#REF!</v>
      </c>
    </row>
    <row r="35" ht="25.5">
      <c r="D35" s="11" t="s">
        <v>121</v>
      </c>
    </row>
    <row r="36" spans="1:16" ht="12.75" customHeight="1">
      <c r="A36" s="12"/>
      <c r="B36" s="12"/>
      <c r="C36" s="12" t="s">
        <v>30</v>
      </c>
      <c r="D36" s="12" t="s">
        <v>112</v>
      </c>
      <c r="E36" s="12"/>
      <c r="F36" s="12"/>
      <c r="G36" s="12"/>
      <c r="H36" s="12">
        <f>SUM(H30:H35)</f>
        <v>0</v>
      </c>
      <c r="P36" t="e">
        <f>SUM(P30:P35)</f>
        <v>#REF!</v>
      </c>
    </row>
    <row r="38" spans="1:8" ht="12.75" customHeight="1">
      <c r="A38" s="7"/>
      <c r="B38" s="7"/>
      <c r="C38" s="7" t="s">
        <v>31</v>
      </c>
      <c r="D38" s="7" t="s">
        <v>122</v>
      </c>
      <c r="E38" s="7"/>
      <c r="F38" s="9"/>
      <c r="G38" s="7"/>
      <c r="H38" s="9"/>
    </row>
    <row r="39" spans="1:16" ht="25.5">
      <c r="A39" s="6">
        <v>10</v>
      </c>
      <c r="B39" s="6" t="s">
        <v>123</v>
      </c>
      <c r="C39" s="6" t="s">
        <v>37</v>
      </c>
      <c r="D39" s="6" t="s">
        <v>124</v>
      </c>
      <c r="E39" s="6" t="s">
        <v>125</v>
      </c>
      <c r="F39" s="8">
        <v>7.563</v>
      </c>
      <c r="G39" s="13"/>
      <c r="H39" s="10">
        <f>ROUND((G39*F39),2)</f>
        <v>0</v>
      </c>
      <c r="O39" t="e">
        <f>rekapitulace!#REF!</f>
        <v>#REF!</v>
      </c>
      <c r="P39" t="e">
        <f>ROUND(O39/100*H39,2)</f>
        <v>#REF!</v>
      </c>
    </row>
    <row r="40" ht="38.25">
      <c r="D40" s="11" t="s">
        <v>126</v>
      </c>
    </row>
    <row r="41" spans="1:16" ht="12.75">
      <c r="A41" s="6">
        <v>11</v>
      </c>
      <c r="B41" s="6" t="s">
        <v>127</v>
      </c>
      <c r="C41" s="6" t="s">
        <v>37</v>
      </c>
      <c r="D41" s="6" t="s">
        <v>128</v>
      </c>
      <c r="E41" s="6" t="s">
        <v>39</v>
      </c>
      <c r="F41" s="8">
        <v>0.12</v>
      </c>
      <c r="G41" s="13"/>
      <c r="H41" s="10">
        <f>ROUND((G41*F41),2)</f>
        <v>0</v>
      </c>
      <c r="O41" t="e">
        <f>rekapitulace!#REF!</f>
        <v>#REF!</v>
      </c>
      <c r="P41" t="e">
        <f>ROUND(O41/100*H41,2)</f>
        <v>#REF!</v>
      </c>
    </row>
    <row r="42" ht="12.75">
      <c r="D42" s="11" t="s">
        <v>129</v>
      </c>
    </row>
    <row r="43" spans="1:16" ht="25.5">
      <c r="A43" s="6">
        <v>12</v>
      </c>
      <c r="B43" s="6" t="s">
        <v>130</v>
      </c>
      <c r="C43" s="6" t="s">
        <v>37</v>
      </c>
      <c r="D43" s="6" t="s">
        <v>131</v>
      </c>
      <c r="E43" s="6" t="s">
        <v>125</v>
      </c>
      <c r="F43" s="8">
        <v>0.75</v>
      </c>
      <c r="G43" s="13"/>
      <c r="H43" s="10">
        <f>ROUND((G43*F43),2)</f>
        <v>0</v>
      </c>
      <c r="O43" t="e">
        <f>rekapitulace!#REF!</f>
        <v>#REF!</v>
      </c>
      <c r="P43" t="e">
        <f>ROUND(O43/100*H43,2)</f>
        <v>#REF!</v>
      </c>
    </row>
    <row r="44" spans="1:16" ht="12.75">
      <c r="A44" s="6">
        <v>13</v>
      </c>
      <c r="B44" s="6" t="s">
        <v>132</v>
      </c>
      <c r="C44" s="6" t="s">
        <v>37</v>
      </c>
      <c r="D44" s="6" t="s">
        <v>133</v>
      </c>
      <c r="E44" s="6" t="s">
        <v>125</v>
      </c>
      <c r="F44" s="8">
        <v>4.95</v>
      </c>
      <c r="G44" s="13"/>
      <c r="H44" s="10">
        <f>ROUND((G44*F44),2)</f>
        <v>0</v>
      </c>
      <c r="O44" t="e">
        <f>rekapitulace!#REF!</f>
        <v>#REF!</v>
      </c>
      <c r="P44" t="e">
        <f>ROUND(O44/100*H44,2)</f>
        <v>#REF!</v>
      </c>
    </row>
    <row r="45" ht="12.75">
      <c r="D45" s="11" t="s">
        <v>134</v>
      </c>
    </row>
    <row r="46" spans="1:16" ht="25.5">
      <c r="A46" s="6">
        <v>14</v>
      </c>
      <c r="B46" s="6" t="s">
        <v>135</v>
      </c>
      <c r="C46" s="6" t="s">
        <v>37</v>
      </c>
      <c r="D46" s="6" t="s">
        <v>136</v>
      </c>
      <c r="E46" s="6" t="s">
        <v>125</v>
      </c>
      <c r="F46" s="8">
        <v>2.08</v>
      </c>
      <c r="G46" s="13"/>
      <c r="H46" s="10">
        <f>ROUND((G46*F46),2)</f>
        <v>0</v>
      </c>
      <c r="O46" t="e">
        <f>rekapitulace!#REF!</f>
        <v>#REF!</v>
      </c>
      <c r="P46" t="e">
        <f>ROUND(O46/100*H46,2)</f>
        <v>#REF!</v>
      </c>
    </row>
    <row r="47" ht="38.25">
      <c r="D47" s="11" t="s">
        <v>137</v>
      </c>
    </row>
    <row r="48" spans="1:16" ht="12.75" customHeight="1">
      <c r="A48" s="12"/>
      <c r="B48" s="12"/>
      <c r="C48" s="12" t="s">
        <v>31</v>
      </c>
      <c r="D48" s="12" t="s">
        <v>122</v>
      </c>
      <c r="E48" s="12"/>
      <c r="F48" s="12"/>
      <c r="G48" s="12"/>
      <c r="H48" s="12">
        <f>SUM(H39:H47)</f>
        <v>0</v>
      </c>
      <c r="P48" t="e">
        <f>SUM(P39:P47)</f>
        <v>#REF!</v>
      </c>
    </row>
    <row r="50" spans="1:8" ht="12.75" customHeight="1">
      <c r="A50" s="7"/>
      <c r="B50" s="7"/>
      <c r="C50" s="7" t="s">
        <v>32</v>
      </c>
      <c r="D50" s="7" t="s">
        <v>138</v>
      </c>
      <c r="E50" s="7"/>
      <c r="F50" s="9"/>
      <c r="G50" s="7"/>
      <c r="H50" s="9"/>
    </row>
    <row r="51" spans="1:16" ht="38.25">
      <c r="A51" s="6">
        <v>15</v>
      </c>
      <c r="B51" s="6" t="s">
        <v>139</v>
      </c>
      <c r="C51" s="6" t="s">
        <v>37</v>
      </c>
      <c r="D51" s="6" t="s">
        <v>140</v>
      </c>
      <c r="E51" s="6" t="s">
        <v>125</v>
      </c>
      <c r="F51" s="8">
        <v>3.69</v>
      </c>
      <c r="G51" s="13"/>
      <c r="H51" s="10">
        <f>ROUND((G51*F51),2)</f>
        <v>0</v>
      </c>
      <c r="O51" t="e">
        <f>rekapitulace!#REF!</f>
        <v>#REF!</v>
      </c>
      <c r="P51" t="e">
        <f>ROUND(O51/100*H51,2)</f>
        <v>#REF!</v>
      </c>
    </row>
    <row r="52" ht="38.25">
      <c r="D52" s="11" t="s">
        <v>141</v>
      </c>
    </row>
    <row r="53" spans="1:16" ht="38.25">
      <c r="A53" s="6">
        <v>16</v>
      </c>
      <c r="B53" s="6" t="s">
        <v>142</v>
      </c>
      <c r="C53" s="6" t="s">
        <v>37</v>
      </c>
      <c r="D53" s="6" t="s">
        <v>143</v>
      </c>
      <c r="E53" s="6" t="s">
        <v>125</v>
      </c>
      <c r="F53" s="8">
        <v>4.59</v>
      </c>
      <c r="G53" s="13"/>
      <c r="H53" s="10">
        <f>ROUND((G53*F53),2)</f>
        <v>0</v>
      </c>
      <c r="O53" t="e">
        <f>rekapitulace!#REF!</f>
        <v>#REF!</v>
      </c>
      <c r="P53" t="e">
        <f>ROUND(O53/100*H53,2)</f>
        <v>#REF!</v>
      </c>
    </row>
    <row r="54" ht="25.5">
      <c r="D54" s="11" t="s">
        <v>144</v>
      </c>
    </row>
    <row r="55" spans="1:16" ht="12.75" customHeight="1">
      <c r="A55" s="12"/>
      <c r="B55" s="12"/>
      <c r="C55" s="12" t="s">
        <v>32</v>
      </c>
      <c r="D55" s="12" t="s">
        <v>138</v>
      </c>
      <c r="E55" s="12"/>
      <c r="F55" s="12"/>
      <c r="G55" s="12"/>
      <c r="H55" s="12">
        <f>SUM(H51:H54)</f>
        <v>0</v>
      </c>
      <c r="P55" t="e">
        <f>SUM(P51:P54)</f>
        <v>#REF!</v>
      </c>
    </row>
    <row r="57" spans="1:8" ht="12.75" customHeight="1">
      <c r="A57" s="7"/>
      <c r="B57" s="7"/>
      <c r="C57" s="7" t="s">
        <v>33</v>
      </c>
      <c r="D57" s="7" t="s">
        <v>145</v>
      </c>
      <c r="E57" s="7"/>
      <c r="F57" s="9"/>
      <c r="G57" s="7"/>
      <c r="H57" s="9"/>
    </row>
    <row r="58" spans="1:16" ht="25.5">
      <c r="A58" s="6">
        <v>17</v>
      </c>
      <c r="B58" s="6" t="s">
        <v>146</v>
      </c>
      <c r="C58" s="6" t="s">
        <v>37</v>
      </c>
      <c r="D58" s="6" t="s">
        <v>147</v>
      </c>
      <c r="E58" s="6" t="s">
        <v>125</v>
      </c>
      <c r="F58" s="8">
        <v>11.25</v>
      </c>
      <c r="G58" s="13"/>
      <c r="H58" s="10">
        <f>ROUND((G58*F58),2)</f>
        <v>0</v>
      </c>
      <c r="O58" t="e">
        <f>rekapitulace!#REF!</f>
        <v>#REF!</v>
      </c>
      <c r="P58" t="e">
        <f>ROUND(O58/100*H58,2)</f>
        <v>#REF!</v>
      </c>
    </row>
    <row r="59" ht="25.5">
      <c r="D59" s="11" t="s">
        <v>148</v>
      </c>
    </row>
    <row r="60" spans="1:16" ht="25.5">
      <c r="A60" s="6">
        <v>18</v>
      </c>
      <c r="B60" s="6" t="s">
        <v>149</v>
      </c>
      <c r="C60" s="6" t="s">
        <v>37</v>
      </c>
      <c r="D60" s="6" t="s">
        <v>150</v>
      </c>
      <c r="E60" s="6" t="s">
        <v>125</v>
      </c>
      <c r="F60" s="8">
        <v>22.5</v>
      </c>
      <c r="G60" s="13"/>
      <c r="H60" s="10">
        <f>ROUND((G60*F60),2)</f>
        <v>0</v>
      </c>
      <c r="O60" t="e">
        <f>rekapitulace!#REF!</f>
        <v>#REF!</v>
      </c>
      <c r="P60" t="e">
        <f>ROUND(O60/100*H60,2)</f>
        <v>#REF!</v>
      </c>
    </row>
    <row r="61" ht="25.5">
      <c r="D61" s="11" t="s">
        <v>151</v>
      </c>
    </row>
    <row r="62" spans="1:16" ht="12.75" customHeight="1">
      <c r="A62" s="12"/>
      <c r="B62" s="12"/>
      <c r="C62" s="12" t="s">
        <v>33</v>
      </c>
      <c r="D62" s="12" t="s">
        <v>145</v>
      </c>
      <c r="E62" s="12"/>
      <c r="F62" s="12"/>
      <c r="G62" s="12"/>
      <c r="H62" s="12">
        <f>SUM(H58:H61)</f>
        <v>0</v>
      </c>
      <c r="P62" t="e">
        <f>SUM(P58:P61)</f>
        <v>#REF!</v>
      </c>
    </row>
    <row r="64" spans="1:8" ht="12.75" customHeight="1">
      <c r="A64" s="7"/>
      <c r="B64" s="7"/>
      <c r="C64" s="7" t="s">
        <v>68</v>
      </c>
      <c r="D64" s="7" t="s">
        <v>67</v>
      </c>
      <c r="E64" s="7"/>
      <c r="F64" s="9"/>
      <c r="G64" s="7"/>
      <c r="H64" s="9"/>
    </row>
    <row r="65" spans="1:16" ht="38.25">
      <c r="A65" s="6">
        <v>19</v>
      </c>
      <c r="B65" s="6" t="s">
        <v>152</v>
      </c>
      <c r="C65" s="6" t="s">
        <v>37</v>
      </c>
      <c r="D65" s="6" t="s">
        <v>153</v>
      </c>
      <c r="E65" s="6" t="s">
        <v>154</v>
      </c>
      <c r="F65" s="8">
        <v>4.4</v>
      </c>
      <c r="G65" s="13"/>
      <c r="H65" s="10">
        <f>ROUND((G65*F65),2)</f>
        <v>0</v>
      </c>
      <c r="O65" t="e">
        <f>rekapitulace!#REF!</f>
        <v>#REF!</v>
      </c>
      <c r="P65" t="e">
        <f>ROUND(O65/100*H65,2)</f>
        <v>#REF!</v>
      </c>
    </row>
    <row r="66" ht="25.5">
      <c r="D66" s="11" t="s">
        <v>155</v>
      </c>
    </row>
    <row r="67" spans="1:16" ht="38.25">
      <c r="A67" s="6">
        <v>20</v>
      </c>
      <c r="B67" s="6" t="s">
        <v>156</v>
      </c>
      <c r="C67" s="6" t="s">
        <v>37</v>
      </c>
      <c r="D67" s="6" t="s">
        <v>157</v>
      </c>
      <c r="E67" s="6" t="s">
        <v>154</v>
      </c>
      <c r="F67" s="8">
        <v>30</v>
      </c>
      <c r="G67" s="13"/>
      <c r="H67" s="10">
        <f>ROUND((G67*F67),2)</f>
        <v>0</v>
      </c>
      <c r="O67" t="e">
        <f>rekapitulace!#REF!</f>
        <v>#REF!</v>
      </c>
      <c r="P67" t="e">
        <f>ROUND(O67/100*H67,2)</f>
        <v>#REF!</v>
      </c>
    </row>
    <row r="68" ht="25.5">
      <c r="D68" s="11" t="s">
        <v>158</v>
      </c>
    </row>
    <row r="69" spans="1:16" ht="38.25">
      <c r="A69" s="6">
        <v>21</v>
      </c>
      <c r="B69" s="6" t="s">
        <v>159</v>
      </c>
      <c r="C69" s="6" t="s">
        <v>37</v>
      </c>
      <c r="D69" s="6" t="s">
        <v>160</v>
      </c>
      <c r="E69" s="6" t="s">
        <v>154</v>
      </c>
      <c r="F69" s="8">
        <v>32</v>
      </c>
      <c r="G69" s="13"/>
      <c r="H69" s="10">
        <f>ROUND((G69*F69),2)</f>
        <v>0</v>
      </c>
      <c r="O69" t="e">
        <f>rekapitulace!#REF!</f>
        <v>#REF!</v>
      </c>
      <c r="P69" t="e">
        <f>ROUND(O69/100*H69,2)</f>
        <v>#REF!</v>
      </c>
    </row>
    <row r="70" ht="38.25">
      <c r="D70" s="11" t="s">
        <v>161</v>
      </c>
    </row>
    <row r="71" spans="1:16" ht="38.25">
      <c r="A71" s="6">
        <v>22</v>
      </c>
      <c r="B71" s="6" t="s">
        <v>162</v>
      </c>
      <c r="C71" s="6" t="s">
        <v>37</v>
      </c>
      <c r="D71" s="6" t="s">
        <v>163</v>
      </c>
      <c r="E71" s="6" t="s">
        <v>154</v>
      </c>
      <c r="F71" s="8">
        <v>25</v>
      </c>
      <c r="G71" s="13"/>
      <c r="H71" s="10">
        <f aca="true" t="shared" si="0" ref="H71:H76">ROUND((G71*F71),2)</f>
        <v>0</v>
      </c>
      <c r="O71" t="e">
        <f>rekapitulace!#REF!</f>
        <v>#REF!</v>
      </c>
      <c r="P71" t="e">
        <f aca="true" t="shared" si="1" ref="P71:P76">ROUND(O71/100*H71,2)</f>
        <v>#REF!</v>
      </c>
    </row>
    <row r="72" spans="1:16" ht="63.75">
      <c r="A72" s="6">
        <v>23</v>
      </c>
      <c r="B72" s="6" t="s">
        <v>164</v>
      </c>
      <c r="C72" s="6" t="s">
        <v>37</v>
      </c>
      <c r="D72" s="6" t="s">
        <v>165</v>
      </c>
      <c r="E72" s="6" t="s">
        <v>154</v>
      </c>
      <c r="F72" s="8">
        <v>25</v>
      </c>
      <c r="G72" s="13"/>
      <c r="H72" s="10">
        <f t="shared" si="0"/>
        <v>0</v>
      </c>
      <c r="O72" t="e">
        <f>rekapitulace!#REF!</f>
        <v>#REF!</v>
      </c>
      <c r="P72" t="e">
        <f t="shared" si="1"/>
        <v>#REF!</v>
      </c>
    </row>
    <row r="73" spans="1:16" ht="25.5">
      <c r="A73" s="6">
        <v>24</v>
      </c>
      <c r="B73" s="6" t="s">
        <v>166</v>
      </c>
      <c r="C73" s="6" t="s">
        <v>37</v>
      </c>
      <c r="D73" s="6" t="s">
        <v>167</v>
      </c>
      <c r="E73" s="6" t="s">
        <v>154</v>
      </c>
      <c r="F73" s="8">
        <v>12</v>
      </c>
      <c r="G73" s="13"/>
      <c r="H73" s="10">
        <f t="shared" si="0"/>
        <v>0</v>
      </c>
      <c r="O73" t="e">
        <f>rekapitulace!#REF!</f>
        <v>#REF!</v>
      </c>
      <c r="P73" t="e">
        <f t="shared" si="1"/>
        <v>#REF!</v>
      </c>
    </row>
    <row r="74" spans="1:16" ht="38.25">
      <c r="A74" s="6">
        <v>25</v>
      </c>
      <c r="B74" s="6" t="s">
        <v>168</v>
      </c>
      <c r="C74" s="6" t="s">
        <v>37</v>
      </c>
      <c r="D74" s="6" t="s">
        <v>169</v>
      </c>
      <c r="E74" s="6" t="s">
        <v>125</v>
      </c>
      <c r="F74" s="8">
        <v>1.25</v>
      </c>
      <c r="G74" s="13"/>
      <c r="H74" s="10">
        <f t="shared" si="0"/>
        <v>0</v>
      </c>
      <c r="O74" t="e">
        <f>rekapitulace!#REF!</f>
        <v>#REF!</v>
      </c>
      <c r="P74" t="e">
        <f t="shared" si="1"/>
        <v>#REF!</v>
      </c>
    </row>
    <row r="75" spans="1:16" ht="51">
      <c r="A75" s="6">
        <v>26</v>
      </c>
      <c r="B75" s="6" t="s">
        <v>170</v>
      </c>
      <c r="C75" s="6" t="s">
        <v>37</v>
      </c>
      <c r="D75" s="6" t="s">
        <v>171</v>
      </c>
      <c r="E75" s="6" t="s">
        <v>125</v>
      </c>
      <c r="F75" s="8">
        <v>1.25</v>
      </c>
      <c r="G75" s="13"/>
      <c r="H75" s="10">
        <f t="shared" si="0"/>
        <v>0</v>
      </c>
      <c r="O75" t="e">
        <f>rekapitulace!#REF!</f>
        <v>#REF!</v>
      </c>
      <c r="P75" t="e">
        <f t="shared" si="1"/>
        <v>#REF!</v>
      </c>
    </row>
    <row r="76" spans="1:16" ht="25.5">
      <c r="A76" s="6">
        <v>27</v>
      </c>
      <c r="B76" s="6" t="s">
        <v>172</v>
      </c>
      <c r="C76" s="6" t="s">
        <v>37</v>
      </c>
      <c r="D76" s="6" t="s">
        <v>173</v>
      </c>
      <c r="E76" s="6" t="s">
        <v>154</v>
      </c>
      <c r="F76" s="8">
        <v>15.5</v>
      </c>
      <c r="G76" s="13"/>
      <c r="H76" s="10">
        <f t="shared" si="0"/>
        <v>0</v>
      </c>
      <c r="O76" t="e">
        <f>rekapitulace!#REF!</f>
        <v>#REF!</v>
      </c>
      <c r="P76" t="e">
        <f t="shared" si="1"/>
        <v>#REF!</v>
      </c>
    </row>
    <row r="77" ht="38.25">
      <c r="D77" s="11" t="s">
        <v>174</v>
      </c>
    </row>
    <row r="78" spans="1:16" ht="12.75">
      <c r="A78" s="6">
        <v>28</v>
      </c>
      <c r="B78" s="6" t="s">
        <v>175</v>
      </c>
      <c r="C78" s="6" t="s">
        <v>37</v>
      </c>
      <c r="D78" s="6" t="s">
        <v>176</v>
      </c>
      <c r="E78" s="6" t="s">
        <v>154</v>
      </c>
      <c r="F78" s="8">
        <v>5.5</v>
      </c>
      <c r="G78" s="13"/>
      <c r="H78" s="10">
        <f>ROUND((G78*F78),2)</f>
        <v>0</v>
      </c>
      <c r="O78" t="e">
        <f>rekapitulace!#REF!</f>
        <v>#REF!</v>
      </c>
      <c r="P78" t="e">
        <f>ROUND(O78/100*H78,2)</f>
        <v>#REF!</v>
      </c>
    </row>
    <row r="79" spans="1:16" ht="25.5">
      <c r="A79" s="6">
        <v>29</v>
      </c>
      <c r="B79" s="6" t="s">
        <v>177</v>
      </c>
      <c r="C79" s="6" t="s">
        <v>37</v>
      </c>
      <c r="D79" s="6" t="s">
        <v>178</v>
      </c>
      <c r="E79" s="6" t="s">
        <v>154</v>
      </c>
      <c r="F79" s="8">
        <v>9.5</v>
      </c>
      <c r="G79" s="13"/>
      <c r="H79" s="10">
        <f>ROUND((G79*F79),2)</f>
        <v>0</v>
      </c>
      <c r="O79" t="e">
        <f>rekapitulace!#REF!</f>
        <v>#REF!</v>
      </c>
      <c r="P79" t="e">
        <f>ROUND(O79/100*H79,2)</f>
        <v>#REF!</v>
      </c>
    </row>
    <row r="80" ht="12.75">
      <c r="D80" s="11" t="s">
        <v>179</v>
      </c>
    </row>
    <row r="81" spans="1:16" ht="25.5">
      <c r="A81" s="6">
        <v>30</v>
      </c>
      <c r="B81" s="6" t="s">
        <v>180</v>
      </c>
      <c r="C81" s="6" t="s">
        <v>37</v>
      </c>
      <c r="D81" s="6" t="s">
        <v>181</v>
      </c>
      <c r="E81" s="6" t="s">
        <v>182</v>
      </c>
      <c r="F81" s="8">
        <v>32.14</v>
      </c>
      <c r="G81" s="13"/>
      <c r="H81" s="10">
        <f>ROUND((G81*F81),2)</f>
        <v>0</v>
      </c>
      <c r="O81" t="e">
        <f>rekapitulace!#REF!</f>
        <v>#REF!</v>
      </c>
      <c r="P81" t="e">
        <f>ROUND(O81/100*H81,2)</f>
        <v>#REF!</v>
      </c>
    </row>
    <row r="82" ht="102">
      <c r="D82" s="11" t="s">
        <v>183</v>
      </c>
    </row>
    <row r="83" spans="1:16" ht="25.5">
      <c r="A83" s="6">
        <v>31</v>
      </c>
      <c r="B83" s="6" t="s">
        <v>184</v>
      </c>
      <c r="C83" s="6" t="s">
        <v>37</v>
      </c>
      <c r="D83" s="6" t="s">
        <v>185</v>
      </c>
      <c r="E83" s="6" t="s">
        <v>125</v>
      </c>
      <c r="F83" s="8">
        <v>11.275</v>
      </c>
      <c r="G83" s="13"/>
      <c r="H83" s="10">
        <f>ROUND((G83*F83),2)</f>
        <v>0</v>
      </c>
      <c r="O83" t="e">
        <f>rekapitulace!#REF!</f>
        <v>#REF!</v>
      </c>
      <c r="P83" t="e">
        <f>ROUND(O83/100*H83,2)</f>
        <v>#REF!</v>
      </c>
    </row>
    <row r="84" ht="63.75">
      <c r="D84" s="11" t="s">
        <v>186</v>
      </c>
    </row>
    <row r="85" spans="1:16" ht="12.75">
      <c r="A85" s="6">
        <v>32</v>
      </c>
      <c r="B85" s="6" t="s">
        <v>187</v>
      </c>
      <c r="C85" s="6" t="s">
        <v>37</v>
      </c>
      <c r="D85" s="6" t="s">
        <v>188</v>
      </c>
      <c r="E85" s="6" t="s">
        <v>39</v>
      </c>
      <c r="F85" s="8">
        <v>3.21</v>
      </c>
      <c r="G85" s="13"/>
      <c r="H85" s="10">
        <f>ROUND((G85*F85),2)</f>
        <v>0</v>
      </c>
      <c r="O85" t="e">
        <f>rekapitulace!#REF!</f>
        <v>#REF!</v>
      </c>
      <c r="P85" t="e">
        <f>ROUND(O85/100*H85,2)</f>
        <v>#REF!</v>
      </c>
    </row>
    <row r="86" ht="51">
      <c r="D86" s="11" t="s">
        <v>189</v>
      </c>
    </row>
    <row r="87" spans="1:16" ht="51">
      <c r="A87" s="6">
        <v>33</v>
      </c>
      <c r="B87" s="6" t="s">
        <v>190</v>
      </c>
      <c r="C87" s="6" t="s">
        <v>37</v>
      </c>
      <c r="D87" s="6" t="s">
        <v>191</v>
      </c>
      <c r="E87" s="6" t="s">
        <v>46</v>
      </c>
      <c r="F87" s="8">
        <v>1.728</v>
      </c>
      <c r="G87" s="13"/>
      <c r="H87" s="10">
        <f>ROUND((G87*F87),2)</f>
        <v>0</v>
      </c>
      <c r="O87" t="e">
        <f>rekapitulace!#REF!</f>
        <v>#REF!</v>
      </c>
      <c r="P87" t="e">
        <f>ROUND(O87/100*H87,2)</f>
        <v>#REF!</v>
      </c>
    </row>
    <row r="88" ht="63.75">
      <c r="D88" s="11" t="s">
        <v>192</v>
      </c>
    </row>
    <row r="89" spans="1:16" ht="12.75" customHeight="1">
      <c r="A89" s="12"/>
      <c r="B89" s="12"/>
      <c r="C89" s="12" t="s">
        <v>68</v>
      </c>
      <c r="D89" s="12" t="s">
        <v>67</v>
      </c>
      <c r="E89" s="12"/>
      <c r="F89" s="12"/>
      <c r="G89" s="12"/>
      <c r="H89" s="12">
        <f>SUM(H65:H88)</f>
        <v>0</v>
      </c>
      <c r="P89" t="e">
        <f>SUM(P65:P88)</f>
        <v>#REF!</v>
      </c>
    </row>
    <row r="91" spans="1:16" ht="12.75" customHeight="1">
      <c r="A91" s="12"/>
      <c r="B91" s="12"/>
      <c r="C91" s="12"/>
      <c r="D91" s="12" t="s">
        <v>64</v>
      </c>
      <c r="E91" s="12"/>
      <c r="F91" s="12"/>
      <c r="G91" s="12"/>
      <c r="H91" s="12">
        <f>+H18+H27+H36+H48+H55+H62+H89</f>
        <v>0</v>
      </c>
      <c r="P91" t="e">
        <f>+P18+P27+P36+P48+P55+P62+P89</f>
        <v>#REF!</v>
      </c>
    </row>
  </sheetData>
  <sheetProtection password="CD8E" sheet="1"/>
  <protectedRanges>
    <protectedRange sqref="G12 G14 G16 G21 G23 G25 G30 G32 G34 G39 G41 G43 G44 G46 G51 G53 G58 G60 G65 G67 G69 G71 G72 G73 G74:G76 G74 G78 G79 G81 G83 G85 G87" name="Editovateln?"/>
  </protectedRanges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pane ySplit="10" topLeftCell="A71" activePane="bottomLeft" state="frozen"/>
      <selection pane="topLeft" activeCell="A1" sqref="A1"/>
      <selection pane="bottomLeft" activeCell="D85" sqref="D85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7</v>
      </c>
      <c r="C1" t="s">
        <v>8</v>
      </c>
    </row>
    <row r="2" ht="12.75" customHeight="1">
      <c r="C2" s="1" t="s">
        <v>9</v>
      </c>
    </row>
    <row r="4" spans="1:5" ht="12.75" customHeight="1">
      <c r="A4" t="s">
        <v>10</v>
      </c>
      <c r="C4" s="5" t="s">
        <v>13</v>
      </c>
      <c r="D4" s="5" t="s">
        <v>14</v>
      </c>
      <c r="E4" s="5"/>
    </row>
    <row r="5" spans="1:5" ht="12.75" customHeight="1">
      <c r="A5" t="s">
        <v>11</v>
      </c>
      <c r="C5" s="5" t="s">
        <v>193</v>
      </c>
      <c r="D5" s="5" t="s">
        <v>194</v>
      </c>
      <c r="E5" s="5"/>
    </row>
    <row r="6" spans="1:5" ht="12.75" customHeight="1">
      <c r="A6" t="s">
        <v>12</v>
      </c>
      <c r="C6" s="5" t="s">
        <v>193</v>
      </c>
      <c r="D6" s="5" t="s">
        <v>194</v>
      </c>
      <c r="E6" s="5"/>
    </row>
    <row r="7" spans="3:5" ht="12.75" customHeight="1">
      <c r="C7" s="5"/>
      <c r="D7" s="5"/>
      <c r="E7" s="5"/>
    </row>
    <row r="8" spans="1:16" ht="12.75" customHeight="1">
      <c r="A8" s="17" t="s">
        <v>17</v>
      </c>
      <c r="B8" s="17" t="s">
        <v>19</v>
      </c>
      <c r="C8" s="17" t="s">
        <v>20</v>
      </c>
      <c r="D8" s="17" t="s">
        <v>21</v>
      </c>
      <c r="E8" s="17" t="s">
        <v>22</v>
      </c>
      <c r="F8" s="17" t="s">
        <v>23</v>
      </c>
      <c r="G8" s="17" t="s">
        <v>24</v>
      </c>
      <c r="H8" s="17"/>
      <c r="O8" t="s">
        <v>27</v>
      </c>
      <c r="P8" t="s">
        <v>6</v>
      </c>
    </row>
    <row r="9" spans="1:15" ht="14.25">
      <c r="A9" s="17"/>
      <c r="B9" s="17"/>
      <c r="C9" s="17"/>
      <c r="D9" s="17"/>
      <c r="E9" s="17"/>
      <c r="F9" s="17"/>
      <c r="G9" s="4" t="s">
        <v>25</v>
      </c>
      <c r="H9" s="4" t="s">
        <v>26</v>
      </c>
      <c r="O9" t="s">
        <v>6</v>
      </c>
    </row>
    <row r="10" spans="1:8" ht="14.25">
      <c r="A10" s="4" t="s">
        <v>18</v>
      </c>
      <c r="B10" s="4" t="s">
        <v>28</v>
      </c>
      <c r="C10" s="4" t="s">
        <v>29</v>
      </c>
      <c r="D10" s="4" t="s">
        <v>30</v>
      </c>
      <c r="E10" s="4" t="s">
        <v>31</v>
      </c>
      <c r="F10" s="4" t="s">
        <v>32</v>
      </c>
      <c r="G10" s="4" t="s">
        <v>33</v>
      </c>
      <c r="H10" s="4" t="s">
        <v>34</v>
      </c>
    </row>
    <row r="11" spans="1:8" ht="12.75" customHeight="1">
      <c r="A11" s="7"/>
      <c r="B11" s="7"/>
      <c r="C11" s="7" t="s">
        <v>35</v>
      </c>
      <c r="D11" s="7" t="s">
        <v>16</v>
      </c>
      <c r="E11" s="7"/>
      <c r="F11" s="9"/>
      <c r="G11" s="7"/>
      <c r="H11" s="9"/>
    </row>
    <row r="12" spans="1:16" ht="25.5">
      <c r="A12" s="6">
        <v>1</v>
      </c>
      <c r="B12" s="6" t="s">
        <v>195</v>
      </c>
      <c r="C12" s="6" t="s">
        <v>37</v>
      </c>
      <c r="D12" s="6" t="s">
        <v>196</v>
      </c>
      <c r="E12" s="6" t="s">
        <v>46</v>
      </c>
      <c r="F12" s="8">
        <v>15</v>
      </c>
      <c r="G12" s="13"/>
      <c r="H12" s="10">
        <f>ROUND((G12*F12),2)</f>
        <v>0</v>
      </c>
      <c r="O12" t="e">
        <f>rekapitulace!#REF!</f>
        <v>#REF!</v>
      </c>
      <c r="P12" t="e">
        <f>ROUND(O12/100*H12,2)</f>
        <v>#REF!</v>
      </c>
    </row>
    <row r="13" spans="1:16" ht="25.5">
      <c r="A13" s="6">
        <v>2</v>
      </c>
      <c r="B13" s="6" t="s">
        <v>197</v>
      </c>
      <c r="C13" s="6" t="s">
        <v>37</v>
      </c>
      <c r="D13" s="6" t="s">
        <v>198</v>
      </c>
      <c r="E13" s="6" t="s">
        <v>46</v>
      </c>
      <c r="F13" s="8">
        <v>2</v>
      </c>
      <c r="G13" s="13"/>
      <c r="H13" s="10">
        <f>ROUND((G13*F13),2)</f>
        <v>0</v>
      </c>
      <c r="O13" t="e">
        <f>rekapitulace!#REF!</f>
        <v>#REF!</v>
      </c>
      <c r="P13" t="e">
        <f>ROUND(O13/100*H13,2)</f>
        <v>#REF!</v>
      </c>
    </row>
    <row r="14" spans="1:16" ht="12.75" customHeight="1">
      <c r="A14" s="12"/>
      <c r="B14" s="12"/>
      <c r="C14" s="12" t="s">
        <v>35</v>
      </c>
      <c r="D14" s="12" t="s">
        <v>16</v>
      </c>
      <c r="E14" s="12"/>
      <c r="F14" s="12"/>
      <c r="G14" s="12"/>
      <c r="H14" s="12">
        <f>SUM(H12:H13)</f>
        <v>0</v>
      </c>
      <c r="P14" t="e">
        <f>SUM(P12:P13)</f>
        <v>#REF!</v>
      </c>
    </row>
    <row r="16" spans="1:8" ht="12.75" customHeight="1">
      <c r="A16" s="7"/>
      <c r="B16" s="7"/>
      <c r="C16" s="7" t="s">
        <v>18</v>
      </c>
      <c r="D16" s="7" t="s">
        <v>92</v>
      </c>
      <c r="E16" s="7"/>
      <c r="F16" s="9"/>
      <c r="G16" s="7"/>
      <c r="H16" s="9"/>
    </row>
    <row r="17" spans="1:16" ht="12.75">
      <c r="A17" s="6">
        <v>3</v>
      </c>
      <c r="B17" s="6" t="s">
        <v>199</v>
      </c>
      <c r="C17" s="6" t="s">
        <v>37</v>
      </c>
      <c r="D17" s="6" t="s">
        <v>200</v>
      </c>
      <c r="E17" s="6" t="s">
        <v>125</v>
      </c>
      <c r="F17" s="8">
        <v>30</v>
      </c>
      <c r="G17" s="13"/>
      <c r="H17" s="10">
        <f>ROUND((G17*F17),2)</f>
        <v>0</v>
      </c>
      <c r="O17" t="e">
        <f>rekapitulace!#REF!</f>
        <v>#REF!</v>
      </c>
      <c r="P17" t="e">
        <f>ROUND(O17/100*H17,2)</f>
        <v>#REF!</v>
      </c>
    </row>
    <row r="18" ht="12.75">
      <c r="D18" s="11" t="s">
        <v>201</v>
      </c>
    </row>
    <row r="19" spans="1:16" ht="12.75">
      <c r="A19" s="6">
        <v>4</v>
      </c>
      <c r="B19" s="6" t="s">
        <v>202</v>
      </c>
      <c r="C19" s="6" t="s">
        <v>37</v>
      </c>
      <c r="D19" s="6" t="s">
        <v>203</v>
      </c>
      <c r="E19" s="6" t="s">
        <v>50</v>
      </c>
      <c r="F19" s="8">
        <v>2</v>
      </c>
      <c r="G19" s="13"/>
      <c r="H19" s="10">
        <f>ROUND((G19*F19),2)</f>
        <v>0</v>
      </c>
      <c r="O19" t="e">
        <f>rekapitulace!#REF!</f>
        <v>#REF!</v>
      </c>
      <c r="P19" t="e">
        <f>ROUND(O19/100*H19,2)</f>
        <v>#REF!</v>
      </c>
    </row>
    <row r="20" ht="12.75">
      <c r="D20" s="11" t="s">
        <v>204</v>
      </c>
    </row>
    <row r="21" spans="1:16" ht="25.5">
      <c r="A21" s="6">
        <v>5</v>
      </c>
      <c r="B21" s="6" t="s">
        <v>205</v>
      </c>
      <c r="C21" s="6" t="s">
        <v>37</v>
      </c>
      <c r="D21" s="6" t="s">
        <v>301</v>
      </c>
      <c r="E21" s="6" t="s">
        <v>39</v>
      </c>
      <c r="F21" s="8">
        <v>0.75</v>
      </c>
      <c r="G21" s="13"/>
      <c r="H21" s="10">
        <f>ROUND((G21*F21),2)</f>
        <v>0</v>
      </c>
      <c r="O21" t="e">
        <f>rekapitulace!#REF!</f>
        <v>#REF!</v>
      </c>
      <c r="P21" t="e">
        <f>ROUND(O21/100*H21,2)</f>
        <v>#REF!</v>
      </c>
    </row>
    <row r="22" ht="12.75">
      <c r="D22" s="11" t="s">
        <v>206</v>
      </c>
    </row>
    <row r="23" spans="1:16" ht="12.75">
      <c r="A23" s="6">
        <v>6</v>
      </c>
      <c r="B23" s="6" t="s">
        <v>96</v>
      </c>
      <c r="C23" s="6" t="s">
        <v>37</v>
      </c>
      <c r="D23" s="6" t="s">
        <v>207</v>
      </c>
      <c r="E23" s="6" t="s">
        <v>39</v>
      </c>
      <c r="F23" s="8">
        <v>10</v>
      </c>
      <c r="G23" s="13"/>
      <c r="H23" s="10">
        <f>ROUND((G23*F23),2)</f>
        <v>0</v>
      </c>
      <c r="O23" t="e">
        <f>rekapitulace!#REF!</f>
        <v>#REF!</v>
      </c>
      <c r="P23" t="e">
        <f>ROUND(O23/100*H23,2)</f>
        <v>#REF!</v>
      </c>
    </row>
    <row r="24" ht="12.75">
      <c r="D24" s="11" t="s">
        <v>208</v>
      </c>
    </row>
    <row r="25" spans="1:16" ht="12.75">
      <c r="A25" s="6">
        <v>7</v>
      </c>
      <c r="B25" s="6" t="s">
        <v>209</v>
      </c>
      <c r="C25" s="6" t="s">
        <v>37</v>
      </c>
      <c r="D25" s="6" t="s">
        <v>210</v>
      </c>
      <c r="E25" s="6" t="s">
        <v>39</v>
      </c>
      <c r="F25" s="8">
        <v>10</v>
      </c>
      <c r="G25" s="13"/>
      <c r="H25" s="10">
        <f>ROUND((G25*F25),2)</f>
        <v>0</v>
      </c>
      <c r="O25" t="e">
        <f>rekapitulace!#REF!</f>
        <v>#REF!</v>
      </c>
      <c r="P25" t="e">
        <f>ROUND(O25/100*H25,2)</f>
        <v>#REF!</v>
      </c>
    </row>
    <row r="26" ht="12.75">
      <c r="D26" s="11" t="s">
        <v>208</v>
      </c>
    </row>
    <row r="27" spans="1:16" ht="12.75">
      <c r="A27" s="6">
        <v>8</v>
      </c>
      <c r="B27" s="6" t="s">
        <v>211</v>
      </c>
      <c r="C27" s="6" t="s">
        <v>37</v>
      </c>
      <c r="D27" s="6" t="s">
        <v>212</v>
      </c>
      <c r="E27" s="6" t="s">
        <v>154</v>
      </c>
      <c r="F27" s="8">
        <v>13</v>
      </c>
      <c r="G27" s="13"/>
      <c r="H27" s="10">
        <f>ROUND((G27*F27),2)</f>
        <v>0</v>
      </c>
      <c r="O27" t="e">
        <f>rekapitulace!#REF!</f>
        <v>#REF!</v>
      </c>
      <c r="P27" t="e">
        <f>ROUND(O27/100*H27,2)</f>
        <v>#REF!</v>
      </c>
    </row>
    <row r="28" ht="12.75">
      <c r="D28" s="11" t="s">
        <v>213</v>
      </c>
    </row>
    <row r="29" spans="1:16" ht="12.75">
      <c r="A29" s="6">
        <v>9</v>
      </c>
      <c r="B29" s="6" t="s">
        <v>214</v>
      </c>
      <c r="C29" s="6" t="s">
        <v>37</v>
      </c>
      <c r="D29" s="6" t="s">
        <v>215</v>
      </c>
      <c r="E29" s="6" t="s">
        <v>39</v>
      </c>
      <c r="F29" s="8">
        <v>12</v>
      </c>
      <c r="G29" s="13"/>
      <c r="H29" s="10">
        <f>ROUND((G29*F29),2)</f>
        <v>0</v>
      </c>
      <c r="O29" t="e">
        <f>rekapitulace!#REF!</f>
        <v>#REF!</v>
      </c>
      <c r="P29" t="e">
        <f>ROUND(O29/100*H29,2)</f>
        <v>#REF!</v>
      </c>
    </row>
    <row r="30" ht="12.75">
      <c r="D30" s="11" t="s">
        <v>216</v>
      </c>
    </row>
    <row r="31" spans="1:16" ht="12.75">
      <c r="A31" s="6">
        <v>10</v>
      </c>
      <c r="B31" s="6" t="s">
        <v>99</v>
      </c>
      <c r="C31" s="6" t="s">
        <v>37</v>
      </c>
      <c r="D31" s="6" t="s">
        <v>217</v>
      </c>
      <c r="E31" s="6" t="s">
        <v>39</v>
      </c>
      <c r="F31" s="8">
        <v>0.6</v>
      </c>
      <c r="G31" s="13"/>
      <c r="H31" s="10">
        <f>ROUND((G31*F31),2)</f>
        <v>0</v>
      </c>
      <c r="O31" t="e">
        <f>rekapitulace!#REF!</f>
        <v>#REF!</v>
      </c>
      <c r="P31" t="e">
        <f>ROUND(O31/100*H31,2)</f>
        <v>#REF!</v>
      </c>
    </row>
    <row r="32" ht="12.75">
      <c r="D32" s="11" t="s">
        <v>218</v>
      </c>
    </row>
    <row r="33" spans="1:16" ht="12.75">
      <c r="A33" s="6">
        <v>11</v>
      </c>
      <c r="B33" s="6" t="s">
        <v>219</v>
      </c>
      <c r="C33" s="6" t="s">
        <v>37</v>
      </c>
      <c r="D33" s="6" t="s">
        <v>220</v>
      </c>
      <c r="E33" s="6" t="s">
        <v>125</v>
      </c>
      <c r="F33" s="8">
        <v>30</v>
      </c>
      <c r="G33" s="13"/>
      <c r="H33" s="10">
        <f>ROUND((G33*F33),2)</f>
        <v>0</v>
      </c>
      <c r="O33" t="e">
        <f>rekapitulace!#REF!</f>
        <v>#REF!</v>
      </c>
      <c r="P33" t="e">
        <f>ROUND(O33/100*H33,2)</f>
        <v>#REF!</v>
      </c>
    </row>
    <row r="34" ht="12.75">
      <c r="D34" s="11" t="s">
        <v>201</v>
      </c>
    </row>
    <row r="35" spans="1:16" ht="12.75">
      <c r="A35" s="6">
        <v>12</v>
      </c>
      <c r="B35" s="6" t="s">
        <v>221</v>
      </c>
      <c r="C35" s="6" t="s">
        <v>37</v>
      </c>
      <c r="D35" s="6" t="s">
        <v>222</v>
      </c>
      <c r="E35" s="6" t="s">
        <v>125</v>
      </c>
      <c r="F35" s="8">
        <v>2</v>
      </c>
      <c r="G35" s="13"/>
      <c r="H35" s="10">
        <f>ROUND((G35*F35),2)</f>
        <v>0</v>
      </c>
      <c r="O35" t="e">
        <f>rekapitulace!#REF!</f>
        <v>#REF!</v>
      </c>
      <c r="P35" t="e">
        <f>ROUND(O35/100*H35,2)</f>
        <v>#REF!</v>
      </c>
    </row>
    <row r="36" ht="12.75">
      <c r="D36" s="11" t="s">
        <v>204</v>
      </c>
    </row>
    <row r="37" spans="1:16" ht="12.75" customHeight="1">
      <c r="A37" s="12"/>
      <c r="B37" s="12"/>
      <c r="C37" s="12" t="s">
        <v>18</v>
      </c>
      <c r="D37" s="12" t="s">
        <v>92</v>
      </c>
      <c r="E37" s="12"/>
      <c r="F37" s="12"/>
      <c r="G37" s="12"/>
      <c r="H37" s="12">
        <f>SUM(H17:H36)</f>
        <v>0</v>
      </c>
      <c r="P37" t="e">
        <f>SUM(P17:P36)</f>
        <v>#REF!</v>
      </c>
    </row>
    <row r="39" spans="1:8" ht="12.75" customHeight="1">
      <c r="A39" s="7"/>
      <c r="B39" s="7"/>
      <c r="C39" s="7" t="s">
        <v>28</v>
      </c>
      <c r="D39" s="7" t="s">
        <v>102</v>
      </c>
      <c r="E39" s="7"/>
      <c r="F39" s="9"/>
      <c r="G39" s="7"/>
      <c r="H39" s="9"/>
    </row>
    <row r="40" spans="1:16" ht="12.75">
      <c r="A40" s="6">
        <v>13</v>
      </c>
      <c r="B40" s="6" t="s">
        <v>223</v>
      </c>
      <c r="C40" s="6" t="s">
        <v>37</v>
      </c>
      <c r="D40" s="6" t="s">
        <v>224</v>
      </c>
      <c r="E40" s="6" t="s">
        <v>39</v>
      </c>
      <c r="F40" s="8">
        <v>5</v>
      </c>
      <c r="G40" s="13"/>
      <c r="H40" s="10">
        <f>ROUND((G40*F40),2)</f>
        <v>0</v>
      </c>
      <c r="O40" t="e">
        <f>rekapitulace!#REF!</f>
        <v>#REF!</v>
      </c>
      <c r="P40" t="e">
        <f>ROUND(O40/100*H40,2)</f>
        <v>#REF!</v>
      </c>
    </row>
    <row r="41" ht="12.75">
      <c r="D41" s="11" t="s">
        <v>225</v>
      </c>
    </row>
    <row r="42" spans="1:16" ht="12.75">
      <c r="A42" s="6">
        <v>14</v>
      </c>
      <c r="B42" s="6" t="s">
        <v>106</v>
      </c>
      <c r="C42" s="6" t="s">
        <v>37</v>
      </c>
      <c r="D42" s="6" t="s">
        <v>226</v>
      </c>
      <c r="E42" s="6" t="s">
        <v>46</v>
      </c>
      <c r="F42" s="8">
        <v>0.022</v>
      </c>
      <c r="G42" s="13"/>
      <c r="H42" s="10">
        <f>ROUND((G42*F42),2)</f>
        <v>0</v>
      </c>
      <c r="O42" t="e">
        <f>rekapitulace!#REF!</f>
        <v>#REF!</v>
      </c>
      <c r="P42" t="e">
        <f>ROUND(O42/100*H42,2)</f>
        <v>#REF!</v>
      </c>
    </row>
    <row r="43" ht="12.75">
      <c r="D43" s="11" t="s">
        <v>227</v>
      </c>
    </row>
    <row r="44" spans="1:16" ht="12.75" customHeight="1">
      <c r="A44" s="12"/>
      <c r="B44" s="12"/>
      <c r="C44" s="12" t="s">
        <v>28</v>
      </c>
      <c r="D44" s="12" t="s">
        <v>102</v>
      </c>
      <c r="E44" s="12"/>
      <c r="F44" s="12"/>
      <c r="G44" s="12"/>
      <c r="H44" s="12">
        <f>SUM(H40:H43)</f>
        <v>0</v>
      </c>
      <c r="P44" t="e">
        <f>SUM(P40:P43)</f>
        <v>#REF!</v>
      </c>
    </row>
    <row r="46" spans="1:8" ht="12.75" customHeight="1">
      <c r="A46" s="7"/>
      <c r="B46" s="7"/>
      <c r="C46" s="7" t="s">
        <v>30</v>
      </c>
      <c r="D46" s="7" t="s">
        <v>112</v>
      </c>
      <c r="E46" s="7"/>
      <c r="F46" s="9"/>
      <c r="G46" s="7"/>
      <c r="H46" s="9"/>
    </row>
    <row r="47" spans="1:16" ht="12.75">
      <c r="A47" s="6">
        <v>15</v>
      </c>
      <c r="B47" s="6" t="s">
        <v>228</v>
      </c>
      <c r="C47" s="6" t="s">
        <v>37</v>
      </c>
      <c r="D47" s="6" t="s">
        <v>229</v>
      </c>
      <c r="E47" s="6" t="s">
        <v>39</v>
      </c>
      <c r="F47" s="8">
        <v>3.2</v>
      </c>
      <c r="G47" s="13"/>
      <c r="H47" s="10">
        <f>ROUND((G47*F47),2)</f>
        <v>0</v>
      </c>
      <c r="O47" t="e">
        <f>rekapitulace!#REF!</f>
        <v>#REF!</v>
      </c>
      <c r="P47" t="e">
        <f>ROUND(O47/100*H47,2)</f>
        <v>#REF!</v>
      </c>
    </row>
    <row r="48" ht="12.75">
      <c r="D48" s="11" t="s">
        <v>230</v>
      </c>
    </row>
    <row r="49" spans="1:16" ht="12.75" customHeight="1">
      <c r="A49" s="12"/>
      <c r="B49" s="12"/>
      <c r="C49" s="12" t="s">
        <v>30</v>
      </c>
      <c r="D49" s="12" t="s">
        <v>112</v>
      </c>
      <c r="E49" s="12"/>
      <c r="F49" s="12"/>
      <c r="G49" s="12"/>
      <c r="H49" s="12">
        <f>SUM(H47:H48)</f>
        <v>0</v>
      </c>
      <c r="P49" t="e">
        <f>SUM(P47:P48)</f>
        <v>#REF!</v>
      </c>
    </row>
    <row r="51" spans="1:8" ht="12.75" customHeight="1">
      <c r="A51" s="7"/>
      <c r="B51" s="7"/>
      <c r="C51" s="7" t="s">
        <v>31</v>
      </c>
      <c r="D51" s="7" t="s">
        <v>122</v>
      </c>
      <c r="E51" s="7"/>
      <c r="F51" s="9"/>
      <c r="G51" s="7"/>
      <c r="H51" s="9"/>
    </row>
    <row r="52" spans="1:16" ht="12.75">
      <c r="A52" s="6">
        <v>16</v>
      </c>
      <c r="B52" s="6" t="s">
        <v>231</v>
      </c>
      <c r="C52" s="6" t="s">
        <v>37</v>
      </c>
      <c r="D52" s="6" t="s">
        <v>232</v>
      </c>
      <c r="E52" s="6" t="s">
        <v>125</v>
      </c>
      <c r="F52" s="8">
        <v>2.5</v>
      </c>
      <c r="G52" s="13"/>
      <c r="H52" s="10">
        <f>ROUND((G52*F52),2)</f>
        <v>0</v>
      </c>
      <c r="O52" t="e">
        <f>rekapitulace!#REF!</f>
        <v>#REF!</v>
      </c>
      <c r="P52" t="e">
        <f>ROUND(O52/100*H52,2)</f>
        <v>#REF!</v>
      </c>
    </row>
    <row r="53" ht="12.75">
      <c r="D53" s="11" t="s">
        <v>233</v>
      </c>
    </row>
    <row r="54" spans="1:16" ht="12.75" customHeight="1">
      <c r="A54" s="12"/>
      <c r="B54" s="12"/>
      <c r="C54" s="12" t="s">
        <v>31</v>
      </c>
      <c r="D54" s="12" t="s">
        <v>122</v>
      </c>
      <c r="E54" s="12"/>
      <c r="F54" s="12"/>
      <c r="G54" s="12"/>
      <c r="H54" s="12">
        <f>SUM(H52:H53)</f>
        <v>0</v>
      </c>
      <c r="P54" t="e">
        <f>SUM(P52:P53)</f>
        <v>#REF!</v>
      </c>
    </row>
    <row r="56" spans="1:8" ht="12.75" customHeight="1">
      <c r="A56" s="7"/>
      <c r="B56" s="7"/>
      <c r="C56" s="7" t="s">
        <v>33</v>
      </c>
      <c r="D56" s="7" t="s">
        <v>145</v>
      </c>
      <c r="E56" s="7"/>
      <c r="F56" s="9"/>
      <c r="G56" s="7"/>
      <c r="H56" s="9"/>
    </row>
    <row r="57" spans="1:16" ht="25.5">
      <c r="A57" s="6">
        <v>17</v>
      </c>
      <c r="B57" s="6" t="s">
        <v>234</v>
      </c>
      <c r="C57" s="6" t="s">
        <v>37</v>
      </c>
      <c r="D57" s="6" t="s">
        <v>235</v>
      </c>
      <c r="E57" s="6" t="s">
        <v>50</v>
      </c>
      <c r="F57" s="8">
        <v>5</v>
      </c>
      <c r="G57" s="13"/>
      <c r="H57" s="10">
        <f>ROUND((G57*F57),2)</f>
        <v>0</v>
      </c>
      <c r="O57" t="e">
        <f>rekapitulace!#REF!</f>
        <v>#REF!</v>
      </c>
      <c r="P57" t="e">
        <f>ROUND(O57/100*H57,2)</f>
        <v>#REF!</v>
      </c>
    </row>
    <row r="58" ht="12.75">
      <c r="D58" s="11" t="s">
        <v>225</v>
      </c>
    </row>
    <row r="59" spans="1:16" ht="12.75">
      <c r="A59" s="6">
        <v>18</v>
      </c>
      <c r="B59" s="6" t="s">
        <v>236</v>
      </c>
      <c r="C59" s="6" t="s">
        <v>37</v>
      </c>
      <c r="D59" s="6" t="s">
        <v>237</v>
      </c>
      <c r="E59" s="6" t="s">
        <v>50</v>
      </c>
      <c r="F59" s="8">
        <v>1</v>
      </c>
      <c r="G59" s="13"/>
      <c r="H59" s="10">
        <f aca="true" t="shared" si="0" ref="H59:H88">ROUND((G59*F59),2)</f>
        <v>0</v>
      </c>
      <c r="O59" t="e">
        <f>rekapitulace!#REF!</f>
        <v>#REF!</v>
      </c>
      <c r="P59" t="e">
        <f aca="true" t="shared" si="1" ref="P59:P88">ROUND(O59/100*H59,2)</f>
        <v>#REF!</v>
      </c>
    </row>
    <row r="60" spans="1:16" ht="12.75">
      <c r="A60" s="6">
        <v>19</v>
      </c>
      <c r="B60" s="6" t="s">
        <v>238</v>
      </c>
      <c r="C60" s="6" t="s">
        <v>37</v>
      </c>
      <c r="D60" s="6" t="s">
        <v>239</v>
      </c>
      <c r="E60" s="6" t="s">
        <v>154</v>
      </c>
      <c r="F60" s="8">
        <v>60</v>
      </c>
      <c r="G60" s="13"/>
      <c r="H60" s="10">
        <f t="shared" si="0"/>
        <v>0</v>
      </c>
      <c r="O60" t="e">
        <f>rekapitulace!#REF!</f>
        <v>#REF!</v>
      </c>
      <c r="P60" t="e">
        <f t="shared" si="1"/>
        <v>#REF!</v>
      </c>
    </row>
    <row r="61" spans="1:16" ht="12.75">
      <c r="A61" s="6">
        <v>20</v>
      </c>
      <c r="B61" s="6" t="s">
        <v>240</v>
      </c>
      <c r="C61" s="6" t="s">
        <v>37</v>
      </c>
      <c r="D61" s="6" t="s">
        <v>241</v>
      </c>
      <c r="E61" s="6" t="s">
        <v>154</v>
      </c>
      <c r="F61" s="8">
        <v>20</v>
      </c>
      <c r="G61" s="13"/>
      <c r="H61" s="10">
        <f t="shared" si="0"/>
        <v>0</v>
      </c>
      <c r="O61" t="e">
        <f>rekapitulace!#REF!</f>
        <v>#REF!</v>
      </c>
      <c r="P61" t="e">
        <f t="shared" si="1"/>
        <v>#REF!</v>
      </c>
    </row>
    <row r="62" spans="1:16" ht="12.75">
      <c r="A62" s="6">
        <v>21</v>
      </c>
      <c r="B62" s="6" t="s">
        <v>242</v>
      </c>
      <c r="C62" s="6" t="s">
        <v>37</v>
      </c>
      <c r="D62" s="6" t="s">
        <v>243</v>
      </c>
      <c r="E62" s="6" t="s">
        <v>154</v>
      </c>
      <c r="F62" s="8">
        <v>30</v>
      </c>
      <c r="G62" s="13"/>
      <c r="H62" s="10">
        <f t="shared" si="0"/>
        <v>0</v>
      </c>
      <c r="O62" t="e">
        <f>rekapitulace!#REF!</f>
        <v>#REF!</v>
      </c>
      <c r="P62" t="e">
        <f t="shared" si="1"/>
        <v>#REF!</v>
      </c>
    </row>
    <row r="63" spans="1:16" ht="12.75">
      <c r="A63" s="6">
        <v>22</v>
      </c>
      <c r="B63" s="6" t="s">
        <v>244</v>
      </c>
      <c r="C63" s="6" t="s">
        <v>37</v>
      </c>
      <c r="D63" s="6" t="s">
        <v>245</v>
      </c>
      <c r="E63" s="6" t="s">
        <v>50</v>
      </c>
      <c r="F63" s="8">
        <v>2</v>
      </c>
      <c r="G63" s="13"/>
      <c r="H63" s="10">
        <f t="shared" si="0"/>
        <v>0</v>
      </c>
      <c r="O63" t="e">
        <f>rekapitulace!#REF!</f>
        <v>#REF!</v>
      </c>
      <c r="P63" t="e">
        <f t="shared" si="1"/>
        <v>#REF!</v>
      </c>
    </row>
    <row r="64" spans="1:16" ht="25.5">
      <c r="A64" s="6">
        <v>23</v>
      </c>
      <c r="B64" s="6" t="s">
        <v>246</v>
      </c>
      <c r="C64" s="6" t="s">
        <v>37</v>
      </c>
      <c r="D64" s="6" t="s">
        <v>247</v>
      </c>
      <c r="E64" s="6" t="s">
        <v>50</v>
      </c>
      <c r="F64" s="8">
        <v>2</v>
      </c>
      <c r="G64" s="13"/>
      <c r="H64" s="10">
        <f t="shared" si="0"/>
        <v>0</v>
      </c>
      <c r="O64" t="e">
        <f>rekapitulace!#REF!</f>
        <v>#REF!</v>
      </c>
      <c r="P64" t="e">
        <f t="shared" si="1"/>
        <v>#REF!</v>
      </c>
    </row>
    <row r="65" spans="1:16" ht="12.75">
      <c r="A65" s="6">
        <v>24</v>
      </c>
      <c r="B65" s="6" t="s">
        <v>248</v>
      </c>
      <c r="C65" s="6" t="s">
        <v>37</v>
      </c>
      <c r="D65" s="6" t="s">
        <v>249</v>
      </c>
      <c r="E65" s="6" t="s">
        <v>154</v>
      </c>
      <c r="F65" s="8">
        <v>3</v>
      </c>
      <c r="G65" s="13"/>
      <c r="H65" s="10">
        <f t="shared" si="0"/>
        <v>0</v>
      </c>
      <c r="O65" t="e">
        <f>rekapitulace!#REF!</f>
        <v>#REF!</v>
      </c>
      <c r="P65" t="e">
        <f t="shared" si="1"/>
        <v>#REF!</v>
      </c>
    </row>
    <row r="66" spans="1:16" ht="12.75">
      <c r="A66" s="6">
        <v>25</v>
      </c>
      <c r="B66" s="6" t="s">
        <v>250</v>
      </c>
      <c r="C66" s="6" t="s">
        <v>37</v>
      </c>
      <c r="D66" s="6" t="s">
        <v>251</v>
      </c>
      <c r="E66" s="6" t="s">
        <v>154</v>
      </c>
      <c r="F66" s="8">
        <v>30</v>
      </c>
      <c r="G66" s="13"/>
      <c r="H66" s="10">
        <f t="shared" si="0"/>
        <v>0</v>
      </c>
      <c r="O66" t="e">
        <f>rekapitulace!#REF!</f>
        <v>#REF!</v>
      </c>
      <c r="P66" t="e">
        <f t="shared" si="1"/>
        <v>#REF!</v>
      </c>
    </row>
    <row r="67" spans="1:16" ht="12.75">
      <c r="A67" s="6">
        <v>26</v>
      </c>
      <c r="B67" s="6" t="s">
        <v>252</v>
      </c>
      <c r="C67" s="6" t="s">
        <v>37</v>
      </c>
      <c r="D67" s="6" t="s">
        <v>253</v>
      </c>
      <c r="E67" s="6" t="s">
        <v>50</v>
      </c>
      <c r="F67" s="8">
        <v>4</v>
      </c>
      <c r="G67" s="13"/>
      <c r="H67" s="10">
        <f t="shared" si="0"/>
        <v>0</v>
      </c>
      <c r="O67" t="e">
        <f>rekapitulace!#REF!</f>
        <v>#REF!</v>
      </c>
      <c r="P67" t="e">
        <f t="shared" si="1"/>
        <v>#REF!</v>
      </c>
    </row>
    <row r="68" spans="1:16" ht="12.75">
      <c r="A68" s="6">
        <v>27</v>
      </c>
      <c r="B68" s="6" t="s">
        <v>254</v>
      </c>
      <c r="C68" s="6" t="s">
        <v>37</v>
      </c>
      <c r="D68" s="6" t="s">
        <v>255</v>
      </c>
      <c r="E68" s="6" t="s">
        <v>50</v>
      </c>
      <c r="F68" s="8">
        <v>5</v>
      </c>
      <c r="G68" s="13"/>
      <c r="H68" s="10">
        <f t="shared" si="0"/>
        <v>0</v>
      </c>
      <c r="O68" t="e">
        <f>rekapitulace!#REF!</f>
        <v>#REF!</v>
      </c>
      <c r="P68" t="e">
        <f t="shared" si="1"/>
        <v>#REF!</v>
      </c>
    </row>
    <row r="69" spans="1:16" ht="12.75">
      <c r="A69" s="6">
        <v>28</v>
      </c>
      <c r="B69" s="6" t="s">
        <v>256</v>
      </c>
      <c r="C69" s="6" t="s">
        <v>37</v>
      </c>
      <c r="D69" s="6" t="s">
        <v>257</v>
      </c>
      <c r="E69" s="6" t="s">
        <v>50</v>
      </c>
      <c r="F69" s="8">
        <v>1</v>
      </c>
      <c r="G69" s="13"/>
      <c r="H69" s="10">
        <f t="shared" si="0"/>
        <v>0</v>
      </c>
      <c r="O69" t="e">
        <f>rekapitulace!#REF!</f>
        <v>#REF!</v>
      </c>
      <c r="P69" t="e">
        <f t="shared" si="1"/>
        <v>#REF!</v>
      </c>
    </row>
    <row r="70" spans="1:16" ht="12.75">
      <c r="A70" s="6">
        <v>29</v>
      </c>
      <c r="B70" s="6" t="s">
        <v>258</v>
      </c>
      <c r="C70" s="6" t="s">
        <v>37</v>
      </c>
      <c r="D70" s="6" t="s">
        <v>259</v>
      </c>
      <c r="E70" s="6" t="s">
        <v>50</v>
      </c>
      <c r="F70" s="8">
        <v>2</v>
      </c>
      <c r="G70" s="13"/>
      <c r="H70" s="10">
        <f t="shared" si="0"/>
        <v>0</v>
      </c>
      <c r="O70" t="e">
        <f>rekapitulace!#REF!</f>
        <v>#REF!</v>
      </c>
      <c r="P70" t="e">
        <f t="shared" si="1"/>
        <v>#REF!</v>
      </c>
    </row>
    <row r="71" spans="1:16" ht="12.75">
      <c r="A71" s="6">
        <v>30</v>
      </c>
      <c r="B71" s="6" t="s">
        <v>260</v>
      </c>
      <c r="C71" s="6" t="s">
        <v>37</v>
      </c>
      <c r="D71" s="6" t="s">
        <v>261</v>
      </c>
      <c r="E71" s="6" t="s">
        <v>50</v>
      </c>
      <c r="F71" s="8">
        <v>1</v>
      </c>
      <c r="G71" s="13"/>
      <c r="H71" s="10">
        <f t="shared" si="0"/>
        <v>0</v>
      </c>
      <c r="O71" t="e">
        <f>rekapitulace!#REF!</f>
        <v>#REF!</v>
      </c>
      <c r="P71" t="e">
        <f t="shared" si="1"/>
        <v>#REF!</v>
      </c>
    </row>
    <row r="72" spans="1:16" ht="25.5">
      <c r="A72" s="6">
        <v>31</v>
      </c>
      <c r="B72" s="6" t="s">
        <v>262</v>
      </c>
      <c r="C72" s="6" t="s">
        <v>37</v>
      </c>
      <c r="D72" s="6" t="s">
        <v>263</v>
      </c>
      <c r="E72" s="6" t="s">
        <v>154</v>
      </c>
      <c r="F72" s="8">
        <v>4</v>
      </c>
      <c r="G72" s="13"/>
      <c r="H72" s="10">
        <f t="shared" si="0"/>
        <v>0</v>
      </c>
      <c r="O72" t="e">
        <f>rekapitulace!#REF!</f>
        <v>#REF!</v>
      </c>
      <c r="P72" t="e">
        <f t="shared" si="1"/>
        <v>#REF!</v>
      </c>
    </row>
    <row r="73" spans="1:16" ht="12.75">
      <c r="A73" s="6">
        <v>32</v>
      </c>
      <c r="B73" s="6" t="s">
        <v>264</v>
      </c>
      <c r="C73" s="6" t="s">
        <v>37</v>
      </c>
      <c r="D73" s="6" t="s">
        <v>265</v>
      </c>
      <c r="E73" s="6" t="s">
        <v>154</v>
      </c>
      <c r="F73" s="8">
        <v>30</v>
      </c>
      <c r="G73" s="13"/>
      <c r="H73" s="10">
        <f t="shared" si="0"/>
        <v>0</v>
      </c>
      <c r="O73" t="e">
        <f>rekapitulace!#REF!</f>
        <v>#REF!</v>
      </c>
      <c r="P73" t="e">
        <f t="shared" si="1"/>
        <v>#REF!</v>
      </c>
    </row>
    <row r="74" spans="1:16" ht="12.75">
      <c r="A74" s="6">
        <v>33</v>
      </c>
      <c r="B74" s="6" t="s">
        <v>266</v>
      </c>
      <c r="C74" s="6" t="s">
        <v>37</v>
      </c>
      <c r="D74" s="6" t="s">
        <v>267</v>
      </c>
      <c r="E74" s="6" t="s">
        <v>154</v>
      </c>
      <c r="F74" s="8">
        <v>100</v>
      </c>
      <c r="G74" s="13"/>
      <c r="H74" s="10">
        <f t="shared" si="0"/>
        <v>0</v>
      </c>
      <c r="O74" t="e">
        <f>rekapitulace!#REF!</f>
        <v>#REF!</v>
      </c>
      <c r="P74" t="e">
        <f t="shared" si="1"/>
        <v>#REF!</v>
      </c>
    </row>
    <row r="75" spans="1:16" ht="12.75">
      <c r="A75" s="6">
        <v>34</v>
      </c>
      <c r="B75" s="6" t="s">
        <v>268</v>
      </c>
      <c r="C75" s="6" t="s">
        <v>37</v>
      </c>
      <c r="D75" s="6" t="s">
        <v>269</v>
      </c>
      <c r="E75" s="6" t="s">
        <v>50</v>
      </c>
      <c r="F75" s="8">
        <v>2</v>
      </c>
      <c r="G75" s="13"/>
      <c r="H75" s="10">
        <f t="shared" si="0"/>
        <v>0</v>
      </c>
      <c r="O75" t="e">
        <f>rekapitulace!#REF!</f>
        <v>#REF!</v>
      </c>
      <c r="P75" t="e">
        <f t="shared" si="1"/>
        <v>#REF!</v>
      </c>
    </row>
    <row r="76" spans="1:16" ht="25.5">
      <c r="A76" s="6">
        <v>35</v>
      </c>
      <c r="B76" s="6" t="s">
        <v>270</v>
      </c>
      <c r="C76" s="6" t="s">
        <v>37</v>
      </c>
      <c r="D76" s="6" t="s">
        <v>271</v>
      </c>
      <c r="E76" s="6" t="s">
        <v>50</v>
      </c>
      <c r="F76" s="8">
        <v>6</v>
      </c>
      <c r="G76" s="13"/>
      <c r="H76" s="10">
        <f t="shared" si="0"/>
        <v>0</v>
      </c>
      <c r="O76" t="e">
        <f>rekapitulace!#REF!</f>
        <v>#REF!</v>
      </c>
      <c r="P76" t="e">
        <f t="shared" si="1"/>
        <v>#REF!</v>
      </c>
    </row>
    <row r="77" spans="1:16" ht="25.5">
      <c r="A77" s="6">
        <v>36</v>
      </c>
      <c r="B77" s="6" t="s">
        <v>272</v>
      </c>
      <c r="C77" s="6" t="s">
        <v>37</v>
      </c>
      <c r="D77" s="6" t="s">
        <v>273</v>
      </c>
      <c r="E77" s="6" t="s">
        <v>50</v>
      </c>
      <c r="F77" s="8">
        <v>8</v>
      </c>
      <c r="G77" s="13"/>
      <c r="H77" s="10">
        <f t="shared" si="0"/>
        <v>0</v>
      </c>
      <c r="O77" t="e">
        <f>rekapitulace!#REF!</f>
        <v>#REF!</v>
      </c>
      <c r="P77" t="e">
        <f t="shared" si="1"/>
        <v>#REF!</v>
      </c>
    </row>
    <row r="78" spans="1:16" ht="12.75">
      <c r="A78" s="6">
        <v>37</v>
      </c>
      <c r="B78" s="6" t="s">
        <v>274</v>
      </c>
      <c r="C78" s="6" t="s">
        <v>37</v>
      </c>
      <c r="D78" s="6" t="s">
        <v>275</v>
      </c>
      <c r="E78" s="6" t="s">
        <v>154</v>
      </c>
      <c r="F78" s="8">
        <v>100</v>
      </c>
      <c r="G78" s="13"/>
      <c r="H78" s="10">
        <f t="shared" si="0"/>
        <v>0</v>
      </c>
      <c r="O78" t="e">
        <f>rekapitulace!#REF!</f>
        <v>#REF!</v>
      </c>
      <c r="P78" t="e">
        <f t="shared" si="1"/>
        <v>#REF!</v>
      </c>
    </row>
    <row r="79" spans="1:16" ht="12.75">
      <c r="A79" s="6">
        <v>38</v>
      </c>
      <c r="B79" s="6" t="s">
        <v>276</v>
      </c>
      <c r="C79" s="6" t="s">
        <v>37</v>
      </c>
      <c r="D79" s="6" t="s">
        <v>277</v>
      </c>
      <c r="E79" s="6" t="s">
        <v>278</v>
      </c>
      <c r="F79" s="8">
        <v>5</v>
      </c>
      <c r="G79" s="13"/>
      <c r="H79" s="10">
        <f t="shared" si="0"/>
        <v>0</v>
      </c>
      <c r="O79" t="e">
        <f>rekapitulace!#REF!</f>
        <v>#REF!</v>
      </c>
      <c r="P79" t="e">
        <f t="shared" si="1"/>
        <v>#REF!</v>
      </c>
    </row>
    <row r="80" spans="1:16" ht="25.5">
      <c r="A80" s="6">
        <v>39</v>
      </c>
      <c r="B80" s="6" t="s">
        <v>279</v>
      </c>
      <c r="C80" s="6" t="s">
        <v>37</v>
      </c>
      <c r="D80" s="6" t="s">
        <v>300</v>
      </c>
      <c r="E80" s="6" t="s">
        <v>50</v>
      </c>
      <c r="F80" s="8">
        <v>2</v>
      </c>
      <c r="G80" s="13"/>
      <c r="H80" s="10">
        <f t="shared" si="0"/>
        <v>0</v>
      </c>
      <c r="O80" t="e">
        <f>rekapitulace!#REF!</f>
        <v>#REF!</v>
      </c>
      <c r="P80" t="e">
        <f t="shared" si="1"/>
        <v>#REF!</v>
      </c>
    </row>
    <row r="81" spans="1:16" ht="25.5">
      <c r="A81" s="6">
        <v>40</v>
      </c>
      <c r="B81" s="6" t="s">
        <v>280</v>
      </c>
      <c r="C81" s="6" t="s">
        <v>37</v>
      </c>
      <c r="D81" s="6" t="s">
        <v>281</v>
      </c>
      <c r="E81" s="6" t="s">
        <v>50</v>
      </c>
      <c r="F81" s="8">
        <v>1</v>
      </c>
      <c r="G81" s="13"/>
      <c r="H81" s="10">
        <f t="shared" si="0"/>
        <v>0</v>
      </c>
      <c r="O81" t="e">
        <f>rekapitulace!#REF!</f>
        <v>#REF!</v>
      </c>
      <c r="P81" t="e">
        <f t="shared" si="1"/>
        <v>#REF!</v>
      </c>
    </row>
    <row r="82" spans="1:16" ht="12.75">
      <c r="A82" s="6">
        <v>41</v>
      </c>
      <c r="B82" s="6" t="s">
        <v>282</v>
      </c>
      <c r="C82" s="6" t="s">
        <v>37</v>
      </c>
      <c r="D82" s="6" t="s">
        <v>283</v>
      </c>
      <c r="E82" s="6" t="s">
        <v>50</v>
      </c>
      <c r="F82" s="8">
        <v>1</v>
      </c>
      <c r="G82" s="13"/>
      <c r="H82" s="10">
        <f t="shared" si="0"/>
        <v>0</v>
      </c>
      <c r="O82" t="e">
        <f>rekapitulace!#REF!</f>
        <v>#REF!</v>
      </c>
      <c r="P82" t="e">
        <f t="shared" si="1"/>
        <v>#REF!</v>
      </c>
    </row>
    <row r="83" spans="1:16" ht="25.5">
      <c r="A83" s="6">
        <v>42</v>
      </c>
      <c r="B83" s="6" t="s">
        <v>284</v>
      </c>
      <c r="C83" s="6" t="s">
        <v>37</v>
      </c>
      <c r="D83" s="6" t="s">
        <v>285</v>
      </c>
      <c r="E83" s="6" t="s">
        <v>50</v>
      </c>
      <c r="F83" s="8">
        <v>1</v>
      </c>
      <c r="G83" s="13"/>
      <c r="H83" s="10">
        <f t="shared" si="0"/>
        <v>0</v>
      </c>
      <c r="O83" t="e">
        <f>rekapitulace!#REF!</f>
        <v>#REF!</v>
      </c>
      <c r="P83" t="e">
        <f t="shared" si="1"/>
        <v>#REF!</v>
      </c>
    </row>
    <row r="84" spans="1:16" ht="12.75">
      <c r="A84" s="6">
        <v>43</v>
      </c>
      <c r="B84" s="6" t="s">
        <v>286</v>
      </c>
      <c r="C84" s="6" t="s">
        <v>37</v>
      </c>
      <c r="D84" s="6" t="s">
        <v>287</v>
      </c>
      <c r="E84" s="6" t="s">
        <v>50</v>
      </c>
      <c r="F84" s="8">
        <v>3</v>
      </c>
      <c r="G84" s="13"/>
      <c r="H84" s="10">
        <f t="shared" si="0"/>
        <v>0</v>
      </c>
      <c r="O84" t="e">
        <f>rekapitulace!#REF!</f>
        <v>#REF!</v>
      </c>
      <c r="P84" t="e">
        <f t="shared" si="1"/>
        <v>#REF!</v>
      </c>
    </row>
    <row r="85" spans="1:16" ht="12.75">
      <c r="A85" s="6">
        <v>44</v>
      </c>
      <c r="B85" s="6" t="s">
        <v>288</v>
      </c>
      <c r="C85" s="6" t="s">
        <v>37</v>
      </c>
      <c r="D85" s="6" t="s">
        <v>289</v>
      </c>
      <c r="E85" s="6" t="s">
        <v>50</v>
      </c>
      <c r="F85" s="8">
        <v>1</v>
      </c>
      <c r="G85" s="13"/>
      <c r="H85" s="10">
        <f t="shared" si="0"/>
        <v>0</v>
      </c>
      <c r="O85" t="e">
        <f>rekapitulace!#REF!</f>
        <v>#REF!</v>
      </c>
      <c r="P85" t="e">
        <f t="shared" si="1"/>
        <v>#REF!</v>
      </c>
    </row>
    <row r="86" spans="1:16" ht="12.75">
      <c r="A86" s="6">
        <v>45</v>
      </c>
      <c r="B86" s="6" t="s">
        <v>290</v>
      </c>
      <c r="C86" s="6" t="s">
        <v>37</v>
      </c>
      <c r="D86" s="16" t="s">
        <v>291</v>
      </c>
      <c r="E86" s="16" t="s">
        <v>50</v>
      </c>
      <c r="F86" s="8">
        <v>1</v>
      </c>
      <c r="G86" s="13"/>
      <c r="H86" s="10">
        <f t="shared" si="0"/>
        <v>0</v>
      </c>
      <c r="O86" t="e">
        <f>rekapitulace!#REF!</f>
        <v>#REF!</v>
      </c>
      <c r="P86" t="e">
        <f t="shared" si="1"/>
        <v>#REF!</v>
      </c>
    </row>
    <row r="87" spans="1:16" ht="12.75">
      <c r="A87" s="6">
        <v>46</v>
      </c>
      <c r="B87" s="6" t="s">
        <v>292</v>
      </c>
      <c r="C87" s="6" t="s">
        <v>37</v>
      </c>
      <c r="D87" s="16" t="s">
        <v>293</v>
      </c>
      <c r="E87" s="16" t="s">
        <v>50</v>
      </c>
      <c r="F87" s="8">
        <v>1</v>
      </c>
      <c r="G87" s="13"/>
      <c r="H87" s="10">
        <f t="shared" si="0"/>
        <v>0</v>
      </c>
      <c r="O87" t="e">
        <f>rekapitulace!#REF!</f>
        <v>#REF!</v>
      </c>
      <c r="P87" t="e">
        <f t="shared" si="1"/>
        <v>#REF!</v>
      </c>
    </row>
    <row r="88" spans="1:16" ht="12.75">
      <c r="A88" s="6">
        <v>47</v>
      </c>
      <c r="B88" s="6" t="s">
        <v>294</v>
      </c>
      <c r="C88" s="6" t="s">
        <v>37</v>
      </c>
      <c r="D88" s="6" t="s">
        <v>295</v>
      </c>
      <c r="E88" s="6" t="s">
        <v>50</v>
      </c>
      <c r="F88" s="8">
        <v>12</v>
      </c>
      <c r="G88" s="13"/>
      <c r="H88" s="10">
        <f t="shared" si="0"/>
        <v>0</v>
      </c>
      <c r="O88" t="e">
        <f>rekapitulace!#REF!</f>
        <v>#REF!</v>
      </c>
      <c r="P88" t="e">
        <f t="shared" si="1"/>
        <v>#REF!</v>
      </c>
    </row>
    <row r="89" spans="1:16" ht="12.75" customHeight="1">
      <c r="A89" s="12"/>
      <c r="B89" s="12"/>
      <c r="C89" s="12" t="s">
        <v>33</v>
      </c>
      <c r="D89" s="12" t="s">
        <v>145</v>
      </c>
      <c r="E89" s="12"/>
      <c r="F89" s="12"/>
      <c r="G89" s="12"/>
      <c r="H89" s="12">
        <f>SUM(H57:H88)</f>
        <v>0</v>
      </c>
      <c r="P89" t="e">
        <f>SUM(P57:P88)</f>
        <v>#REF!</v>
      </c>
    </row>
    <row r="91" spans="1:8" ht="12.75" customHeight="1">
      <c r="A91" s="7"/>
      <c r="B91" s="7"/>
      <c r="C91" s="7" t="s">
        <v>68</v>
      </c>
      <c r="D91" s="7" t="s">
        <v>67</v>
      </c>
      <c r="E91" s="7"/>
      <c r="F91" s="9"/>
      <c r="G91" s="7"/>
      <c r="H91" s="9"/>
    </row>
    <row r="92" spans="1:16" ht="12.75">
      <c r="A92" s="6">
        <v>48</v>
      </c>
      <c r="B92" s="6" t="s">
        <v>296</v>
      </c>
      <c r="C92" s="6" t="s">
        <v>37</v>
      </c>
      <c r="D92" s="6" t="s">
        <v>297</v>
      </c>
      <c r="E92" s="6" t="s">
        <v>154</v>
      </c>
      <c r="F92" s="8">
        <v>10</v>
      </c>
      <c r="G92" s="13"/>
      <c r="H92" s="10">
        <f>ROUND((G92*F92),2)</f>
        <v>0</v>
      </c>
      <c r="O92" t="e">
        <f>rekapitulace!#REF!</f>
        <v>#REF!</v>
      </c>
      <c r="P92" t="e">
        <f>ROUND(O92/100*H92,2)</f>
        <v>#REF!</v>
      </c>
    </row>
    <row r="93" spans="1:16" ht="12.75" customHeight="1">
      <c r="A93" s="12"/>
      <c r="B93" s="12"/>
      <c r="C93" s="12" t="s">
        <v>68</v>
      </c>
      <c r="D93" s="12" t="s">
        <v>67</v>
      </c>
      <c r="E93" s="12"/>
      <c r="F93" s="12"/>
      <c r="G93" s="12"/>
      <c r="H93" s="12">
        <f>SUM(H92:H92)</f>
        <v>0</v>
      </c>
      <c r="P93" t="e">
        <f>SUM(P92:P92)</f>
        <v>#REF!</v>
      </c>
    </row>
    <row r="95" spans="1:16" ht="12.75" customHeight="1">
      <c r="A95" s="12"/>
      <c r="B95" s="12"/>
      <c r="C95" s="12"/>
      <c r="D95" s="12" t="s">
        <v>64</v>
      </c>
      <c r="E95" s="12"/>
      <c r="F95" s="12"/>
      <c r="G95" s="12"/>
      <c r="H95" s="12">
        <f>+H14+H37+H44+H49+H54+H89+H93</f>
        <v>0</v>
      </c>
      <c r="P95" t="e">
        <f>+P14+P37+P44+P49+P54+P89+P93</f>
        <v>#REF!</v>
      </c>
    </row>
  </sheetData>
  <sheetProtection password="CC4E" sheet="1"/>
  <protectedRanges>
    <protectedRange sqref="G92 G59:G88 G57 G52 G47 G42 G40 G40 G35 G33 G31 G29 G27 G25 G23 G21 G19 G17 G13 G12 G40" name="editovateln?"/>
  </protectedRanges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Štefl Miroslav</cp:lastModifiedBy>
  <dcterms:modified xsi:type="dcterms:W3CDTF">2017-08-03T12:54:10Z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