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9240"/>
  </bookViews>
  <sheets>
    <sheet name="Krycí list so000" sheetId="1" r:id="rId1"/>
    <sheet name="Rekapitulace so000" sheetId="2" r:id="rId2"/>
    <sheet name="Položky so000" sheetId="3" r:id="rId3"/>
  </sheets>
  <definedNames>
    <definedName name="cisloobjektu">'Krycí list so000'!$A$4</definedName>
    <definedName name="cislostavby">'Krycí list so000'!$A$6</definedName>
    <definedName name="Datum">'Krycí list so000'!$B$26</definedName>
    <definedName name="Dil">'Rekapitulace so000'!$A$6</definedName>
    <definedName name="Dodavka">'Rekapitulace so000'!$G$8</definedName>
    <definedName name="Dodavka0">'Položky so000'!#REF!</definedName>
    <definedName name="HSV">'Rekapitulace so000'!$E$8</definedName>
    <definedName name="HSV0">'Položky so000'!#REF!</definedName>
    <definedName name="HZS">'Rekapitulace so000'!$I$8</definedName>
    <definedName name="HZS0">'Položky so000'!#REF!</definedName>
    <definedName name="JKSO">'Krycí list so000'!$F$4</definedName>
    <definedName name="MJ">'Krycí list so000'!$G$4</definedName>
    <definedName name="Mont">'Rekapitulace so000'!$H$8</definedName>
    <definedName name="Montaz0">'Položky so000'!#REF!</definedName>
    <definedName name="NazevDilu">'Rekapitulace so000'!$B$6</definedName>
    <definedName name="nazevobjektu">'Krycí list so000'!$C$4</definedName>
    <definedName name="nazevstavby">'Krycí list so000'!$C$6</definedName>
    <definedName name="_xlnm.Print_Titles" localSheetId="2">'Položky so000'!$1:$6</definedName>
    <definedName name="_xlnm.Print_Titles" localSheetId="1">'Rekapitulace so000'!$1:$6</definedName>
    <definedName name="Objednatel">'Krycí list so000'!$C$8</definedName>
    <definedName name="_xlnm.Print_Area" localSheetId="0">'Krycí list so000'!$A$1:$G$45</definedName>
    <definedName name="_xlnm.Print_Area" localSheetId="2">'Položky so000'!$A$1:$G$37</definedName>
    <definedName name="_xlnm.Print_Area" localSheetId="1">'Rekapitulace so000'!$A$1:$I$14</definedName>
    <definedName name="PocetMJ">'Krycí list so000'!$G$7</definedName>
    <definedName name="Poznamka">'Krycí list so000'!$B$37</definedName>
    <definedName name="Projektant">'Krycí list so000'!$C$7</definedName>
    <definedName name="PSV">'Rekapitulace so000'!$F$8</definedName>
    <definedName name="PSV0">'Položky so000'!#REF!</definedName>
    <definedName name="SloupecCC">'Položky so000'!$G$6</definedName>
    <definedName name="SloupecCisloPol">'Položky so000'!$B$6</definedName>
    <definedName name="SloupecJC">'Položky so000'!$F$6</definedName>
    <definedName name="SloupecMJ">'Položky so000'!$D$6</definedName>
    <definedName name="SloupecMnozstvi">'Položky so000'!$E$6</definedName>
    <definedName name="SloupecNazPol">'Položky so000'!$C$6</definedName>
    <definedName name="SloupecPC">'Položky so000'!$A$6</definedName>
    <definedName name="solver_lin" localSheetId="2" hidden="1">0</definedName>
    <definedName name="solver_num" localSheetId="2" hidden="1">0</definedName>
    <definedName name="solver_opt" localSheetId="2" hidden="1">'Položky so000'!#REF!</definedName>
    <definedName name="solver_typ" localSheetId="2" hidden="1">1</definedName>
    <definedName name="solver_val" localSheetId="2" hidden="1">0</definedName>
    <definedName name="Typ">'Položky so000'!#REF!</definedName>
    <definedName name="VRN">'Rekapitulace so000'!$H$14</definedName>
    <definedName name="VRNKc">'Rekapitulace so000'!$E$13</definedName>
    <definedName name="VRNnazev">'Rekapitulace so000'!$A$13</definedName>
    <definedName name="VRNproc">'Rekapitulace so000'!$F$13</definedName>
    <definedName name="VRNzakl">'Rekapitulace so000'!$G$13</definedName>
    <definedName name="Zakazka">'Krycí list so000'!$G$9</definedName>
    <definedName name="Zaklad22">'Krycí list so000'!$F$32</definedName>
    <definedName name="Zaklad5">'Krycí list so000'!$F$30</definedName>
    <definedName name="Zhotovitel">'Krycí list so000'!$E$11</definedName>
  </definedNames>
  <calcPr calcId="145621"/>
</workbook>
</file>

<file path=xl/calcChain.xml><?xml version="1.0" encoding="utf-8"?>
<calcChain xmlns="http://schemas.openxmlformats.org/spreadsheetml/2006/main">
  <c r="BE34" i="3" l="1"/>
  <c r="BD34" i="3"/>
  <c r="BC34" i="3"/>
  <c r="BB34" i="3"/>
  <c r="G34" i="3"/>
  <c r="BA34" i="3" s="1"/>
  <c r="BE31" i="3"/>
  <c r="BD31" i="3"/>
  <c r="BC31" i="3"/>
  <c r="BB31" i="3"/>
  <c r="G31" i="3"/>
  <c r="BA31" i="3" s="1"/>
  <c r="BE28" i="3"/>
  <c r="BD28" i="3"/>
  <c r="BC28" i="3"/>
  <c r="BB28" i="3"/>
  <c r="G28" i="3"/>
  <c r="BA28" i="3" s="1"/>
  <c r="BE26" i="3"/>
  <c r="BD26" i="3"/>
  <c r="BC26" i="3"/>
  <c r="BB26" i="3"/>
  <c r="G26" i="3"/>
  <c r="BA26" i="3" s="1"/>
  <c r="BE23" i="3"/>
  <c r="BD23" i="3"/>
  <c r="BC23" i="3"/>
  <c r="BB23" i="3"/>
  <c r="G23" i="3"/>
  <c r="BA23" i="3" s="1"/>
  <c r="BE20" i="3"/>
  <c r="BD20" i="3"/>
  <c r="BC20" i="3"/>
  <c r="BB20" i="3"/>
  <c r="G20" i="3"/>
  <c r="BA20" i="3" s="1"/>
  <c r="BE17" i="3"/>
  <c r="BD17" i="3"/>
  <c r="BC17" i="3"/>
  <c r="BB17" i="3"/>
  <c r="G17" i="3"/>
  <c r="BA17" i="3" s="1"/>
  <c r="BE14" i="3"/>
  <c r="BD14" i="3"/>
  <c r="BC14" i="3"/>
  <c r="BB14" i="3"/>
  <c r="G14" i="3"/>
  <c r="BA14" i="3" s="1"/>
  <c r="BE11" i="3"/>
  <c r="BD11" i="3"/>
  <c r="BC11" i="3"/>
  <c r="BB11" i="3"/>
  <c r="G11" i="3"/>
  <c r="BA11" i="3" s="1"/>
  <c r="BE8" i="3"/>
  <c r="BD8" i="3"/>
  <c r="BC8" i="3"/>
  <c r="BB8" i="3"/>
  <c r="G8" i="3"/>
  <c r="B7" i="2"/>
  <c r="A7" i="2"/>
  <c r="C37" i="3"/>
  <c r="C4" i="3"/>
  <c r="F3" i="3"/>
  <c r="C3" i="3"/>
  <c r="H14" i="2"/>
  <c r="G13" i="2"/>
  <c r="I13" i="2" s="1"/>
  <c r="C2" i="2"/>
  <c r="C1" i="2"/>
  <c r="F31" i="1"/>
  <c r="G22" i="1"/>
  <c r="G21" i="1"/>
  <c r="G8" i="1"/>
  <c r="BE37" i="3" l="1"/>
  <c r="I7" i="2" s="1"/>
  <c r="I8" i="2" s="1"/>
  <c r="C20" i="1" s="1"/>
  <c r="BD37" i="3"/>
  <c r="H7" i="2" s="1"/>
  <c r="H8" i="2" s="1"/>
  <c r="C15" i="1" s="1"/>
  <c r="BB37" i="3"/>
  <c r="F7" i="2" s="1"/>
  <c r="F8" i="2" s="1"/>
  <c r="C17" i="1" s="1"/>
  <c r="G37" i="3"/>
  <c r="BC37" i="3"/>
  <c r="G7" i="2" s="1"/>
  <c r="G8" i="2" s="1"/>
  <c r="C14" i="1" s="1"/>
  <c r="BA8" i="3"/>
  <c r="BA37" i="3" s="1"/>
  <c r="E7" i="2" s="1"/>
  <c r="E8" i="2" s="1"/>
  <c r="C16" i="1" s="1"/>
  <c r="C18" i="1" l="1"/>
  <c r="C21" i="1" s="1"/>
  <c r="C22" i="1" s="1"/>
  <c r="F32" i="1" s="1"/>
  <c r="F33" i="1" l="1"/>
  <c r="F34" i="1"/>
</calcChain>
</file>

<file path=xl/sharedStrings.xml><?xml version="1.0" encoding="utf-8"?>
<sst xmlns="http://schemas.openxmlformats.org/spreadsheetml/2006/main" count="137" uniqueCount="103">
  <si>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</si>
  <si>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</si>
  <si>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</si>
  <si>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</si>
  <si>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</si>
  <si>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</si>
  <si>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</si>
  <si>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</si>
  <si>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</si>
  <si>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</si>
  <si>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</si>
  <si>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</si>
  <si>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</si>
  <si>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</si>
  <si>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</si>
  <si>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</si>
  <si>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</si>
  <si>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</si>
  <si>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</si>
  <si>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</si>
  <si>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</si>
  <si>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</si>
  <si>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</si>
  <si>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</si>
  <si>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</si>
  <si>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</si>
  <si>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</si>
  <si>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</si>
  <si>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</si>
  <si>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</si>
  <si>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</si>
  <si>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</si>
  <si>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</si>
  <si>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</si>
  <si>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</si>
  <si>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</si>
  <si>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</si>
  <si>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</si>
  <si>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</si>
  <si>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</si>
  <si>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</si>
  <si>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</si>
  <si>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</si>
  <si>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</si>
  <si>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</si>
  <si>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</si>
  <si>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</si>
  <si>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</si>
  <si>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</si>
  <si>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</si>
  <si>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</si>
  <si>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</si>
  <si>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</si>
  <si>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</si>
  <si>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</si>
  <si>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</si>
  <si>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</si>
  <si>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</si>
  <si>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</si>
  <si>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</si>
  <si>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</si>
  <si>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</si>
  <si>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</si>
  <si>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</si>
  <si>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</si>
  <si>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</si>
  <si>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</si>
  <si>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Oprava chodníků a místní komunikace v Dačicích.</t>
  </si>
  <si>
    <t>Vedlejší a ostatní náklady</t>
  </si>
  <si>
    <t>11</t>
  </si>
  <si>
    <t>Přípravné a přidružené práce</t>
  </si>
  <si>
    <t>005111010</t>
  </si>
  <si>
    <t xml:space="preserve">Zaměření stavby před výstavbou (sítí …) </t>
  </si>
  <si>
    <t>soub.</t>
  </si>
  <si>
    <t xml:space="preserve">Zajištění vytýčení veškerých stávajících inženýrských sítí (včetně úhrady za vytýčení), odpovědnost za jejich neporušení během výstavby a zpětné předání jejich zprávcům.				</t>
  </si>
  <si>
    <t>005111020</t>
  </si>
  <si>
    <t xml:space="preserve">Vytyčení stavby </t>
  </si>
  <si>
    <t xml:space="preserve">Geodetická měření v průběhu stavby .Geodetické vytýčení prostoru staveniště v terénu před zahájením stavebních prací (směrové a výškové), vytýčení hranic trvalého i dočasného záboru.; Soustavné vytyčovánízřetelného označení obvodu staveniště.				</t>
  </si>
  <si>
    <t>005211020</t>
  </si>
  <si>
    <t xml:space="preserve">Ochrana stávajících inženýrských sítí na staveništ </t>
  </si>
  <si>
    <t xml:space="preserve"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				</t>
  </si>
  <si>
    <t>005211030</t>
  </si>
  <si>
    <t xml:space="preserve">Dočasná dopravní opatření </t>
  </si>
  <si>
    <t xml:space="preserve"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				</t>
  </si>
  <si>
    <t>005211080</t>
  </si>
  <si>
    <t xml:space="preserve">Bezpečnostní a hygienická opatření na staveništi </t>
  </si>
  <si>
    <t xml:space="preserve"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				</t>
  </si>
  <si>
    <t>005211085</t>
  </si>
  <si>
    <t xml:space="preserve">Zajištění koordinace prací na staveništi </t>
  </si>
  <si>
    <t xml:space="preserve">Náklady spojené se zajištěním koordinace prací s jinými dodavateli na staveništi a umožnění souběhu prací.				</t>
  </si>
  <si>
    <t>005231010</t>
  </si>
  <si>
    <t xml:space="preserve">Zkoušky a revize </t>
  </si>
  <si>
    <t>Náklady spojené s provedením všech předepsaných revizí a zkoušek stavebních konstrukcí, stavebních prací (zkoušky kanalizace, vodotěsnosti).</t>
  </si>
  <si>
    <t>005241010</t>
  </si>
  <si>
    <t xml:space="preserve">Dokumentace skutečného provedení </t>
  </si>
  <si>
    <t xml:space="preserve">DSPS - Dokumentace skutečného provedení stavby (dále jen "DSPS") bude vypracována v souladu a náležitostech dle Vyhlášky č. 499/2006 Sb. o dokumentaci staveb, dle zadávacích podmínek a dle platných TPK a ČSN. Podkladem pro vypracování DSPS bude RDS a DSP, geodetické zaměření provedených prací, případně další požadavky objednatele. DSPS bude předána objednateli v požadovaném počtu v tištěné podobě a v elektronické podobě (na CD). Při vypracování dokumentace DSPS musí zhotovitel respektovat paramentry vymezené předchozím stupněm projektové dokumentace.				</t>
  </si>
  <si>
    <t>005241015</t>
  </si>
  <si>
    <t xml:space="preserve">Kompletační činnost </t>
  </si>
  <si>
    <t xml:space="preserve">Náklady spojené s kompletací dokladové části pro předání a převzetí dokončeného díla (atesty, certifikáty, revize, měření, zkoušky, atd.).				</t>
  </si>
  <si>
    <t>005241026</t>
  </si>
  <si>
    <t xml:space="preserve">Geodetické zaměření skutečného provedení </t>
  </si>
  <si>
    <t xml:space="preserve">Náklady na provedení skutečného zaměření stavby v rozsahu nezbytném pro zápis změny do katastru nemovitostí nebo do dokumentací správců IS.				</t>
  </si>
  <si>
    <t>Ladislav Marek, projektová kancelář Brno.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</si>
</sst>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7" fillId="3" borderId="53" xfId="1" applyNumberFormat="1" applyFont="1" applyFill="1" applyBorder="1" applyAlignment="1">
      <alignment horizontal="right"/>
    </xf>
    <xf numFmtId="4" fontId="5" fillId="4" borderId="60" xfId="1" applyNumberFormat="1" applyFont="1" applyFill="1" applyBorder="1"/>
    <xf numFmtId="4" fontId="7" fillId="0" borderId="6" xfId="0" applyNumberFormat="1" applyFont="1" applyFill="1" applyBorder="1"/>
    <xf numFmtId="4" fontId="5" fillId="0" borderId="50" xfId="0" applyNumberFormat="1" applyFont="1" applyFill="1" applyBorder="1"/>
    <xf numFmtId="4" fontId="0" fillId="0" borderId="29" xfId="0" applyNumberFormat="1" applyBorder="1"/>
    <xf numFmtId="4" fontId="0" fillId="0" borderId="35" xfId="0" applyNumberForma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6" fillId="5" borderId="40" xfId="0" applyFont="1" applyFill="1" applyBorder="1"/>
    <xf numFmtId="165" fontId="6" fillId="5" borderId="37" xfId="0" applyNumberFormat="1" applyFont="1" applyFill="1" applyBorder="1"/>
    <xf numFmtId="0" fontId="6" fillId="5" borderId="41" xfId="0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I28" sqref="I2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7"/>
      <c r="D7" s="17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7"/>
      <c r="D8" s="17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9" t="s">
        <v>102</v>
      </c>
      <c r="F11" s="180"/>
      <c r="G11" s="18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174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174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174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174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174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174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174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174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175">
        <f>C21+G22</f>
        <v>0</v>
      </c>
      <c r="D22" s="51" t="s">
        <v>31</v>
      </c>
      <c r="E22" s="52"/>
      <c r="F22" s="53"/>
      <c r="G22" s="42">
        <f>VRN</f>
        <v>0</v>
      </c>
    </row>
    <row r="23" spans="1:7" x14ac:dyDescent="0.2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v>0</v>
      </c>
      <c r="G29" s="17"/>
    </row>
    <row r="30" spans="1:7" x14ac:dyDescent="0.2">
      <c r="A30" s="13" t="s">
        <v>39</v>
      </c>
      <c r="B30" s="15"/>
      <c r="C30" s="57">
        <v>15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7">
        <v>21</v>
      </c>
      <c r="D32" s="15" t="s">
        <v>40</v>
      </c>
      <c r="E32" s="16"/>
      <c r="F32" s="58">
        <f>C22</f>
        <v>0</v>
      </c>
      <c r="G32" s="17"/>
    </row>
    <row r="33" spans="1:8" x14ac:dyDescent="0.2">
      <c r="A33" s="13" t="s">
        <v>41</v>
      </c>
      <c r="B33" s="15"/>
      <c r="C33" s="57">
        <v>21</v>
      </c>
      <c r="D33" s="15" t="s">
        <v>40</v>
      </c>
      <c r="E33" s="16"/>
      <c r="F33" s="59">
        <f>PRODUCT(F32,C33/100)</f>
        <v>0</v>
      </c>
      <c r="G33" s="27"/>
    </row>
    <row r="34" spans="1:8" s="62" customFormat="1" ht="19.5" customHeight="1" thickBot="1" x14ac:dyDescent="0.3">
      <c r="A34" s="60" t="s">
        <v>42</v>
      </c>
      <c r="B34" s="61"/>
      <c r="C34" s="61"/>
      <c r="D34" s="61"/>
      <c r="E34" s="201"/>
      <c r="F34" s="202">
        <f>SUM(F29:F33)</f>
        <v>0</v>
      </c>
      <c r="G34" s="203"/>
    </row>
    <row r="36" spans="1:8" x14ac:dyDescent="0.2">
      <c r="A36" s="63" t="s">
        <v>43</v>
      </c>
      <c r="B36" s="63"/>
      <c r="C36" s="63"/>
      <c r="D36" s="63"/>
      <c r="E36" s="63"/>
      <c r="F36" s="63"/>
      <c r="G36" s="63"/>
      <c r="H36" t="s">
        <v>4</v>
      </c>
    </row>
    <row r="37" spans="1:8" ht="14.25" customHeight="1" x14ac:dyDescent="0.2">
      <c r="A37" s="63"/>
      <c r="B37" s="182"/>
      <c r="C37" s="182"/>
      <c r="D37" s="182"/>
      <c r="E37" s="182"/>
      <c r="F37" s="182"/>
      <c r="G37" s="182"/>
      <c r="H37" t="s">
        <v>4</v>
      </c>
    </row>
    <row r="38" spans="1:8" ht="12.75" customHeight="1" x14ac:dyDescent="0.2">
      <c r="A38" s="64"/>
      <c r="B38" s="182"/>
      <c r="C38" s="182"/>
      <c r="D38" s="182"/>
      <c r="E38" s="182"/>
      <c r="F38" s="182"/>
      <c r="G38" s="182"/>
      <c r="H38" t="s">
        <v>4</v>
      </c>
    </row>
    <row r="39" spans="1:8" x14ac:dyDescent="0.2">
      <c r="A39" s="64"/>
      <c r="B39" s="182"/>
      <c r="C39" s="182"/>
      <c r="D39" s="182"/>
      <c r="E39" s="182"/>
      <c r="F39" s="182"/>
      <c r="G39" s="182"/>
      <c r="H39" t="s">
        <v>4</v>
      </c>
    </row>
    <row r="40" spans="1:8" x14ac:dyDescent="0.2">
      <c r="A40" s="64"/>
      <c r="B40" s="182"/>
      <c r="C40" s="182"/>
      <c r="D40" s="182"/>
      <c r="E40" s="182"/>
      <c r="F40" s="182"/>
      <c r="G40" s="182"/>
      <c r="H40" t="s">
        <v>4</v>
      </c>
    </row>
    <row r="41" spans="1:8" x14ac:dyDescent="0.2">
      <c r="A41" s="64"/>
      <c r="B41" s="182"/>
      <c r="C41" s="182"/>
      <c r="D41" s="182"/>
      <c r="E41" s="182"/>
      <c r="F41" s="182"/>
      <c r="G41" s="182"/>
      <c r="H41" t="s">
        <v>4</v>
      </c>
    </row>
    <row r="42" spans="1:8" x14ac:dyDescent="0.2">
      <c r="A42" s="64"/>
      <c r="B42" s="182"/>
      <c r="C42" s="182"/>
      <c r="D42" s="182"/>
      <c r="E42" s="182"/>
      <c r="F42" s="182"/>
      <c r="G42" s="182"/>
      <c r="H42" t="s">
        <v>4</v>
      </c>
    </row>
    <row r="43" spans="1:8" x14ac:dyDescent="0.2">
      <c r="A43" s="64"/>
      <c r="B43" s="182"/>
      <c r="C43" s="182"/>
      <c r="D43" s="182"/>
      <c r="E43" s="182"/>
      <c r="F43" s="182"/>
      <c r="G43" s="182"/>
      <c r="H43" t="s">
        <v>4</v>
      </c>
    </row>
    <row r="44" spans="1:8" x14ac:dyDescent="0.2">
      <c r="A44" s="64"/>
      <c r="B44" s="182"/>
      <c r="C44" s="182"/>
      <c r="D44" s="182"/>
      <c r="E44" s="182"/>
      <c r="F44" s="182"/>
      <c r="G44" s="182"/>
      <c r="H44" t="s">
        <v>4</v>
      </c>
    </row>
    <row r="45" spans="1:8" ht="3" customHeight="1" x14ac:dyDescent="0.2">
      <c r="A45" s="64"/>
      <c r="B45" s="182"/>
      <c r="C45" s="182"/>
      <c r="D45" s="182"/>
      <c r="E45" s="182"/>
      <c r="F45" s="182"/>
      <c r="G45" s="182"/>
      <c r="H45" t="s">
        <v>4</v>
      </c>
    </row>
    <row r="46" spans="1:8" x14ac:dyDescent="0.2">
      <c r="B46" s="176"/>
      <c r="C46" s="176"/>
      <c r="D46" s="176"/>
      <c r="E46" s="176"/>
      <c r="F46" s="176"/>
      <c r="G46" s="176"/>
    </row>
    <row r="47" spans="1:8" x14ac:dyDescent="0.2">
      <c r="B47" s="176"/>
      <c r="C47" s="176"/>
      <c r="D47" s="176"/>
      <c r="E47" s="176"/>
      <c r="F47" s="176"/>
      <c r="G47" s="176"/>
    </row>
    <row r="48" spans="1:8" x14ac:dyDescent="0.2">
      <c r="B48" s="176"/>
      <c r="C48" s="176"/>
      <c r="D48" s="176"/>
      <c r="E48" s="176"/>
      <c r="F48" s="176"/>
      <c r="G48" s="176"/>
    </row>
    <row r="49" spans="2:7" x14ac:dyDescent="0.2">
      <c r="B49" s="176"/>
      <c r="C49" s="176"/>
      <c r="D49" s="176"/>
      <c r="E49" s="176"/>
      <c r="F49" s="176"/>
      <c r="G49" s="176"/>
    </row>
    <row r="50" spans="2:7" x14ac:dyDescent="0.2">
      <c r="B50" s="176"/>
      <c r="C50" s="176"/>
      <c r="D50" s="176"/>
      <c r="E50" s="176"/>
      <c r="F50" s="176"/>
      <c r="G50" s="176"/>
    </row>
    <row r="51" spans="2:7" x14ac:dyDescent="0.2">
      <c r="B51" s="176"/>
      <c r="C51" s="176"/>
      <c r="D51" s="176"/>
      <c r="E51" s="176"/>
      <c r="F51" s="176"/>
      <c r="G51" s="176"/>
    </row>
    <row r="52" spans="2:7" x14ac:dyDescent="0.2">
      <c r="B52" s="176"/>
      <c r="C52" s="176"/>
      <c r="D52" s="176"/>
      <c r="E52" s="176"/>
      <c r="F52" s="176"/>
      <c r="G52" s="176"/>
    </row>
    <row r="53" spans="2:7" x14ac:dyDescent="0.2">
      <c r="B53" s="176"/>
      <c r="C53" s="176"/>
      <c r="D53" s="176"/>
      <c r="E53" s="176"/>
      <c r="F53" s="176"/>
      <c r="G53" s="176"/>
    </row>
    <row r="54" spans="2:7" x14ac:dyDescent="0.2">
      <c r="B54" s="176"/>
      <c r="C54" s="176"/>
      <c r="D54" s="176"/>
      <c r="E54" s="176"/>
      <c r="F54" s="176"/>
      <c r="G54" s="176"/>
    </row>
    <row r="55" spans="2:7" x14ac:dyDescent="0.2">
      <c r="B55" s="176"/>
      <c r="C55" s="176"/>
      <c r="D55" s="176"/>
      <c r="E55" s="176"/>
      <c r="F55" s="176"/>
      <c r="G55" s="176"/>
    </row>
  </sheetData>
  <sheetProtection password="EA73" sheet="1" objects="1" scenarios="1"/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G18" sqref="G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3" t="s">
        <v>5</v>
      </c>
      <c r="B1" s="184"/>
      <c r="C1" s="65" t="str">
        <f>CONCATENATE(cislostavby," ",nazevstavby)</f>
        <v xml:space="preserve"> Oprava chodníků a místní komunikace v Dačicích.</v>
      </c>
      <c r="D1" s="66"/>
      <c r="E1" s="67"/>
      <c r="F1" s="66"/>
      <c r="G1" s="68"/>
      <c r="H1" s="69"/>
      <c r="I1" s="70"/>
    </row>
    <row r="2" spans="1:57" ht="13.5" thickBot="1" x14ac:dyDescent="0.25">
      <c r="A2" s="185" t="s">
        <v>1</v>
      </c>
      <c r="B2" s="186"/>
      <c r="C2" s="71" t="str">
        <f>CONCATENATE(cisloobjektu," ",nazevobjektu)</f>
        <v xml:space="preserve"> Vedlejší a ostatní náklady</v>
      </c>
      <c r="D2" s="72"/>
      <c r="E2" s="73"/>
      <c r="F2" s="72"/>
      <c r="G2" s="187"/>
      <c r="H2" s="187"/>
      <c r="I2" s="188"/>
    </row>
    <row r="3" spans="1:57" ht="13.5" thickTop="1" x14ac:dyDescent="0.2">
      <c r="F3" s="11"/>
    </row>
    <row r="4" spans="1:57" ht="19.5" customHeight="1" x14ac:dyDescent="0.25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57" s="11" customFormat="1" ht="13.5" thickBot="1" x14ac:dyDescent="0.25">
      <c r="A7" s="167" t="str">
        <f>'Položky so000'!B7</f>
        <v>11</v>
      </c>
      <c r="B7" s="82" t="str">
        <f>'Položky so000'!C7</f>
        <v>Přípravné a přidružené práce</v>
      </c>
      <c r="C7" s="83"/>
      <c r="D7" s="84"/>
      <c r="E7" s="172">
        <f>'Položky so000'!BA37</f>
        <v>0</v>
      </c>
      <c r="F7" s="168">
        <f>'Položky so000'!BB37</f>
        <v>0</v>
      </c>
      <c r="G7" s="168">
        <f>'Položky so000'!BC37</f>
        <v>0</v>
      </c>
      <c r="H7" s="168">
        <f>'Položky so000'!BD37</f>
        <v>0</v>
      </c>
      <c r="I7" s="169">
        <f>'Položky so000'!BE37</f>
        <v>0</v>
      </c>
    </row>
    <row r="8" spans="1:57" s="89" customFormat="1" ht="13.5" thickBot="1" x14ac:dyDescent="0.25">
      <c r="A8" s="85"/>
      <c r="B8" s="77" t="s">
        <v>50</v>
      </c>
      <c r="C8" s="77"/>
      <c r="D8" s="86"/>
      <c r="E8" s="173">
        <f>SUM(E7:E7)</f>
        <v>0</v>
      </c>
      <c r="F8" s="87">
        <f>SUM(F7:F7)</f>
        <v>0</v>
      </c>
      <c r="G8" s="87">
        <f>SUM(G7:G7)</f>
        <v>0</v>
      </c>
      <c r="H8" s="87">
        <f>SUM(H7:H7)</f>
        <v>0</v>
      </c>
      <c r="I8" s="88">
        <f>SUM(I7:I7)</f>
        <v>0</v>
      </c>
    </row>
    <row r="9" spans="1:57" x14ac:dyDescent="0.2">
      <c r="A9" s="83"/>
      <c r="B9" s="83"/>
      <c r="C9" s="83"/>
      <c r="D9" s="83"/>
      <c r="E9" s="83"/>
      <c r="F9" s="83"/>
      <c r="G9" s="83"/>
      <c r="H9" s="83"/>
      <c r="I9" s="83"/>
    </row>
    <row r="10" spans="1:57" ht="19.5" customHeight="1" x14ac:dyDescent="0.25">
      <c r="A10" s="90" t="s">
        <v>51</v>
      </c>
      <c r="B10" s="90"/>
      <c r="C10" s="90"/>
      <c r="D10" s="90"/>
      <c r="E10" s="90"/>
      <c r="F10" s="90"/>
      <c r="G10" s="91"/>
      <c r="H10" s="90"/>
      <c r="I10" s="90"/>
      <c r="BA10" s="30"/>
      <c r="BB10" s="30"/>
      <c r="BC10" s="30"/>
      <c r="BD10" s="30"/>
      <c r="BE10" s="30"/>
    </row>
    <row r="11" spans="1:57" ht="13.5" thickBot="1" x14ac:dyDescent="0.25">
      <c r="A11" s="92"/>
      <c r="B11" s="92"/>
      <c r="C11" s="92"/>
      <c r="D11" s="92"/>
      <c r="E11" s="92"/>
      <c r="F11" s="92"/>
      <c r="G11" s="92"/>
      <c r="H11" s="92"/>
      <c r="I11" s="92"/>
    </row>
    <row r="12" spans="1:57" x14ac:dyDescent="0.2">
      <c r="A12" s="93" t="s">
        <v>52</v>
      </c>
      <c r="B12" s="94"/>
      <c r="C12" s="94"/>
      <c r="D12" s="95"/>
      <c r="E12" s="96" t="s">
        <v>53</v>
      </c>
      <c r="F12" s="97" t="s">
        <v>54</v>
      </c>
      <c r="G12" s="98" t="s">
        <v>55</v>
      </c>
      <c r="H12" s="99"/>
      <c r="I12" s="100" t="s">
        <v>53</v>
      </c>
    </row>
    <row r="13" spans="1:57" x14ac:dyDescent="0.2">
      <c r="A13" s="101"/>
      <c r="B13" s="102"/>
      <c r="C13" s="102"/>
      <c r="D13" s="103"/>
      <c r="E13" s="104"/>
      <c r="F13" s="105"/>
      <c r="G13" s="106">
        <f>CHOOSE(BA13+1,HSV+PSV,HSV+PSV+Mont,HSV+PSV+Dodavka+Mont,HSV,PSV,Mont,Dodavka,Mont+Dodavka,0)</f>
        <v>0</v>
      </c>
      <c r="H13" s="107"/>
      <c r="I13" s="108">
        <f>E13+F13*G13/100</f>
        <v>0</v>
      </c>
      <c r="BA13">
        <v>8</v>
      </c>
    </row>
    <row r="14" spans="1:57" ht="13.5" thickBot="1" x14ac:dyDescent="0.25">
      <c r="A14" s="109"/>
      <c r="B14" s="110" t="s">
        <v>56</v>
      </c>
      <c r="C14" s="111"/>
      <c r="D14" s="112"/>
      <c r="E14" s="113"/>
      <c r="F14" s="114"/>
      <c r="G14" s="114"/>
      <c r="H14" s="189">
        <f>SUM(H13:H13)</f>
        <v>0</v>
      </c>
      <c r="I14" s="190"/>
    </row>
    <row r="15" spans="1:57" x14ac:dyDescent="0.2">
      <c r="A15" s="92"/>
      <c r="B15" s="92"/>
      <c r="C15" s="92"/>
      <c r="D15" s="92"/>
      <c r="E15" s="92"/>
      <c r="F15" s="92"/>
      <c r="G15" s="92"/>
      <c r="H15" s="92"/>
      <c r="I15" s="92"/>
    </row>
    <row r="16" spans="1:57" x14ac:dyDescent="0.2">
      <c r="B16" s="89"/>
      <c r="F16" s="115"/>
      <c r="G16" s="116"/>
      <c r="H16" s="116"/>
      <c r="I16" s="117"/>
    </row>
    <row r="17" spans="6:9" x14ac:dyDescent="0.2">
      <c r="F17" s="115"/>
      <c r="G17" s="116"/>
      <c r="H17" s="116"/>
      <c r="I17" s="117"/>
    </row>
    <row r="18" spans="6:9" x14ac:dyDescent="0.2">
      <c r="F18" s="115"/>
      <c r="G18" s="116"/>
      <c r="H18" s="116"/>
      <c r="I18" s="117"/>
    </row>
    <row r="19" spans="6:9" x14ac:dyDescent="0.2">
      <c r="F19" s="115"/>
      <c r="G19" s="116"/>
      <c r="H19" s="116"/>
      <c r="I19" s="117"/>
    </row>
    <row r="20" spans="6:9" x14ac:dyDescent="0.2">
      <c r="F20" s="115"/>
      <c r="G20" s="116"/>
      <c r="H20" s="116"/>
      <c r="I20" s="117"/>
    </row>
    <row r="21" spans="6:9" x14ac:dyDescent="0.2">
      <c r="F21" s="115"/>
      <c r="G21" s="116"/>
      <c r="H21" s="116"/>
      <c r="I21" s="117"/>
    </row>
    <row r="22" spans="6:9" x14ac:dyDescent="0.2">
      <c r="F22" s="115"/>
      <c r="G22" s="116"/>
      <c r="H22" s="116"/>
      <c r="I22" s="117"/>
    </row>
    <row r="23" spans="6:9" x14ac:dyDescent="0.2">
      <c r="F23" s="115"/>
      <c r="G23" s="116"/>
      <c r="H23" s="116"/>
      <c r="I23" s="117"/>
    </row>
    <row r="24" spans="6:9" x14ac:dyDescent="0.2">
      <c r="F24" s="115"/>
      <c r="G24" s="116"/>
      <c r="H24" s="116"/>
      <c r="I24" s="117"/>
    </row>
    <row r="25" spans="6:9" x14ac:dyDescent="0.2">
      <c r="F25" s="115"/>
      <c r="G25" s="116"/>
      <c r="H25" s="116"/>
      <c r="I25" s="117"/>
    </row>
    <row r="26" spans="6:9" x14ac:dyDescent="0.2">
      <c r="F26" s="115"/>
      <c r="G26" s="116"/>
      <c r="H26" s="116"/>
      <c r="I26" s="117"/>
    </row>
    <row r="27" spans="6:9" x14ac:dyDescent="0.2">
      <c r="F27" s="115"/>
      <c r="G27" s="116"/>
      <c r="H27" s="116"/>
      <c r="I27" s="117"/>
    </row>
    <row r="28" spans="6:9" x14ac:dyDescent="0.2">
      <c r="F28" s="115"/>
      <c r="G28" s="116"/>
      <c r="H28" s="116"/>
      <c r="I28" s="117"/>
    </row>
    <row r="29" spans="6:9" x14ac:dyDescent="0.2">
      <c r="F29" s="115"/>
      <c r="G29" s="116"/>
      <c r="H29" s="116"/>
      <c r="I29" s="117"/>
    </row>
    <row r="30" spans="6:9" x14ac:dyDescent="0.2">
      <c r="F30" s="115"/>
      <c r="G30" s="116"/>
      <c r="H30" s="116"/>
      <c r="I30" s="117"/>
    </row>
    <row r="31" spans="6:9" x14ac:dyDescent="0.2">
      <c r="F31" s="115"/>
      <c r="G31" s="116"/>
      <c r="H31" s="116"/>
      <c r="I31" s="117"/>
    </row>
    <row r="32" spans="6:9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</sheetData>
  <sheetProtection password="EA73" sheet="1" objects="1" scenarios="1"/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0"/>
  <sheetViews>
    <sheetView showGridLines="0" showZeros="0" topLeftCell="A3" zoomScaleNormal="100" workbookViewId="0">
      <selection activeCell="J21" sqref="J2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61" customWidth="1"/>
    <col min="6" max="6" width="9.85546875" style="118" customWidth="1"/>
    <col min="7" max="7" width="13.85546875" style="118" customWidth="1"/>
    <col min="8" max="16384" width="9.140625" style="118"/>
  </cols>
  <sheetData>
    <row r="1" spans="1:104" ht="15.75" x14ac:dyDescent="0.25">
      <c r="A1" s="194" t="s">
        <v>57</v>
      </c>
      <c r="B1" s="194"/>
      <c r="C1" s="194"/>
      <c r="D1" s="194"/>
      <c r="E1" s="194"/>
      <c r="F1" s="194"/>
      <c r="G1" s="194"/>
    </row>
    <row r="2" spans="1:104" ht="13.5" thickBot="1" x14ac:dyDescent="0.25">
      <c r="A2" s="119"/>
      <c r="B2" s="120"/>
      <c r="C2" s="121"/>
      <c r="D2" s="121"/>
      <c r="E2" s="122"/>
      <c r="F2" s="121"/>
      <c r="G2" s="121"/>
    </row>
    <row r="3" spans="1:104" ht="13.5" thickTop="1" x14ac:dyDescent="0.2">
      <c r="A3" s="195" t="s">
        <v>5</v>
      </c>
      <c r="B3" s="196"/>
      <c r="C3" s="123" t="str">
        <f>CONCATENATE(cislostavby," ",nazevstavby)</f>
        <v xml:space="preserve"> Oprava chodníků a místní komunikace v Dačicích.</v>
      </c>
      <c r="D3" s="124"/>
      <c r="E3" s="125"/>
      <c r="F3" s="126">
        <f>'Rekapitulace so000'!H1</f>
        <v>0</v>
      </c>
      <c r="G3" s="127"/>
    </row>
    <row r="4" spans="1:104" ht="13.5" thickBot="1" x14ac:dyDescent="0.25">
      <c r="A4" s="197" t="s">
        <v>1</v>
      </c>
      <c r="B4" s="198"/>
      <c r="C4" s="128" t="str">
        <f>CONCATENATE(cisloobjektu," ",nazevobjektu)</f>
        <v xml:space="preserve"> Vedlejší a ostatní náklady</v>
      </c>
      <c r="D4" s="129"/>
      <c r="E4" s="199"/>
      <c r="F4" s="199"/>
      <c r="G4" s="200"/>
    </row>
    <row r="5" spans="1:104" ht="13.5" thickTop="1" x14ac:dyDescent="0.2">
      <c r="A5" s="130"/>
      <c r="B5" s="131"/>
      <c r="C5" s="131"/>
      <c r="D5" s="119"/>
      <c r="E5" s="132"/>
      <c r="F5" s="119"/>
      <c r="G5" s="133"/>
    </row>
    <row r="6" spans="1:104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</row>
    <row r="7" spans="1:104" x14ac:dyDescent="0.2">
      <c r="A7" s="138" t="s">
        <v>65</v>
      </c>
      <c r="B7" s="139" t="s">
        <v>69</v>
      </c>
      <c r="C7" s="140" t="s">
        <v>70</v>
      </c>
      <c r="D7" s="141"/>
      <c r="E7" s="142"/>
      <c r="F7" s="142"/>
      <c r="G7" s="143"/>
      <c r="H7" s="144"/>
      <c r="I7" s="144"/>
      <c r="O7" s="145">
        <v>1</v>
      </c>
    </row>
    <row r="8" spans="1:104" x14ac:dyDescent="0.2">
      <c r="A8" s="146">
        <v>1</v>
      </c>
      <c r="B8" s="147" t="s">
        <v>71</v>
      </c>
      <c r="C8" s="148" t="s">
        <v>72</v>
      </c>
      <c r="D8" s="149" t="s">
        <v>73</v>
      </c>
      <c r="E8" s="150">
        <v>1</v>
      </c>
      <c r="F8" s="170"/>
      <c r="G8" s="151">
        <f>E8*F8</f>
        <v>0</v>
      </c>
      <c r="O8" s="145">
        <v>2</v>
      </c>
      <c r="AA8" s="118">
        <v>12</v>
      </c>
      <c r="AB8" s="118">
        <v>0</v>
      </c>
      <c r="AC8" s="118">
        <v>1</v>
      </c>
      <c r="AZ8" s="118">
        <v>1</v>
      </c>
      <c r="BA8" s="118">
        <f>IF(AZ8=1,G8,0)</f>
        <v>0</v>
      </c>
      <c r="BB8" s="118">
        <f>IF(AZ8=2,G8,0)</f>
        <v>0</v>
      </c>
      <c r="BC8" s="118">
        <f>IF(AZ8=3,G8,0)</f>
        <v>0</v>
      </c>
      <c r="BD8" s="118">
        <f>IF(AZ8=4,G8,0)</f>
        <v>0</v>
      </c>
      <c r="BE8" s="118">
        <f>IF(AZ8=5,G8,0)</f>
        <v>0</v>
      </c>
      <c r="CZ8" s="118">
        <v>0</v>
      </c>
    </row>
    <row r="9" spans="1:104" ht="22.5" customHeight="1" x14ac:dyDescent="0.2">
      <c r="A9" s="152"/>
      <c r="B9" s="153"/>
      <c r="C9" s="191" t="s">
        <v>74</v>
      </c>
      <c r="D9" s="192"/>
      <c r="E9" s="192"/>
      <c r="F9" s="192"/>
      <c r="G9" s="193"/>
      <c r="O9" s="145">
        <v>3</v>
      </c>
    </row>
    <row r="10" spans="1:104" x14ac:dyDescent="0.2">
      <c r="A10" s="152"/>
      <c r="B10" s="153"/>
      <c r="C10" s="191"/>
      <c r="D10" s="192"/>
      <c r="E10" s="192"/>
      <c r="F10" s="192"/>
      <c r="G10" s="193"/>
      <c r="O10" s="145">
        <v>3</v>
      </c>
    </row>
    <row r="11" spans="1:104" x14ac:dyDescent="0.2">
      <c r="A11" s="146">
        <v>2</v>
      </c>
      <c r="B11" s="147" t="s">
        <v>75</v>
      </c>
      <c r="C11" s="148" t="s">
        <v>76</v>
      </c>
      <c r="D11" s="149" t="s">
        <v>73</v>
      </c>
      <c r="E11" s="150">
        <v>1</v>
      </c>
      <c r="F11" s="170"/>
      <c r="G11" s="151">
        <f>E11*F11</f>
        <v>0</v>
      </c>
      <c r="O11" s="145">
        <v>2</v>
      </c>
      <c r="AA11" s="118">
        <v>12</v>
      </c>
      <c r="AB11" s="118">
        <v>0</v>
      </c>
      <c r="AC11" s="118">
        <v>2</v>
      </c>
      <c r="AZ11" s="118">
        <v>1</v>
      </c>
      <c r="BA11" s="118">
        <f>IF(AZ11=1,G11,0)</f>
        <v>0</v>
      </c>
      <c r="BB11" s="118">
        <f>IF(AZ11=2,G11,0)</f>
        <v>0</v>
      </c>
      <c r="BC11" s="118">
        <f>IF(AZ11=3,G11,0)</f>
        <v>0</v>
      </c>
      <c r="BD11" s="118">
        <f>IF(AZ11=4,G11,0)</f>
        <v>0</v>
      </c>
      <c r="BE11" s="118">
        <f>IF(AZ11=5,G11,0)</f>
        <v>0</v>
      </c>
      <c r="CZ11" s="118">
        <v>0</v>
      </c>
    </row>
    <row r="12" spans="1:104" ht="36.75" customHeight="1" x14ac:dyDescent="0.2">
      <c r="A12" s="152"/>
      <c r="B12" s="153"/>
      <c r="C12" s="191" t="s">
        <v>77</v>
      </c>
      <c r="D12" s="192"/>
      <c r="E12" s="192"/>
      <c r="F12" s="192"/>
      <c r="G12" s="193"/>
      <c r="O12" s="145">
        <v>3</v>
      </c>
    </row>
    <row r="13" spans="1:104" x14ac:dyDescent="0.2">
      <c r="A13" s="152"/>
      <c r="B13" s="153"/>
      <c r="C13" s="191"/>
      <c r="D13" s="192"/>
      <c r="E13" s="192"/>
      <c r="F13" s="192"/>
      <c r="G13" s="193"/>
      <c r="O13" s="145">
        <v>3</v>
      </c>
    </row>
    <row r="14" spans="1:104" x14ac:dyDescent="0.2">
      <c r="A14" s="146">
        <v>3</v>
      </c>
      <c r="B14" s="147" t="s">
        <v>78</v>
      </c>
      <c r="C14" s="148" t="s">
        <v>79</v>
      </c>
      <c r="D14" s="149" t="s">
        <v>73</v>
      </c>
      <c r="E14" s="150">
        <v>1</v>
      </c>
      <c r="F14" s="170"/>
      <c r="G14" s="151">
        <f>E14*F14</f>
        <v>0</v>
      </c>
      <c r="O14" s="145">
        <v>2</v>
      </c>
      <c r="AA14" s="118">
        <v>12</v>
      </c>
      <c r="AB14" s="118">
        <v>0</v>
      </c>
      <c r="AC14" s="118">
        <v>3</v>
      </c>
      <c r="AZ14" s="118">
        <v>1</v>
      </c>
      <c r="BA14" s="118">
        <f>IF(AZ14=1,G14,0)</f>
        <v>0</v>
      </c>
      <c r="BB14" s="118">
        <f>IF(AZ14=2,G14,0)</f>
        <v>0</v>
      </c>
      <c r="BC14" s="118">
        <f>IF(AZ14=3,G14,0)</f>
        <v>0</v>
      </c>
      <c r="BD14" s="118">
        <f>IF(AZ14=4,G14,0)</f>
        <v>0</v>
      </c>
      <c r="BE14" s="118">
        <f>IF(AZ14=5,G14,0)</f>
        <v>0</v>
      </c>
      <c r="CZ14" s="118">
        <v>0</v>
      </c>
    </row>
    <row r="15" spans="1:104" ht="36" customHeight="1" x14ac:dyDescent="0.2">
      <c r="A15" s="152"/>
      <c r="B15" s="153"/>
      <c r="C15" s="191" t="s">
        <v>80</v>
      </c>
      <c r="D15" s="192"/>
      <c r="E15" s="192"/>
      <c r="F15" s="192"/>
      <c r="G15" s="193"/>
      <c r="O15" s="145">
        <v>3</v>
      </c>
    </row>
    <row r="16" spans="1:104" x14ac:dyDescent="0.2">
      <c r="A16" s="152"/>
      <c r="B16" s="153"/>
      <c r="C16" s="191"/>
      <c r="D16" s="192"/>
      <c r="E16" s="192"/>
      <c r="F16" s="192"/>
      <c r="G16" s="193"/>
      <c r="O16" s="145">
        <v>3</v>
      </c>
    </row>
    <row r="17" spans="1:104" x14ac:dyDescent="0.2">
      <c r="A17" s="146">
        <v>4</v>
      </c>
      <c r="B17" s="147" t="s">
        <v>81</v>
      </c>
      <c r="C17" s="148" t="s">
        <v>82</v>
      </c>
      <c r="D17" s="149" t="s">
        <v>73</v>
      </c>
      <c r="E17" s="150">
        <v>1</v>
      </c>
      <c r="F17" s="170"/>
      <c r="G17" s="151">
        <f>E17*F17</f>
        <v>0</v>
      </c>
      <c r="O17" s="145">
        <v>2</v>
      </c>
      <c r="AA17" s="118">
        <v>12</v>
      </c>
      <c r="AB17" s="118">
        <v>0</v>
      </c>
      <c r="AC17" s="118">
        <v>4</v>
      </c>
      <c r="AZ17" s="118">
        <v>1</v>
      </c>
      <c r="BA17" s="118">
        <f>IF(AZ17=1,G17,0)</f>
        <v>0</v>
      </c>
      <c r="BB17" s="118">
        <f>IF(AZ17=2,G17,0)</f>
        <v>0</v>
      </c>
      <c r="BC17" s="118">
        <f>IF(AZ17=3,G17,0)</f>
        <v>0</v>
      </c>
      <c r="BD17" s="118">
        <f>IF(AZ17=4,G17,0)</f>
        <v>0</v>
      </c>
      <c r="BE17" s="118">
        <f>IF(AZ17=5,G17,0)</f>
        <v>0</v>
      </c>
      <c r="CZ17" s="118">
        <v>0</v>
      </c>
    </row>
    <row r="18" spans="1:104" ht="35.25" customHeight="1" x14ac:dyDescent="0.2">
      <c r="A18" s="152"/>
      <c r="B18" s="153"/>
      <c r="C18" s="191" t="s">
        <v>83</v>
      </c>
      <c r="D18" s="192"/>
      <c r="E18" s="192"/>
      <c r="F18" s="192"/>
      <c r="G18" s="193"/>
      <c r="O18" s="145">
        <v>3</v>
      </c>
    </row>
    <row r="19" spans="1:104" x14ac:dyDescent="0.2">
      <c r="A19" s="152"/>
      <c r="B19" s="153"/>
      <c r="C19" s="191"/>
      <c r="D19" s="192"/>
      <c r="E19" s="192"/>
      <c r="F19" s="192"/>
      <c r="G19" s="193"/>
      <c r="O19" s="145">
        <v>3</v>
      </c>
    </row>
    <row r="20" spans="1:104" x14ac:dyDescent="0.2">
      <c r="A20" s="146">
        <v>5</v>
      </c>
      <c r="B20" s="147" t="s">
        <v>84</v>
      </c>
      <c r="C20" s="148" t="s">
        <v>85</v>
      </c>
      <c r="D20" s="149" t="s">
        <v>73</v>
      </c>
      <c r="E20" s="150">
        <v>1</v>
      </c>
      <c r="F20" s="170"/>
      <c r="G20" s="151">
        <f>E20*F20</f>
        <v>0</v>
      </c>
      <c r="O20" s="145">
        <v>2</v>
      </c>
      <c r="AA20" s="118">
        <v>12</v>
      </c>
      <c r="AB20" s="118">
        <v>0</v>
      </c>
      <c r="AC20" s="118">
        <v>5</v>
      </c>
      <c r="AZ20" s="118">
        <v>1</v>
      </c>
      <c r="BA20" s="118">
        <f>IF(AZ20=1,G20,0)</f>
        <v>0</v>
      </c>
      <c r="BB20" s="118">
        <f>IF(AZ20=2,G20,0)</f>
        <v>0</v>
      </c>
      <c r="BC20" s="118">
        <f>IF(AZ20=3,G20,0)</f>
        <v>0</v>
      </c>
      <c r="BD20" s="118">
        <f>IF(AZ20=4,G20,0)</f>
        <v>0</v>
      </c>
      <c r="BE20" s="118">
        <f>IF(AZ20=5,G20,0)</f>
        <v>0</v>
      </c>
      <c r="CZ20" s="118">
        <v>0</v>
      </c>
    </row>
    <row r="21" spans="1:104" ht="46.5" customHeight="1" x14ac:dyDescent="0.2">
      <c r="A21" s="152"/>
      <c r="B21" s="153"/>
      <c r="C21" s="191" t="s">
        <v>86</v>
      </c>
      <c r="D21" s="192"/>
      <c r="E21" s="192"/>
      <c r="F21" s="192"/>
      <c r="G21" s="193"/>
      <c r="O21" s="145">
        <v>3</v>
      </c>
    </row>
    <row r="22" spans="1:104" x14ac:dyDescent="0.2">
      <c r="A22" s="152"/>
      <c r="B22" s="153"/>
      <c r="C22" s="191"/>
      <c r="D22" s="192"/>
      <c r="E22" s="192"/>
      <c r="F22" s="192"/>
      <c r="G22" s="193"/>
      <c r="O22" s="145">
        <v>3</v>
      </c>
    </row>
    <row r="23" spans="1:104" x14ac:dyDescent="0.2">
      <c r="A23" s="146">
        <v>6</v>
      </c>
      <c r="B23" s="147" t="s">
        <v>87</v>
      </c>
      <c r="C23" s="148" t="s">
        <v>88</v>
      </c>
      <c r="D23" s="149" t="s">
        <v>73</v>
      </c>
      <c r="E23" s="150">
        <v>1</v>
      </c>
      <c r="F23" s="170"/>
      <c r="G23" s="151">
        <f>E23*F23</f>
        <v>0</v>
      </c>
      <c r="O23" s="145">
        <v>2</v>
      </c>
      <c r="AA23" s="118">
        <v>12</v>
      </c>
      <c r="AB23" s="118">
        <v>0</v>
      </c>
      <c r="AC23" s="118">
        <v>6</v>
      </c>
      <c r="AZ23" s="118">
        <v>1</v>
      </c>
      <c r="BA23" s="118">
        <f>IF(AZ23=1,G23,0)</f>
        <v>0</v>
      </c>
      <c r="BB23" s="118">
        <f>IF(AZ23=2,G23,0)</f>
        <v>0</v>
      </c>
      <c r="BC23" s="118">
        <f>IF(AZ23=3,G23,0)</f>
        <v>0</v>
      </c>
      <c r="BD23" s="118">
        <f>IF(AZ23=4,G23,0)</f>
        <v>0</v>
      </c>
      <c r="BE23" s="118">
        <f>IF(AZ23=5,G23,0)</f>
        <v>0</v>
      </c>
      <c r="CZ23" s="118">
        <v>0</v>
      </c>
    </row>
    <row r="24" spans="1:104" x14ac:dyDescent="0.2">
      <c r="A24" s="152"/>
      <c r="B24" s="153"/>
      <c r="C24" s="191" t="s">
        <v>89</v>
      </c>
      <c r="D24" s="192"/>
      <c r="E24" s="192"/>
      <c r="F24" s="192"/>
      <c r="G24" s="193"/>
      <c r="O24" s="145">
        <v>3</v>
      </c>
    </row>
    <row r="25" spans="1:104" x14ac:dyDescent="0.2">
      <c r="A25" s="152"/>
      <c r="B25" s="153"/>
      <c r="C25" s="191"/>
      <c r="D25" s="192"/>
      <c r="E25" s="192"/>
      <c r="F25" s="192"/>
      <c r="G25" s="193"/>
      <c r="O25" s="145">
        <v>3</v>
      </c>
    </row>
    <row r="26" spans="1:104" x14ac:dyDescent="0.2">
      <c r="A26" s="146">
        <v>7</v>
      </c>
      <c r="B26" s="147" t="s">
        <v>90</v>
      </c>
      <c r="C26" s="148" t="s">
        <v>91</v>
      </c>
      <c r="D26" s="149" t="s">
        <v>73</v>
      </c>
      <c r="E26" s="150">
        <v>1</v>
      </c>
      <c r="F26" s="170"/>
      <c r="G26" s="151">
        <f>E26*F26</f>
        <v>0</v>
      </c>
      <c r="O26" s="145">
        <v>2</v>
      </c>
      <c r="AA26" s="118">
        <v>12</v>
      </c>
      <c r="AB26" s="118">
        <v>0</v>
      </c>
      <c r="AC26" s="118">
        <v>7</v>
      </c>
      <c r="AZ26" s="118">
        <v>1</v>
      </c>
      <c r="BA26" s="118">
        <f>IF(AZ26=1,G26,0)</f>
        <v>0</v>
      </c>
      <c r="BB26" s="118">
        <f>IF(AZ26=2,G26,0)</f>
        <v>0</v>
      </c>
      <c r="BC26" s="118">
        <f>IF(AZ26=3,G26,0)</f>
        <v>0</v>
      </c>
      <c r="BD26" s="118">
        <f>IF(AZ26=4,G26,0)</f>
        <v>0</v>
      </c>
      <c r="BE26" s="118">
        <f>IF(AZ26=5,G26,0)</f>
        <v>0</v>
      </c>
      <c r="CZ26" s="118">
        <v>0</v>
      </c>
    </row>
    <row r="27" spans="1:104" ht="24.75" customHeight="1" x14ac:dyDescent="0.2">
      <c r="A27" s="152"/>
      <c r="B27" s="153"/>
      <c r="C27" s="191" t="s">
        <v>92</v>
      </c>
      <c r="D27" s="192"/>
      <c r="E27" s="192"/>
      <c r="F27" s="192"/>
      <c r="G27" s="193"/>
      <c r="O27" s="145">
        <v>3</v>
      </c>
    </row>
    <row r="28" spans="1:104" x14ac:dyDescent="0.2">
      <c r="A28" s="146">
        <v>8</v>
      </c>
      <c r="B28" s="147" t="s">
        <v>93</v>
      </c>
      <c r="C28" s="148" t="s">
        <v>94</v>
      </c>
      <c r="D28" s="149" t="s">
        <v>73</v>
      </c>
      <c r="E28" s="150">
        <v>1</v>
      </c>
      <c r="F28" s="170"/>
      <c r="G28" s="151">
        <f>E28*F28</f>
        <v>0</v>
      </c>
      <c r="O28" s="145">
        <v>2</v>
      </c>
      <c r="AA28" s="118">
        <v>12</v>
      </c>
      <c r="AB28" s="118">
        <v>0</v>
      </c>
      <c r="AC28" s="118">
        <v>8</v>
      </c>
      <c r="AZ28" s="118">
        <v>1</v>
      </c>
      <c r="BA28" s="118">
        <f>IF(AZ28=1,G28,0)</f>
        <v>0</v>
      </c>
      <c r="BB28" s="118">
        <f>IF(AZ28=2,G28,0)</f>
        <v>0</v>
      </c>
      <c r="BC28" s="118">
        <f>IF(AZ28=3,G28,0)</f>
        <v>0</v>
      </c>
      <c r="BD28" s="118">
        <f>IF(AZ28=4,G28,0)</f>
        <v>0</v>
      </c>
      <c r="BE28" s="118">
        <f>IF(AZ28=5,G28,0)</f>
        <v>0</v>
      </c>
      <c r="CZ28" s="118">
        <v>0</v>
      </c>
    </row>
    <row r="29" spans="1:104" ht="33" customHeight="1" x14ac:dyDescent="0.2">
      <c r="A29" s="152"/>
      <c r="B29" s="153"/>
      <c r="C29" s="191" t="s">
        <v>95</v>
      </c>
      <c r="D29" s="192"/>
      <c r="E29" s="192"/>
      <c r="F29" s="192"/>
      <c r="G29" s="193"/>
      <c r="O29" s="145">
        <v>3</v>
      </c>
    </row>
    <row r="30" spans="1:104" x14ac:dyDescent="0.2">
      <c r="A30" s="152"/>
      <c r="B30" s="153"/>
      <c r="C30" s="191"/>
      <c r="D30" s="192"/>
      <c r="E30" s="192"/>
      <c r="F30" s="192"/>
      <c r="G30" s="193"/>
      <c r="O30" s="145">
        <v>3</v>
      </c>
    </row>
    <row r="31" spans="1:104" x14ac:dyDescent="0.2">
      <c r="A31" s="146">
        <v>9</v>
      </c>
      <c r="B31" s="147" t="s">
        <v>96</v>
      </c>
      <c r="C31" s="148" t="s">
        <v>97</v>
      </c>
      <c r="D31" s="149" t="s">
        <v>73</v>
      </c>
      <c r="E31" s="150">
        <v>1</v>
      </c>
      <c r="F31" s="170"/>
      <c r="G31" s="151">
        <f>E31*F31</f>
        <v>0</v>
      </c>
      <c r="O31" s="145">
        <v>2</v>
      </c>
      <c r="AA31" s="118">
        <v>12</v>
      </c>
      <c r="AB31" s="118">
        <v>0</v>
      </c>
      <c r="AC31" s="118">
        <v>9</v>
      </c>
      <c r="AZ31" s="118">
        <v>1</v>
      </c>
      <c r="BA31" s="118">
        <f>IF(AZ31=1,G31,0)</f>
        <v>0</v>
      </c>
      <c r="BB31" s="118">
        <f>IF(AZ31=2,G31,0)</f>
        <v>0</v>
      </c>
      <c r="BC31" s="118">
        <f>IF(AZ31=3,G31,0)</f>
        <v>0</v>
      </c>
      <c r="BD31" s="118">
        <f>IF(AZ31=4,G31,0)</f>
        <v>0</v>
      </c>
      <c r="BE31" s="118">
        <f>IF(AZ31=5,G31,0)</f>
        <v>0</v>
      </c>
      <c r="CZ31" s="118">
        <v>0</v>
      </c>
    </row>
    <row r="32" spans="1:104" ht="25.5" customHeight="1" x14ac:dyDescent="0.2">
      <c r="A32" s="152"/>
      <c r="B32" s="153"/>
      <c r="C32" s="191" t="s">
        <v>98</v>
      </c>
      <c r="D32" s="192"/>
      <c r="E32" s="192"/>
      <c r="F32" s="192"/>
      <c r="G32" s="193"/>
      <c r="O32" s="145">
        <v>3</v>
      </c>
    </row>
    <row r="33" spans="1:104" x14ac:dyDescent="0.2">
      <c r="A33" s="152"/>
      <c r="B33" s="153"/>
      <c r="C33" s="191"/>
      <c r="D33" s="192"/>
      <c r="E33" s="192"/>
      <c r="F33" s="192"/>
      <c r="G33" s="193"/>
      <c r="O33" s="145">
        <v>3</v>
      </c>
    </row>
    <row r="34" spans="1:104" x14ac:dyDescent="0.2">
      <c r="A34" s="146">
        <v>10</v>
      </c>
      <c r="B34" s="147" t="s">
        <v>99</v>
      </c>
      <c r="C34" s="148" t="s">
        <v>100</v>
      </c>
      <c r="D34" s="149" t="s">
        <v>73</v>
      </c>
      <c r="E34" s="150">
        <v>1</v>
      </c>
      <c r="F34" s="170"/>
      <c r="G34" s="151">
        <f>E34*F34</f>
        <v>0</v>
      </c>
      <c r="O34" s="145">
        <v>2</v>
      </c>
      <c r="AA34" s="118">
        <v>12</v>
      </c>
      <c r="AB34" s="118">
        <v>0</v>
      </c>
      <c r="AC34" s="118">
        <v>10</v>
      </c>
      <c r="AZ34" s="118">
        <v>1</v>
      </c>
      <c r="BA34" s="118">
        <f>IF(AZ34=1,G34,0)</f>
        <v>0</v>
      </c>
      <c r="BB34" s="118">
        <f>IF(AZ34=2,G34,0)</f>
        <v>0</v>
      </c>
      <c r="BC34" s="118">
        <f>IF(AZ34=3,G34,0)</f>
        <v>0</v>
      </c>
      <c r="BD34" s="118">
        <f>IF(AZ34=4,G34,0)</f>
        <v>0</v>
      </c>
      <c r="BE34" s="118">
        <f>IF(AZ34=5,G34,0)</f>
        <v>0</v>
      </c>
      <c r="CZ34" s="118">
        <v>0</v>
      </c>
    </row>
    <row r="35" spans="1:104" ht="26.25" customHeight="1" x14ac:dyDescent="0.2">
      <c r="A35" s="152"/>
      <c r="B35" s="153"/>
      <c r="C35" s="191" t="s">
        <v>101</v>
      </c>
      <c r="D35" s="192"/>
      <c r="E35" s="192"/>
      <c r="F35" s="192"/>
      <c r="G35" s="193"/>
      <c r="O35" s="145">
        <v>3</v>
      </c>
    </row>
    <row r="36" spans="1:104" x14ac:dyDescent="0.2">
      <c r="A36" s="152"/>
      <c r="B36" s="153"/>
      <c r="C36" s="191"/>
      <c r="D36" s="192"/>
      <c r="E36" s="192"/>
      <c r="F36" s="192"/>
      <c r="G36" s="193"/>
      <c r="O36" s="145">
        <v>3</v>
      </c>
    </row>
    <row r="37" spans="1:104" x14ac:dyDescent="0.2">
      <c r="A37" s="154"/>
      <c r="B37" s="155" t="s">
        <v>66</v>
      </c>
      <c r="C37" s="156" t="str">
        <f>CONCATENATE(B7," ",C7)</f>
        <v>11 Přípravné a přidružené práce</v>
      </c>
      <c r="D37" s="154"/>
      <c r="E37" s="157"/>
      <c r="F37" s="157"/>
      <c r="G37" s="171">
        <f>SUM(G7:G36)</f>
        <v>0</v>
      </c>
      <c r="O37" s="145">
        <v>4</v>
      </c>
      <c r="BA37" s="158">
        <f>SUM(BA7:BA36)</f>
        <v>0</v>
      </c>
      <c r="BB37" s="158">
        <f>SUM(BB7:BB36)</f>
        <v>0</v>
      </c>
      <c r="BC37" s="158">
        <f>SUM(BC7:BC36)</f>
        <v>0</v>
      </c>
      <c r="BD37" s="158">
        <f>SUM(BD7:BD36)</f>
        <v>0</v>
      </c>
      <c r="BE37" s="158">
        <f>SUM(BE7:BE36)</f>
        <v>0</v>
      </c>
    </row>
    <row r="38" spans="1:104" x14ac:dyDescent="0.2">
      <c r="A38" s="119"/>
      <c r="B38" s="119"/>
      <c r="C38" s="119"/>
      <c r="D38" s="119"/>
      <c r="E38" s="119"/>
      <c r="F38" s="119"/>
      <c r="G38" s="119"/>
    </row>
    <row r="39" spans="1:104" x14ac:dyDescent="0.2">
      <c r="E39" s="118"/>
    </row>
    <row r="40" spans="1:104" x14ac:dyDescent="0.2">
      <c r="E40" s="118"/>
    </row>
    <row r="41" spans="1:104" x14ac:dyDescent="0.2">
      <c r="E41" s="118"/>
    </row>
    <row r="42" spans="1:104" x14ac:dyDescent="0.2">
      <c r="E42" s="118"/>
    </row>
    <row r="43" spans="1:104" x14ac:dyDescent="0.2">
      <c r="E43" s="118"/>
    </row>
    <row r="44" spans="1:104" x14ac:dyDescent="0.2">
      <c r="E44" s="118"/>
    </row>
    <row r="45" spans="1:104" x14ac:dyDescent="0.2">
      <c r="E45" s="118"/>
    </row>
    <row r="46" spans="1:104" x14ac:dyDescent="0.2">
      <c r="E46" s="118"/>
    </row>
    <row r="47" spans="1:104" x14ac:dyDescent="0.2">
      <c r="E47" s="118"/>
    </row>
    <row r="48" spans="1:104" x14ac:dyDescent="0.2">
      <c r="E48" s="118"/>
    </row>
    <row r="49" spans="1:7" x14ac:dyDescent="0.2">
      <c r="E49" s="118"/>
    </row>
    <row r="50" spans="1:7" x14ac:dyDescent="0.2">
      <c r="E50" s="118"/>
    </row>
    <row r="51" spans="1:7" x14ac:dyDescent="0.2">
      <c r="E51" s="118"/>
    </row>
    <row r="52" spans="1:7" x14ac:dyDescent="0.2">
      <c r="E52" s="118"/>
    </row>
    <row r="53" spans="1:7" x14ac:dyDescent="0.2">
      <c r="E53" s="118"/>
    </row>
    <row r="54" spans="1:7" x14ac:dyDescent="0.2">
      <c r="E54" s="118"/>
    </row>
    <row r="55" spans="1:7" x14ac:dyDescent="0.2">
      <c r="E55" s="118"/>
    </row>
    <row r="56" spans="1:7" x14ac:dyDescent="0.2">
      <c r="E56" s="118"/>
    </row>
    <row r="57" spans="1:7" x14ac:dyDescent="0.2">
      <c r="E57" s="118"/>
    </row>
    <row r="58" spans="1:7" x14ac:dyDescent="0.2">
      <c r="E58" s="118"/>
    </row>
    <row r="59" spans="1:7" x14ac:dyDescent="0.2">
      <c r="E59" s="118"/>
    </row>
    <row r="60" spans="1:7" x14ac:dyDescent="0.2">
      <c r="E60" s="118"/>
    </row>
    <row r="61" spans="1:7" x14ac:dyDescent="0.2">
      <c r="A61" s="159"/>
      <c r="B61" s="159"/>
      <c r="C61" s="159"/>
      <c r="D61" s="159"/>
      <c r="E61" s="159"/>
      <c r="F61" s="159"/>
      <c r="G61" s="159"/>
    </row>
    <row r="62" spans="1:7" x14ac:dyDescent="0.2">
      <c r="A62" s="159"/>
      <c r="B62" s="159"/>
      <c r="C62" s="159"/>
      <c r="D62" s="159"/>
      <c r="E62" s="159"/>
      <c r="F62" s="159"/>
      <c r="G62" s="159"/>
    </row>
    <row r="63" spans="1:7" x14ac:dyDescent="0.2">
      <c r="A63" s="159"/>
      <c r="B63" s="159"/>
      <c r="C63" s="159"/>
      <c r="D63" s="159"/>
      <c r="E63" s="159"/>
      <c r="F63" s="159"/>
      <c r="G63" s="159"/>
    </row>
    <row r="64" spans="1:7" x14ac:dyDescent="0.2">
      <c r="A64" s="159"/>
      <c r="B64" s="159"/>
      <c r="C64" s="159"/>
      <c r="D64" s="159"/>
      <c r="E64" s="159"/>
      <c r="F64" s="159"/>
      <c r="G64" s="159"/>
    </row>
    <row r="65" spans="5:5" x14ac:dyDescent="0.2">
      <c r="E65" s="118"/>
    </row>
    <row r="66" spans="5:5" x14ac:dyDescent="0.2">
      <c r="E66" s="118"/>
    </row>
    <row r="67" spans="5:5" x14ac:dyDescent="0.2">
      <c r="E67" s="118"/>
    </row>
    <row r="68" spans="5:5" x14ac:dyDescent="0.2">
      <c r="E68" s="118"/>
    </row>
    <row r="69" spans="5:5" x14ac:dyDescent="0.2">
      <c r="E69" s="118"/>
    </row>
    <row r="70" spans="5:5" x14ac:dyDescent="0.2">
      <c r="E70" s="118"/>
    </row>
    <row r="71" spans="5:5" x14ac:dyDescent="0.2">
      <c r="E71" s="118"/>
    </row>
    <row r="72" spans="5:5" x14ac:dyDescent="0.2">
      <c r="E72" s="118"/>
    </row>
    <row r="73" spans="5:5" x14ac:dyDescent="0.2">
      <c r="E73" s="118"/>
    </row>
    <row r="74" spans="5:5" x14ac:dyDescent="0.2">
      <c r="E74" s="118"/>
    </row>
    <row r="75" spans="5:5" x14ac:dyDescent="0.2">
      <c r="E75" s="118"/>
    </row>
    <row r="76" spans="5:5" x14ac:dyDescent="0.2">
      <c r="E76" s="118"/>
    </row>
    <row r="77" spans="5:5" x14ac:dyDescent="0.2">
      <c r="E77" s="118"/>
    </row>
    <row r="78" spans="5:5" x14ac:dyDescent="0.2">
      <c r="E78" s="118"/>
    </row>
    <row r="79" spans="5:5" x14ac:dyDescent="0.2">
      <c r="E79" s="118"/>
    </row>
    <row r="80" spans="5:5" x14ac:dyDescent="0.2">
      <c r="E80" s="118"/>
    </row>
    <row r="81" spans="1:5" x14ac:dyDescent="0.2">
      <c r="E81" s="118"/>
    </row>
    <row r="82" spans="1:5" x14ac:dyDescent="0.2">
      <c r="E82" s="118"/>
    </row>
    <row r="83" spans="1:5" x14ac:dyDescent="0.2">
      <c r="E83" s="118"/>
    </row>
    <row r="84" spans="1:5" x14ac:dyDescent="0.2">
      <c r="E84" s="118"/>
    </row>
    <row r="85" spans="1:5" x14ac:dyDescent="0.2">
      <c r="E85" s="118"/>
    </row>
    <row r="86" spans="1:5" x14ac:dyDescent="0.2">
      <c r="E86" s="118"/>
    </row>
    <row r="87" spans="1:5" x14ac:dyDescent="0.2">
      <c r="E87" s="118"/>
    </row>
    <row r="88" spans="1:5" x14ac:dyDescent="0.2">
      <c r="E88" s="118"/>
    </row>
    <row r="89" spans="1:5" x14ac:dyDescent="0.2">
      <c r="E89" s="118"/>
    </row>
    <row r="90" spans="1:5" x14ac:dyDescent="0.2">
      <c r="E90" s="118"/>
    </row>
    <row r="91" spans="1:5" x14ac:dyDescent="0.2">
      <c r="E91" s="118"/>
    </row>
    <row r="92" spans="1:5" x14ac:dyDescent="0.2">
      <c r="E92" s="118"/>
    </row>
    <row r="93" spans="1:5" x14ac:dyDescent="0.2">
      <c r="E93" s="118"/>
    </row>
    <row r="94" spans="1:5" x14ac:dyDescent="0.2">
      <c r="E94" s="118"/>
    </row>
    <row r="95" spans="1:5" x14ac:dyDescent="0.2">
      <c r="E95" s="118"/>
    </row>
    <row r="96" spans="1:5" x14ac:dyDescent="0.2">
      <c r="A96" s="160"/>
      <c r="B96" s="160"/>
    </row>
    <row r="97" spans="1:7" x14ac:dyDescent="0.2">
      <c r="A97" s="159"/>
      <c r="B97" s="159"/>
      <c r="C97" s="162"/>
      <c r="D97" s="162"/>
      <c r="E97" s="163"/>
      <c r="F97" s="162"/>
      <c r="G97" s="164"/>
    </row>
    <row r="98" spans="1:7" x14ac:dyDescent="0.2">
      <c r="A98" s="165"/>
      <c r="B98" s="165"/>
      <c r="C98" s="159"/>
      <c r="D98" s="159"/>
      <c r="E98" s="166"/>
      <c r="F98" s="159"/>
      <c r="G98" s="159"/>
    </row>
    <row r="99" spans="1:7" x14ac:dyDescent="0.2">
      <c r="A99" s="159"/>
      <c r="B99" s="159"/>
      <c r="C99" s="159"/>
      <c r="D99" s="159"/>
      <c r="E99" s="166"/>
      <c r="F99" s="159"/>
      <c r="G99" s="159"/>
    </row>
    <row r="100" spans="1:7" x14ac:dyDescent="0.2">
      <c r="A100" s="159"/>
      <c r="B100" s="159"/>
      <c r="C100" s="159"/>
      <c r="D100" s="159"/>
      <c r="E100" s="166"/>
      <c r="F100" s="159"/>
      <c r="G100" s="159"/>
    </row>
    <row r="101" spans="1:7" x14ac:dyDescent="0.2">
      <c r="A101" s="159"/>
      <c r="B101" s="159"/>
      <c r="C101" s="159"/>
      <c r="D101" s="159"/>
      <c r="E101" s="166"/>
      <c r="F101" s="159"/>
      <c r="G101" s="159"/>
    </row>
    <row r="102" spans="1:7" x14ac:dyDescent="0.2">
      <c r="A102" s="159"/>
      <c r="B102" s="159"/>
      <c r="C102" s="159"/>
      <c r="D102" s="159"/>
      <c r="E102" s="166"/>
      <c r="F102" s="159"/>
      <c r="G102" s="159"/>
    </row>
    <row r="103" spans="1:7" x14ac:dyDescent="0.2">
      <c r="A103" s="159"/>
      <c r="B103" s="159"/>
      <c r="C103" s="159"/>
      <c r="D103" s="159"/>
      <c r="E103" s="166"/>
      <c r="F103" s="159"/>
      <c r="G103" s="159"/>
    </row>
    <row r="104" spans="1:7" x14ac:dyDescent="0.2">
      <c r="A104" s="159"/>
      <c r="B104" s="159"/>
      <c r="C104" s="159"/>
      <c r="D104" s="159"/>
      <c r="E104" s="166"/>
      <c r="F104" s="159"/>
      <c r="G104" s="159"/>
    </row>
    <row r="105" spans="1:7" x14ac:dyDescent="0.2">
      <c r="A105" s="159"/>
      <c r="B105" s="159"/>
      <c r="C105" s="159"/>
      <c r="D105" s="159"/>
      <c r="E105" s="166"/>
      <c r="F105" s="159"/>
      <c r="G105" s="159"/>
    </row>
    <row r="106" spans="1:7" x14ac:dyDescent="0.2">
      <c r="A106" s="159"/>
      <c r="B106" s="159"/>
      <c r="C106" s="159"/>
      <c r="D106" s="159"/>
      <c r="E106" s="166"/>
      <c r="F106" s="159"/>
      <c r="G106" s="159"/>
    </row>
    <row r="107" spans="1:7" x14ac:dyDescent="0.2">
      <c r="A107" s="159"/>
      <c r="B107" s="159"/>
      <c r="C107" s="159"/>
      <c r="D107" s="159"/>
      <c r="E107" s="166"/>
      <c r="F107" s="159"/>
      <c r="G107" s="159"/>
    </row>
    <row r="108" spans="1:7" x14ac:dyDescent="0.2">
      <c r="A108" s="159"/>
      <c r="B108" s="159"/>
      <c r="C108" s="159"/>
      <c r="D108" s="159"/>
      <c r="E108" s="166"/>
      <c r="F108" s="159"/>
      <c r="G108" s="159"/>
    </row>
    <row r="109" spans="1:7" x14ac:dyDescent="0.2">
      <c r="A109" s="159"/>
      <c r="B109" s="159"/>
      <c r="C109" s="159"/>
      <c r="D109" s="159"/>
      <c r="E109" s="166"/>
      <c r="F109" s="159"/>
      <c r="G109" s="159"/>
    </row>
    <row r="110" spans="1:7" x14ac:dyDescent="0.2">
      <c r="A110" s="159"/>
      <c r="B110" s="159"/>
      <c r="C110" s="159"/>
      <c r="D110" s="159"/>
      <c r="E110" s="166"/>
      <c r="F110" s="159"/>
      <c r="G110" s="159"/>
    </row>
  </sheetData>
  <sheetProtection password="EA73" sheet="1" objects="1" scenarios="1"/>
  <protectedRanges>
    <protectedRange sqref="F8 F11 F14 F17 F20 C24 C24 F23 F26 F28 F31 F34" name="Oblast1"/>
  </protectedRanges>
  <mergeCells count="23">
    <mergeCell ref="C22:G22"/>
    <mergeCell ref="A1:G1"/>
    <mergeCell ref="A3:B3"/>
    <mergeCell ref="A4:B4"/>
    <mergeCell ref="E4:G4"/>
    <mergeCell ref="C9:G9"/>
    <mergeCell ref="C10:G10"/>
    <mergeCell ref="C12:G12"/>
    <mergeCell ref="C13:G13"/>
    <mergeCell ref="C15:G15"/>
    <mergeCell ref="C16:G16"/>
    <mergeCell ref="C18:G18"/>
    <mergeCell ref="C19:G19"/>
    <mergeCell ref="C21:G21"/>
    <mergeCell ref="C33:G33"/>
    <mergeCell ref="C35:G35"/>
    <mergeCell ref="C36:G36"/>
    <mergeCell ref="C24:G24"/>
    <mergeCell ref="C25:G25"/>
    <mergeCell ref="C27:G27"/>
    <mergeCell ref="C29:G29"/>
    <mergeCell ref="C30:G30"/>
    <mergeCell ref="C32:G32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 so000</vt:lpstr>
      <vt:lpstr>Rekapitulace so000</vt:lpstr>
      <vt:lpstr>Položky so000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'Položky so000'!Názvy_tisku</vt:lpstr>
      <vt:lpstr>'Rekapitulace so000'!Názvy_tisku</vt:lpstr>
      <vt:lpstr>Objednatel</vt:lpstr>
      <vt:lpstr>'Krycí list so000'!Oblast_tisku</vt:lpstr>
      <vt:lpstr>'Položky so000'!Oblast_tisku</vt:lpstr>
      <vt:lpstr>'Rekapitulace so000'!Oblast_tisku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Štefl Miroslav</cp:lastModifiedBy>
  <dcterms:created xsi:type="dcterms:W3CDTF">2017-03-30T13:31:45Z</dcterms:created>
  <dcterms:modified xsi:type="dcterms:W3CDTF">2017-05-12T08:38:36Z</dcterms:modified>
</cp:coreProperties>
</file>