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36" windowWidth="12192" windowHeight="1104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Položky!$A$1:$K$139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129" i="3" l="1"/>
  <c r="G125" i="3"/>
  <c r="G109" i="3"/>
  <c r="G89" i="3"/>
  <c r="G60" i="3"/>
  <c r="G42" i="3"/>
  <c r="G24" i="3"/>
  <c r="G16" i="3"/>
  <c r="G122" i="3" l="1"/>
  <c r="G121" i="3"/>
  <c r="G120" i="3"/>
  <c r="G119" i="3"/>
  <c r="I122" i="3" l="1"/>
  <c r="I121" i="3"/>
  <c r="I120" i="3"/>
  <c r="I119" i="3"/>
  <c r="I117" i="3"/>
  <c r="I115" i="3"/>
  <c r="I113" i="3"/>
  <c r="G113" i="3"/>
  <c r="I112" i="3"/>
  <c r="G112" i="3"/>
  <c r="I118" i="3"/>
  <c r="G118" i="3"/>
  <c r="G117" i="3"/>
  <c r="I123" i="3"/>
  <c r="G123" i="3"/>
  <c r="I124" i="3"/>
  <c r="I116" i="3"/>
  <c r="I111" i="3"/>
  <c r="G124" i="3"/>
  <c r="G116" i="3"/>
  <c r="G115" i="3"/>
  <c r="G111" i="3"/>
  <c r="C125" i="3" l="1"/>
  <c r="I97" i="3"/>
  <c r="G97" i="3"/>
  <c r="E107" i="3"/>
  <c r="I104" i="3"/>
  <c r="G104" i="3"/>
  <c r="I103" i="3"/>
  <c r="G103" i="3"/>
  <c r="I102" i="3"/>
  <c r="G102" i="3"/>
  <c r="I99" i="3"/>
  <c r="G99" i="3"/>
  <c r="I100" i="3"/>
  <c r="G100" i="3"/>
  <c r="I93" i="3"/>
  <c r="G93" i="3"/>
  <c r="I65" i="3"/>
  <c r="G65" i="3"/>
  <c r="I67" i="3"/>
  <c r="G67" i="3"/>
  <c r="E52" i="3"/>
  <c r="G36" i="3"/>
  <c r="I20" i="3"/>
  <c r="G20" i="3"/>
  <c r="BG131" i="3" l="1"/>
  <c r="BG132" i="3" s="1"/>
  <c r="BF131" i="3"/>
  <c r="BF132" i="3" s="1"/>
  <c r="BE131" i="3"/>
  <c r="BE132" i="3" s="1"/>
  <c r="BD131" i="3"/>
  <c r="BD132" i="3" s="1"/>
  <c r="I131" i="3"/>
  <c r="I132" i="3" s="1"/>
  <c r="G131" i="3"/>
  <c r="BC131" i="3" s="1"/>
  <c r="BC132" i="3" s="1"/>
  <c r="C132" i="3"/>
  <c r="BG128" i="3"/>
  <c r="BF128" i="3"/>
  <c r="BE128" i="3"/>
  <c r="BC128" i="3"/>
  <c r="I128" i="3"/>
  <c r="G128" i="3"/>
  <c r="BD128" i="3" s="1"/>
  <c r="BG127" i="3"/>
  <c r="BF127" i="3"/>
  <c r="BE127" i="3"/>
  <c r="BC127" i="3"/>
  <c r="I127" i="3"/>
  <c r="G127" i="3"/>
  <c r="BD127" i="3" s="1"/>
  <c r="C129" i="3"/>
  <c r="BG124" i="3"/>
  <c r="BF124" i="3"/>
  <c r="BE124" i="3"/>
  <c r="BC124" i="3"/>
  <c r="BD124" i="3"/>
  <c r="BG122" i="3"/>
  <c r="BF122" i="3"/>
  <c r="BE122" i="3"/>
  <c r="BC122" i="3"/>
  <c r="BD122" i="3"/>
  <c r="BG121" i="3"/>
  <c r="BF121" i="3"/>
  <c r="BE121" i="3"/>
  <c r="BC121" i="3"/>
  <c r="BD121" i="3"/>
  <c r="BG116" i="3"/>
  <c r="BF116" i="3"/>
  <c r="BE116" i="3"/>
  <c r="BC116" i="3"/>
  <c r="BD116" i="3"/>
  <c r="BG115" i="3"/>
  <c r="BF115" i="3"/>
  <c r="BE115" i="3"/>
  <c r="BC115" i="3"/>
  <c r="BD115" i="3"/>
  <c r="BG111" i="3"/>
  <c r="BF111" i="3"/>
  <c r="BE111" i="3"/>
  <c r="BC111" i="3"/>
  <c r="BD111" i="3"/>
  <c r="BG108" i="3"/>
  <c r="BF108" i="3"/>
  <c r="BE108" i="3"/>
  <c r="BC108" i="3"/>
  <c r="I108" i="3"/>
  <c r="G108" i="3"/>
  <c r="BD108" i="3" s="1"/>
  <c r="BG106" i="3"/>
  <c r="BF106" i="3"/>
  <c r="BE106" i="3"/>
  <c r="BC106" i="3"/>
  <c r="I106" i="3"/>
  <c r="G106" i="3"/>
  <c r="BD106" i="3" s="1"/>
  <c r="I107" i="3"/>
  <c r="G107" i="3"/>
  <c r="BG101" i="3"/>
  <c r="BF101" i="3"/>
  <c r="BE101" i="3"/>
  <c r="BC101" i="3"/>
  <c r="I101" i="3"/>
  <c r="G101" i="3"/>
  <c r="BD101" i="3" s="1"/>
  <c r="BG95" i="3"/>
  <c r="BF95" i="3"/>
  <c r="BE95" i="3"/>
  <c r="BC95" i="3"/>
  <c r="I95" i="3"/>
  <c r="G95" i="3"/>
  <c r="BD95" i="3" s="1"/>
  <c r="C109" i="3"/>
  <c r="BG88" i="3"/>
  <c r="BF88" i="3"/>
  <c r="BE88" i="3"/>
  <c r="BC88" i="3"/>
  <c r="I88" i="3"/>
  <c r="G88" i="3"/>
  <c r="BD88" i="3" s="1"/>
  <c r="BG87" i="3"/>
  <c r="BF87" i="3"/>
  <c r="BE87" i="3"/>
  <c r="BC87" i="3"/>
  <c r="I87" i="3"/>
  <c r="G87" i="3"/>
  <c r="BD87" i="3" s="1"/>
  <c r="BG86" i="3"/>
  <c r="BF86" i="3"/>
  <c r="BE86" i="3"/>
  <c r="BC86" i="3"/>
  <c r="I86" i="3"/>
  <c r="G86" i="3"/>
  <c r="BD86" i="3" s="1"/>
  <c r="BG85" i="3"/>
  <c r="BF85" i="3"/>
  <c r="BE85" i="3"/>
  <c r="BC85" i="3"/>
  <c r="I85" i="3"/>
  <c r="G85" i="3"/>
  <c r="BD85" i="3" s="1"/>
  <c r="BG84" i="3"/>
  <c r="BF84" i="3"/>
  <c r="BE84" i="3"/>
  <c r="BC84" i="3"/>
  <c r="I84" i="3"/>
  <c r="G84" i="3"/>
  <c r="BD84" i="3" s="1"/>
  <c r="BG83" i="3"/>
  <c r="BF83" i="3"/>
  <c r="BE83" i="3"/>
  <c r="BC83" i="3"/>
  <c r="I83" i="3"/>
  <c r="G83" i="3"/>
  <c r="BD83" i="3" s="1"/>
  <c r="BG82" i="3"/>
  <c r="BF82" i="3"/>
  <c r="BE82" i="3"/>
  <c r="BC82" i="3"/>
  <c r="I82" i="3"/>
  <c r="G82" i="3"/>
  <c r="BD82" i="3" s="1"/>
  <c r="BG81" i="3"/>
  <c r="BF81" i="3"/>
  <c r="BE81" i="3"/>
  <c r="BC81" i="3"/>
  <c r="I81" i="3"/>
  <c r="G81" i="3"/>
  <c r="BD81" i="3" s="1"/>
  <c r="BG80" i="3"/>
  <c r="BF80" i="3"/>
  <c r="BE80" i="3"/>
  <c r="BC80" i="3"/>
  <c r="I80" i="3"/>
  <c r="G80" i="3"/>
  <c r="BD80" i="3" s="1"/>
  <c r="BG79" i="3"/>
  <c r="BF79" i="3"/>
  <c r="BE79" i="3"/>
  <c r="BC79" i="3"/>
  <c r="I79" i="3"/>
  <c r="G79" i="3"/>
  <c r="BD79" i="3" s="1"/>
  <c r="BG78" i="3"/>
  <c r="BF78" i="3"/>
  <c r="BE78" i="3"/>
  <c r="BC78" i="3"/>
  <c r="I78" i="3"/>
  <c r="G78" i="3"/>
  <c r="BD78" i="3" s="1"/>
  <c r="BG77" i="3"/>
  <c r="BF77" i="3"/>
  <c r="BE77" i="3"/>
  <c r="BC77" i="3"/>
  <c r="I77" i="3"/>
  <c r="G77" i="3"/>
  <c r="BD77" i="3" s="1"/>
  <c r="BG76" i="3"/>
  <c r="BF76" i="3"/>
  <c r="BE76" i="3"/>
  <c r="BC76" i="3"/>
  <c r="I76" i="3"/>
  <c r="G76" i="3"/>
  <c r="BD76" i="3" s="1"/>
  <c r="BG75" i="3"/>
  <c r="BF75" i="3"/>
  <c r="BE75" i="3"/>
  <c r="BC75" i="3"/>
  <c r="I75" i="3"/>
  <c r="G75" i="3"/>
  <c r="BD75" i="3" s="1"/>
  <c r="BG74" i="3"/>
  <c r="BF74" i="3"/>
  <c r="BE74" i="3"/>
  <c r="BC74" i="3"/>
  <c r="I74" i="3"/>
  <c r="G74" i="3"/>
  <c r="BD74" i="3" s="1"/>
  <c r="BG73" i="3"/>
  <c r="BF73" i="3"/>
  <c r="BE73" i="3"/>
  <c r="BC73" i="3"/>
  <c r="I73" i="3"/>
  <c r="G73" i="3"/>
  <c r="BD73" i="3" s="1"/>
  <c r="BG72" i="3"/>
  <c r="BF72" i="3"/>
  <c r="BE72" i="3"/>
  <c r="BC72" i="3"/>
  <c r="I72" i="3"/>
  <c r="G72" i="3"/>
  <c r="BD72" i="3" s="1"/>
  <c r="BG71" i="3"/>
  <c r="BF71" i="3"/>
  <c r="BE71" i="3"/>
  <c r="BC71" i="3"/>
  <c r="I71" i="3"/>
  <c r="G71" i="3"/>
  <c r="BD71" i="3" s="1"/>
  <c r="BG70" i="3"/>
  <c r="BF70" i="3"/>
  <c r="BE70" i="3"/>
  <c r="BC70" i="3"/>
  <c r="I70" i="3"/>
  <c r="G70" i="3"/>
  <c r="BD70" i="3" s="1"/>
  <c r="BG69" i="3"/>
  <c r="BF69" i="3"/>
  <c r="BE69" i="3"/>
  <c r="BC69" i="3"/>
  <c r="I69" i="3"/>
  <c r="G69" i="3"/>
  <c r="BD69" i="3" s="1"/>
  <c r="BG68" i="3"/>
  <c r="BF68" i="3"/>
  <c r="BE68" i="3"/>
  <c r="BC68" i="3"/>
  <c r="I68" i="3"/>
  <c r="G68" i="3"/>
  <c r="BD68" i="3" s="1"/>
  <c r="BG66" i="3"/>
  <c r="BF66" i="3"/>
  <c r="BE66" i="3"/>
  <c r="BC66" i="3"/>
  <c r="I66" i="3"/>
  <c r="G66" i="3"/>
  <c r="BD66" i="3" s="1"/>
  <c r="BG64" i="3"/>
  <c r="BF64" i="3"/>
  <c r="BE64" i="3"/>
  <c r="BC64" i="3"/>
  <c r="I64" i="3"/>
  <c r="G64" i="3"/>
  <c r="BD64" i="3" s="1"/>
  <c r="BG63" i="3"/>
  <c r="BF63" i="3"/>
  <c r="BE63" i="3"/>
  <c r="BC63" i="3"/>
  <c r="I63" i="3"/>
  <c r="G63" i="3"/>
  <c r="BD63" i="3" s="1"/>
  <c r="BG62" i="3"/>
  <c r="BF62" i="3"/>
  <c r="BE62" i="3"/>
  <c r="BC62" i="3"/>
  <c r="I62" i="3"/>
  <c r="G62" i="3"/>
  <c r="BD62" i="3" s="1"/>
  <c r="C89" i="3"/>
  <c r="BG59" i="3"/>
  <c r="BF59" i="3"/>
  <c r="BE59" i="3"/>
  <c r="BC59" i="3"/>
  <c r="I59" i="3"/>
  <c r="G59" i="3"/>
  <c r="BD59" i="3" s="1"/>
  <c r="BG58" i="3"/>
  <c r="BF58" i="3"/>
  <c r="BE58" i="3"/>
  <c r="BC58" i="3"/>
  <c r="I58" i="3"/>
  <c r="G58" i="3"/>
  <c r="BD58" i="3" s="1"/>
  <c r="BG57" i="3"/>
  <c r="BF57" i="3"/>
  <c r="BE57" i="3"/>
  <c r="BC57" i="3"/>
  <c r="I57" i="3"/>
  <c r="G57" i="3"/>
  <c r="BD57" i="3" s="1"/>
  <c r="BG56" i="3"/>
  <c r="BF56" i="3"/>
  <c r="BE56" i="3"/>
  <c r="BC56" i="3"/>
  <c r="I56" i="3"/>
  <c r="G56" i="3"/>
  <c r="BD56" i="3" s="1"/>
  <c r="BG55" i="3"/>
  <c r="BF55" i="3"/>
  <c r="BE55" i="3"/>
  <c r="BC55" i="3"/>
  <c r="I55" i="3"/>
  <c r="G55" i="3"/>
  <c r="BD55" i="3" s="1"/>
  <c r="BG54" i="3"/>
  <c r="BF54" i="3"/>
  <c r="BE54" i="3"/>
  <c r="BC54" i="3"/>
  <c r="I54" i="3"/>
  <c r="G54" i="3"/>
  <c r="BD54" i="3" s="1"/>
  <c r="BG53" i="3"/>
  <c r="BF53" i="3"/>
  <c r="BE53" i="3"/>
  <c r="BC53" i="3"/>
  <c r="I53" i="3"/>
  <c r="G53" i="3"/>
  <c r="BD53" i="3" s="1"/>
  <c r="BG52" i="3"/>
  <c r="BF52" i="3"/>
  <c r="BE52" i="3"/>
  <c r="BC52" i="3"/>
  <c r="I52" i="3"/>
  <c r="G52" i="3"/>
  <c r="BD52" i="3" s="1"/>
  <c r="BG51" i="3"/>
  <c r="BF51" i="3"/>
  <c r="BE51" i="3"/>
  <c r="BC51" i="3"/>
  <c r="I51" i="3"/>
  <c r="G51" i="3"/>
  <c r="BD51" i="3" s="1"/>
  <c r="BG50" i="3"/>
  <c r="BF50" i="3"/>
  <c r="BE50" i="3"/>
  <c r="BC50" i="3"/>
  <c r="I50" i="3"/>
  <c r="G50" i="3"/>
  <c r="BD50" i="3" s="1"/>
  <c r="BG49" i="3"/>
  <c r="BF49" i="3"/>
  <c r="BE49" i="3"/>
  <c r="BC49" i="3"/>
  <c r="I49" i="3"/>
  <c r="G49" i="3"/>
  <c r="BD49" i="3" s="1"/>
  <c r="BG48" i="3"/>
  <c r="BF48" i="3"/>
  <c r="BE48" i="3"/>
  <c r="BC48" i="3"/>
  <c r="I48" i="3"/>
  <c r="G48" i="3"/>
  <c r="BD48" i="3" s="1"/>
  <c r="BG47" i="3"/>
  <c r="BF47" i="3"/>
  <c r="BE47" i="3"/>
  <c r="BC47" i="3"/>
  <c r="I47" i="3"/>
  <c r="G47" i="3"/>
  <c r="BD47" i="3" s="1"/>
  <c r="BG46" i="3"/>
  <c r="BF46" i="3"/>
  <c r="BE46" i="3"/>
  <c r="BC46" i="3"/>
  <c r="I46" i="3"/>
  <c r="G46" i="3"/>
  <c r="BD46" i="3" s="1"/>
  <c r="BG45" i="3"/>
  <c r="BF45" i="3"/>
  <c r="BE45" i="3"/>
  <c r="BC45" i="3"/>
  <c r="I45" i="3"/>
  <c r="G45" i="3"/>
  <c r="BD45" i="3" s="1"/>
  <c r="BG44" i="3"/>
  <c r="BF44" i="3"/>
  <c r="BE44" i="3"/>
  <c r="BC44" i="3"/>
  <c r="I44" i="3"/>
  <c r="G44" i="3"/>
  <c r="C60" i="3"/>
  <c r="BG41" i="3"/>
  <c r="BF41" i="3"/>
  <c r="BE41" i="3"/>
  <c r="BC41" i="3"/>
  <c r="I41" i="3"/>
  <c r="G41" i="3"/>
  <c r="BD41" i="3" s="1"/>
  <c r="BG40" i="3"/>
  <c r="BF40" i="3"/>
  <c r="BE40" i="3"/>
  <c r="BC40" i="3"/>
  <c r="I40" i="3"/>
  <c r="G40" i="3"/>
  <c r="BD40" i="3" s="1"/>
  <c r="BG39" i="3"/>
  <c r="BF39" i="3"/>
  <c r="BE39" i="3"/>
  <c r="BC39" i="3"/>
  <c r="I39" i="3"/>
  <c r="G39" i="3"/>
  <c r="BD39" i="3" s="1"/>
  <c r="BG38" i="3"/>
  <c r="BF38" i="3"/>
  <c r="BE38" i="3"/>
  <c r="BC38" i="3"/>
  <c r="I38" i="3"/>
  <c r="G38" i="3"/>
  <c r="BD38" i="3" s="1"/>
  <c r="BG37" i="3"/>
  <c r="BF37" i="3"/>
  <c r="BE37" i="3"/>
  <c r="BC37" i="3"/>
  <c r="I37" i="3"/>
  <c r="G37" i="3"/>
  <c r="BD37" i="3" s="1"/>
  <c r="BG35" i="3"/>
  <c r="BF35" i="3"/>
  <c r="BE35" i="3"/>
  <c r="BC35" i="3"/>
  <c r="I35" i="3"/>
  <c r="G35" i="3"/>
  <c r="BD35" i="3" s="1"/>
  <c r="BG34" i="3"/>
  <c r="BF34" i="3"/>
  <c r="BE34" i="3"/>
  <c r="BC34" i="3"/>
  <c r="I34" i="3"/>
  <c r="G34" i="3"/>
  <c r="BD34" i="3" s="1"/>
  <c r="BG33" i="3"/>
  <c r="BF33" i="3"/>
  <c r="BE33" i="3"/>
  <c r="BC33" i="3"/>
  <c r="I33" i="3"/>
  <c r="G33" i="3"/>
  <c r="BD33" i="3" s="1"/>
  <c r="BG32" i="3"/>
  <c r="BF32" i="3"/>
  <c r="BE32" i="3"/>
  <c r="BC32" i="3"/>
  <c r="I32" i="3"/>
  <c r="G32" i="3"/>
  <c r="BD32" i="3" s="1"/>
  <c r="BG31" i="3"/>
  <c r="BF31" i="3"/>
  <c r="BE31" i="3"/>
  <c r="BC31" i="3"/>
  <c r="I31" i="3"/>
  <c r="G31" i="3"/>
  <c r="BD31" i="3" s="1"/>
  <c r="BG30" i="3"/>
  <c r="BF30" i="3"/>
  <c r="BE30" i="3"/>
  <c r="BC30" i="3"/>
  <c r="I30" i="3"/>
  <c r="G30" i="3"/>
  <c r="BD30" i="3" s="1"/>
  <c r="BG29" i="3"/>
  <c r="BF29" i="3"/>
  <c r="BE29" i="3"/>
  <c r="BC29" i="3"/>
  <c r="I29" i="3"/>
  <c r="G29" i="3"/>
  <c r="BD29" i="3" s="1"/>
  <c r="BG28" i="3"/>
  <c r="BF28" i="3"/>
  <c r="BE28" i="3"/>
  <c r="BC28" i="3"/>
  <c r="I28" i="3"/>
  <c r="G28" i="3"/>
  <c r="BD28" i="3" s="1"/>
  <c r="BG27" i="3"/>
  <c r="BF27" i="3"/>
  <c r="BE27" i="3"/>
  <c r="BC27" i="3"/>
  <c r="I27" i="3"/>
  <c r="G27" i="3"/>
  <c r="BD27" i="3" s="1"/>
  <c r="BG26" i="3"/>
  <c r="BF26" i="3"/>
  <c r="BE26" i="3"/>
  <c r="BC26" i="3"/>
  <c r="I26" i="3"/>
  <c r="G26" i="3"/>
  <c r="C42" i="3"/>
  <c r="BG23" i="3"/>
  <c r="BF23" i="3"/>
  <c r="BE23" i="3"/>
  <c r="BC23" i="3"/>
  <c r="I23" i="3"/>
  <c r="G23" i="3"/>
  <c r="BD23" i="3" s="1"/>
  <c r="BG22" i="3"/>
  <c r="BF22" i="3"/>
  <c r="BE22" i="3"/>
  <c r="BC22" i="3"/>
  <c r="I22" i="3"/>
  <c r="G22" i="3"/>
  <c r="BD22" i="3" s="1"/>
  <c r="I18" i="3"/>
  <c r="G18" i="3"/>
  <c r="BG21" i="3"/>
  <c r="BF21" i="3"/>
  <c r="BE21" i="3"/>
  <c r="BC21" i="3"/>
  <c r="I21" i="3"/>
  <c r="G21" i="3"/>
  <c r="BD21" i="3" s="1"/>
  <c r="BG19" i="3"/>
  <c r="BF19" i="3"/>
  <c r="BE19" i="3"/>
  <c r="BC19" i="3"/>
  <c r="I19" i="3"/>
  <c r="G19" i="3"/>
  <c r="C24" i="3"/>
  <c r="BG15" i="3"/>
  <c r="BF15" i="3"/>
  <c r="BE15" i="3"/>
  <c r="BC15" i="3"/>
  <c r="I15" i="3"/>
  <c r="G15" i="3"/>
  <c r="BD15" i="3" s="1"/>
  <c r="BG14" i="3"/>
  <c r="BF14" i="3"/>
  <c r="BE14" i="3"/>
  <c r="BC14" i="3"/>
  <c r="I14" i="3"/>
  <c r="G14" i="3"/>
  <c r="BD14" i="3" s="1"/>
  <c r="BG13" i="3"/>
  <c r="BF13" i="3"/>
  <c r="BE13" i="3"/>
  <c r="BC13" i="3"/>
  <c r="I13" i="3"/>
  <c r="G13" i="3"/>
  <c r="BD13" i="3" s="1"/>
  <c r="BG12" i="3"/>
  <c r="BF12" i="3"/>
  <c r="BE12" i="3"/>
  <c r="BC12" i="3"/>
  <c r="I12" i="3"/>
  <c r="G12" i="3"/>
  <c r="BD12" i="3" s="1"/>
  <c r="BG11" i="3"/>
  <c r="BF11" i="3"/>
  <c r="BE11" i="3"/>
  <c r="BC11" i="3"/>
  <c r="I11" i="3"/>
  <c r="G11" i="3"/>
  <c r="BD11" i="3" s="1"/>
  <c r="BG10" i="3"/>
  <c r="BF10" i="3"/>
  <c r="BE10" i="3"/>
  <c r="BC10" i="3"/>
  <c r="I10" i="3"/>
  <c r="G10" i="3"/>
  <c r="BD10" i="3" s="1"/>
  <c r="BG9" i="3"/>
  <c r="BF9" i="3"/>
  <c r="BE9" i="3"/>
  <c r="BC9" i="3"/>
  <c r="I9" i="3"/>
  <c r="G9" i="3"/>
  <c r="BD9" i="3" s="1"/>
  <c r="BG8" i="3"/>
  <c r="BF8" i="3"/>
  <c r="BE8" i="3"/>
  <c r="BC8" i="3"/>
  <c r="I8" i="3"/>
  <c r="G8" i="3"/>
  <c r="C16" i="3"/>
  <c r="I89" i="3" l="1"/>
  <c r="BG24" i="3"/>
  <c r="G132" i="3"/>
  <c r="BC60" i="3"/>
  <c r="BG89" i="3"/>
  <c r="BG42" i="3"/>
  <c r="BG129" i="3"/>
  <c r="I129" i="3"/>
  <c r="I24" i="3"/>
  <c r="BC89" i="3"/>
  <c r="BC24" i="3"/>
  <c r="BE89" i="3"/>
  <c r="BE42" i="3"/>
  <c r="I42" i="3"/>
  <c r="BC129" i="3"/>
  <c r="BE24" i="3"/>
  <c r="BF24" i="3"/>
  <c r="I60" i="3"/>
  <c r="BC16" i="3"/>
  <c r="I16" i="3"/>
  <c r="BF125" i="3"/>
  <c r="BF129" i="3"/>
  <c r="BG60" i="3"/>
  <c r="BF89" i="3"/>
  <c r="BC109" i="3"/>
  <c r="BE109" i="3"/>
  <c r="I109" i="3"/>
  <c r="BF109" i="3"/>
  <c r="I125" i="3"/>
  <c r="BC125" i="3"/>
  <c r="BE125" i="3"/>
  <c r="BG109" i="3"/>
  <c r="BC42" i="3"/>
  <c r="BG16" i="3"/>
  <c r="BF16" i="3"/>
  <c r="BE16" i="3"/>
  <c r="BE129" i="3"/>
  <c r="BE60" i="3"/>
  <c r="BF42" i="3"/>
  <c r="BG125" i="3"/>
  <c r="BD8" i="3"/>
  <c r="BD16" i="3" s="1"/>
  <c r="BD26" i="3"/>
  <c r="BD42" i="3" s="1"/>
  <c r="BF60" i="3"/>
  <c r="BD19" i="3"/>
  <c r="BD24" i="3" s="1"/>
  <c r="BD44" i="3"/>
  <c r="BD60" i="3" s="1"/>
  <c r="BD89" i="3"/>
  <c r="BD109" i="3"/>
  <c r="BD125" i="3"/>
  <c r="BD129" i="3"/>
  <c r="G133" i="3" l="1"/>
</calcChain>
</file>

<file path=xl/sharedStrings.xml><?xml version="1.0" encoding="utf-8"?>
<sst xmlns="http://schemas.openxmlformats.org/spreadsheetml/2006/main" count="466" uniqueCount="252">
  <si>
    <t>Objekt :</t>
  </si>
  <si>
    <t>Stavba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</si>
  <si>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</si>
  <si>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</si>
  <si>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</si>
  <si>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</si>
  <si>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</si>
  <si>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</si>
  <si>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</si>
  <si>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</si>
  <si>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</si>
  <si>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Díl:</t>
  </si>
  <si>
    <t>Celkem za</t>
  </si>
  <si>
    <t>713</t>
  </si>
  <si>
    <t>Izolace tepelné</t>
  </si>
  <si>
    <t>713 41-1112.R00</t>
  </si>
  <si>
    <t>m2</t>
  </si>
  <si>
    <t>722 18-1213.RT6</t>
  </si>
  <si>
    <t>Izolace návleková  tl. stěny 13 mm vnitřní průměr 18 mm</t>
  </si>
  <si>
    <t>m</t>
  </si>
  <si>
    <t>722 18-1213.RT7</t>
  </si>
  <si>
    <t>Izolace návleková  tl. stěny 13 mm vnitřní průměr 22 mm</t>
  </si>
  <si>
    <t>722 18-1214.RT9</t>
  </si>
  <si>
    <t>Izolace návleková  tl. stěny 20 mm vnitřní průměr 28 mm</t>
  </si>
  <si>
    <t>722 18-1214.RU2</t>
  </si>
  <si>
    <t>Izolace návleková  tl. stěny 20 mm vnitřní průměr 35 mm</t>
  </si>
  <si>
    <t>722 18-1215.RV9</t>
  </si>
  <si>
    <t>Izolace návleková   tl. stěny 25 mm vnitřní průměr 40 mm</t>
  </si>
  <si>
    <t>731</t>
  </si>
  <si>
    <t>Kotelny</t>
  </si>
  <si>
    <t>731 24-9126.R00</t>
  </si>
  <si>
    <t>soubor</t>
  </si>
  <si>
    <t>731 34-1140.R00</t>
  </si>
  <si>
    <t>Hadice napouštěcí pryžové D 20/28</t>
  </si>
  <si>
    <t>484-17779.2</t>
  </si>
  <si>
    <t>kus</t>
  </si>
  <si>
    <t>998 73-1102.R00</t>
  </si>
  <si>
    <t>Přesun hmot pro kotelny, výšky do 12 m</t>
  </si>
  <si>
    <t>t</t>
  </si>
  <si>
    <t>732</t>
  </si>
  <si>
    <t>Strojovny</t>
  </si>
  <si>
    <t>484-38584.5</t>
  </si>
  <si>
    <t>732 11-9190.R00</t>
  </si>
  <si>
    <t>732 19-9100.RM1</t>
  </si>
  <si>
    <t>Montáž orientačního štítku včetně dodávky štítku</t>
  </si>
  <si>
    <t>732 33-9106.R00</t>
  </si>
  <si>
    <t>732 42-9111.R00</t>
  </si>
  <si>
    <t>Montáž čerpadel oběhových spirálních, DN 25</t>
  </si>
  <si>
    <t>732 42-9112.R00</t>
  </si>
  <si>
    <t>Montáž čerpadel oběhových spirálních, DN32</t>
  </si>
  <si>
    <t>426-10958</t>
  </si>
  <si>
    <t>732 11-1129.R00</t>
  </si>
  <si>
    <t>Tělesa hydraulický stabilizátor DN 100 dl 1,40m</t>
  </si>
  <si>
    <t>732 11-9191.R00</t>
  </si>
  <si>
    <t>M. rozdělovačů a sběračů DN 100 (90x90mm) dl 1m</t>
  </si>
  <si>
    <t>732 11-1314.R00</t>
  </si>
  <si>
    <t>Trubková hrdla rozděl. a sběr. bez přírub, DN 25</t>
  </si>
  <si>
    <t>732 11-1315.R00</t>
  </si>
  <si>
    <t>Trubková hrdla rozděl. a sběr. bez přírub, DN 32</t>
  </si>
  <si>
    <t>998 73-2102.R00</t>
  </si>
  <si>
    <t>Přesun hmot pro strojovny, výšky do 12 m</t>
  </si>
  <si>
    <t>733</t>
  </si>
  <si>
    <t>Rozvod potrubí</t>
  </si>
  <si>
    <t>733 11-1103.R00</t>
  </si>
  <si>
    <t>Potrubí závitové bezešvé běžné nízkotlaké DN 15</t>
  </si>
  <si>
    <t>733 11-1105.R00</t>
  </si>
  <si>
    <t>Potrubí závitové bezešvé běžné nízkotlaké DN 25</t>
  </si>
  <si>
    <t>733 11-1106.R00</t>
  </si>
  <si>
    <t>Potrubí závitové bezešvé běžné nízkotlaké DN 32</t>
  </si>
  <si>
    <t>733 11-1107.R00</t>
  </si>
  <si>
    <t>Potrubí závitové bezešvé běžné nízkotlaké DN 40</t>
  </si>
  <si>
    <t>733 16-1104.R00</t>
  </si>
  <si>
    <t>Potrubí měděné  D 15 x 1 mm, polotvrdé</t>
  </si>
  <si>
    <t>733 16-1106.R00</t>
  </si>
  <si>
    <t>Potrubí měděné D 18 x 1 mm, polotvrdé</t>
  </si>
  <si>
    <t>733 16-1107.R00</t>
  </si>
  <si>
    <t>Potrubí měděné  D 22 x 1 mm, polotvrdé</t>
  </si>
  <si>
    <t>733 16-1108.R00</t>
  </si>
  <si>
    <t>Potrubí měděné  D 28 x 1,5 mm, tvrdé</t>
  </si>
  <si>
    <t>733 19-0106.R00</t>
  </si>
  <si>
    <t>733 19-0108.R00</t>
  </si>
  <si>
    <t>Tlaková zkouška potrubí  DN 50</t>
  </si>
  <si>
    <t>733 19-1113.R00</t>
  </si>
  <si>
    <t>Manžety prostupové pro trubky do DN 50</t>
  </si>
  <si>
    <t>484-85205</t>
  </si>
  <si>
    <t>Objímka na trubky ocelové velikost 1/2''</t>
  </si>
  <si>
    <t>484-85215</t>
  </si>
  <si>
    <t>Objímka na trubky ocelové velikost 1''</t>
  </si>
  <si>
    <t>484-85220</t>
  </si>
  <si>
    <t>Objímka na trubky ocelové velikost 5/4''</t>
  </si>
  <si>
    <t>484-85225</t>
  </si>
  <si>
    <t>Objímka na trubky ocelové velikost 6/4''</t>
  </si>
  <si>
    <t>998 73-3103.R00</t>
  </si>
  <si>
    <t>Přesun hmot pro rozvody potrubí, výšky do 24 m</t>
  </si>
  <si>
    <t>734</t>
  </si>
  <si>
    <t>Armatury</t>
  </si>
  <si>
    <t>734 20-9105.R00</t>
  </si>
  <si>
    <t>Montáž armatur závitových,s 1závitem, G 1</t>
  </si>
  <si>
    <t>734 20-9115.R00</t>
  </si>
  <si>
    <t>Montáž armatur závitových,se 2závity, G 1</t>
  </si>
  <si>
    <t>734 20-9116.R00</t>
  </si>
  <si>
    <t>Montáž armatur závitových,se 2závity, G 5/4</t>
  </si>
  <si>
    <t>734 21-5132.R00</t>
  </si>
  <si>
    <t>Ventil odvzdušňovací automat.  DN 10</t>
  </si>
  <si>
    <t>734 23-5223.R00</t>
  </si>
  <si>
    <t>Kohout kulový, 2xvnitřní záv.  DN 25</t>
  </si>
  <si>
    <t>734 23-5224.R00</t>
  </si>
  <si>
    <t>Kohout kulový, 2xvnitřní záv.  DN 32</t>
  </si>
  <si>
    <t>734 24-5423.R00</t>
  </si>
  <si>
    <t>Klapka zpětná,2xvnitřní závit  DN 25</t>
  </si>
  <si>
    <t>734 24-5424.R00</t>
  </si>
  <si>
    <t>Klapka zpětná,2xvnitřní závit  DN 32</t>
  </si>
  <si>
    <t>734 26-6412.R00</t>
  </si>
  <si>
    <t>Šroubení uzav.dvoutrub.přímé,VK DN 15</t>
  </si>
  <si>
    <t>734 26-5313.R00</t>
  </si>
  <si>
    <t>Šroubení topenářské, přímé,  DN 20</t>
  </si>
  <si>
    <t>734 26-5314.R00</t>
  </si>
  <si>
    <t>Šroubení topenářské, přímé,  DN 25</t>
  </si>
  <si>
    <t>734 29-1113.R00</t>
  </si>
  <si>
    <t>Kohouty plnící a vypouštěcí G 1/2</t>
  </si>
  <si>
    <t>734 29-5213.R00</t>
  </si>
  <si>
    <t>Filtr, vnitřní-vnitřní z.  DN 25</t>
  </si>
  <si>
    <t>734 41-5113.R00</t>
  </si>
  <si>
    <t>Teploměr s jímkou pevný stonek 160 mm</t>
  </si>
  <si>
    <t>734 42-9101.R00</t>
  </si>
  <si>
    <t>Montáž tlakoměru D 160</t>
  </si>
  <si>
    <t>734 42-1130.R00</t>
  </si>
  <si>
    <t>Tlakoměr deformační 0-10 MPa č. 03313, D 160</t>
  </si>
  <si>
    <t>734 41-9111.R00</t>
  </si>
  <si>
    <t>Montáž teploměru s pouzdrem nebo stonkem a jímkou</t>
  </si>
  <si>
    <t>734 49-9211.R00</t>
  </si>
  <si>
    <t>Montáž návarků  M 20 x 1,5</t>
  </si>
  <si>
    <t>734 49-4213.R00</t>
  </si>
  <si>
    <t>Návarky s trubkovým závitem G 1/2</t>
  </si>
  <si>
    <t>734 21-5148.R00</t>
  </si>
  <si>
    <t>Odvzdušňovací nádobka DN 70</t>
  </si>
  <si>
    <t>998 73-4103.R00</t>
  </si>
  <si>
    <t>Přesun hmot pro armatury, výšky do 24 m</t>
  </si>
  <si>
    <t>735</t>
  </si>
  <si>
    <t>Otopná tělesa</t>
  </si>
  <si>
    <t>735 15-7262.R00</t>
  </si>
  <si>
    <t>735 15-7563.R00</t>
  </si>
  <si>
    <t>735 15-8987.R11</t>
  </si>
  <si>
    <t>Montáž otopná těl.panel.</t>
  </si>
  <si>
    <t>998 73-5102.R00</t>
  </si>
  <si>
    <t>Přesun hmot pro otopná tělesa, výšky do 12 m</t>
  </si>
  <si>
    <t>783</t>
  </si>
  <si>
    <t>Nátěry</t>
  </si>
  <si>
    <t>VN</t>
  </si>
  <si>
    <t>Vedlejší náklady</t>
  </si>
  <si>
    <t>Montáž izolačních trubic na potrubí do DN 50</t>
  </si>
  <si>
    <t>713 48-1526</t>
  </si>
  <si>
    <t xml:space="preserve">Izolace tepelná potrubí rohožemi </t>
  </si>
  <si>
    <t>713 48-1628</t>
  </si>
  <si>
    <t xml:space="preserve">Montáž tepelné izolace - rohože </t>
  </si>
  <si>
    <t>Oběhové čerpadlo DN25 s elelktronickou regulací do 4m3/hod, H=6m, 230 V</t>
  </si>
  <si>
    <t>Otopné deskové ocelové panely:spodní připojení s integrovaným termostatickým ventilem, přísl.výšky, délky, tepelný výkon při spádu 70/55°C</t>
  </si>
  <si>
    <t xml:space="preserve">Jednoduchý s přidavnou plochou jedna lamela </t>
  </si>
  <si>
    <t xml:space="preserve">Dvojité s přidavnou plochou dvě lamely </t>
  </si>
  <si>
    <t xml:space="preserve">Dvojité s přidavnou plochou jedna lamela </t>
  </si>
  <si>
    <t>731 31-2422.R00</t>
  </si>
  <si>
    <t>783 42-4356.R00</t>
  </si>
  <si>
    <t>783 42-4384.R00</t>
  </si>
  <si>
    <t>Nátěr syntet. potrubí do DN 50 mm  základní</t>
  </si>
  <si>
    <t>Nátěr syntet. potrubí do DN 50 mm  Z+1x +2x email</t>
  </si>
  <si>
    <t>Montáž ohříváků vody stojat.PN 0,6-0,6,do 500 l</t>
  </si>
  <si>
    <t>732 21-9375.R00</t>
  </si>
  <si>
    <t>731 24-9125.R00</t>
  </si>
  <si>
    <t>Montáž kotle teplov.,kapalina/plyn do 50 kW</t>
  </si>
  <si>
    <t>551-37306.20</t>
  </si>
  <si>
    <t>Hlavice termostatická K pro veřejné prostory</t>
  </si>
  <si>
    <t>734 25-5131.R00</t>
  </si>
  <si>
    <t>734 25-5125.R00</t>
  </si>
  <si>
    <t>Ventil pojistný, DN20 x 6,0 bar (pro SV)</t>
  </si>
  <si>
    <t>Ventil pojistný, DN25 x 2,5 bar (pro UT)</t>
  </si>
  <si>
    <t>cenová soustava</t>
  </si>
  <si>
    <t>vlastní položka</t>
  </si>
  <si>
    <t>POZNÁMKA:</t>
  </si>
  <si>
    <t>2) Vlastní položky tvořeny na základě poptávky od dodavatelů a velkoobchodních ceníků</t>
  </si>
  <si>
    <t>Dodávka : plynový kondenzační kotel na ZP, závěsný o jednotkovém výkonu 5-24 kW včetně zákl. regulace, neutralizační zařízení,</t>
  </si>
  <si>
    <t xml:space="preserve">Dodávka : MaR, typová regulace pro dva topné okruhy, kompl.dodávka modulů, čidla vnitřní, čidla venkovní, kabeláž, spojovací materiál a příslušenství </t>
  </si>
  <si>
    <t>Zásobník TV 120 litrů, sestava s plyn.kotlem</t>
  </si>
  <si>
    <t>Rozdělovač a sběrač DN 40 dl 1,40m</t>
  </si>
  <si>
    <t>732 11-1122.R00</t>
  </si>
  <si>
    <t>Montáž rozdělovačů a sběračů do DN 80</t>
  </si>
  <si>
    <t>Nádoby expanzní tlak.s memb.objem 50 litrů</t>
  </si>
  <si>
    <t>732 33-1515.R00</t>
  </si>
  <si>
    <t>Montáž nádoby expanzní tlakové 50 l</t>
  </si>
  <si>
    <t>Hydraulický stabilizátor typový, sestava: čerpadlo, teploměry, tlakoměr, regul.uzávěry</t>
  </si>
  <si>
    <t>422-96421</t>
  </si>
  <si>
    <t>Tlaková zkouška potrubí  Cu</t>
  </si>
  <si>
    <t>Kohout kulový, 2xvnitřní záv.  DN 20</t>
  </si>
  <si>
    <t>734 23-5222.R00</t>
  </si>
  <si>
    <t>Filtr, vnitřní-vnitřní z.  DN 20</t>
  </si>
  <si>
    <t>734 29-5212.R00</t>
  </si>
  <si>
    <t>734 21-5123.R00</t>
  </si>
  <si>
    <t>Ventil odvzdušňovací ruční  DN 10</t>
  </si>
  <si>
    <t>484-17288</t>
  </si>
  <si>
    <t>735 15-7160.R00</t>
  </si>
  <si>
    <t>Otopná těl.panel.výška 600 mm, délka 400 mm</t>
  </si>
  <si>
    <t>Otopná těl.panel.výška 600 mm, délka 600 mm</t>
  </si>
  <si>
    <t>Otopná těl.panel.výška 600 mm, délka 700 mm</t>
  </si>
  <si>
    <t>735 15-7562.R00</t>
  </si>
  <si>
    <t>735 15-7560.R00</t>
  </si>
  <si>
    <t>Otopná těl.panel.výška 600 mm, délka 1000 mm</t>
  </si>
  <si>
    <t>735 15-7566.R00</t>
  </si>
  <si>
    <t>Otopná těl.panel.výška 600 mm, délka 1400 mm</t>
  </si>
  <si>
    <t>Otopná těl.panel.výška 600 mm, délka 1600 mm</t>
  </si>
  <si>
    <t>Otopná těl.panel.výška 900 mm, délka 600 mm</t>
  </si>
  <si>
    <t>735 15-7569.R00</t>
  </si>
  <si>
    <t>735 15-7570.R00</t>
  </si>
  <si>
    <t>735 15-7682.R00</t>
  </si>
  <si>
    <t xml:space="preserve">Dvojité s přidavnou plochou bez přídavné plochy, bez lamel </t>
  </si>
  <si>
    <t>Jednoduchý bez přidavné plochy, bez lamel</t>
  </si>
  <si>
    <t>735 15-7462.R00</t>
  </si>
  <si>
    <t>Vzduchotechnika, větrání</t>
  </si>
  <si>
    <t>728</t>
  </si>
  <si>
    <t>728.01</t>
  </si>
  <si>
    <r>
      <t>V</t>
    </r>
    <r>
      <rPr>
        <sz val="10"/>
        <rFont val="Arial"/>
        <family val="2"/>
        <charset val="238"/>
      </rPr>
      <t xml:space="preserve">entilátor radiální, výtlak pr.100, otáčky 1225 ot/min vzduch výkon 50-270m3/hod (100Pa) výkon 51 W/230V, akustický tlak 46,0 db(A), el krytí IP44, hmotnost 3,0 kg, vybavený zpětnou klapkou ve výtlaku s nastavitelným doběhem 2 až 20 min, napojen na samostatný vypínač </t>
    </r>
  </si>
  <si>
    <t>728.02</t>
  </si>
  <si>
    <t>průměr 100 rovné</t>
  </si>
  <si>
    <t>728.03</t>
  </si>
  <si>
    <t>průměr 100 tvar FLEXI</t>
  </si>
  <si>
    <t>728.04</t>
  </si>
  <si>
    <t>998 72-2102.R00</t>
  </si>
  <si>
    <t>Přesun hmot pro vnitřní vodovod, výšky do 12 m</t>
  </si>
  <si>
    <t>728.06</t>
  </si>
  <si>
    <t>Revize, regulace a zkušební provoz VZT, zaškolení obsluhy</t>
  </si>
  <si>
    <t>průměr 150 rovné</t>
  </si>
  <si>
    <t>průměr 150 tvar FLEXI</t>
  </si>
  <si>
    <t>Kuchyňská digestoř</t>
  </si>
  <si>
    <t>Protideštová střešní stříška průměr 100</t>
  </si>
  <si>
    <t>Protideštová střešní stříška průměr 150</t>
  </si>
  <si>
    <t>Mřížka na fasádu  průměr 150</t>
  </si>
  <si>
    <t xml:space="preserve">Izolace tepelná VZT potrubí do DN200 potrubí tl.40 mm na hliníkové fólii </t>
  </si>
  <si>
    <t xml:space="preserve">Kompletní odsávací jednotka výfukových plynů nákladních vozidel,
přípojka na ventilátor plast Ø200, ventilátor 0,9 kW ( N24) hadice 12,0m  (pr.150 mm)
vč. nástěnné konzole, výškově stavitelný odsávací trychtýř pro výfuky 
spínač ventilátoru s proudovou ochranou
</t>
  </si>
  <si>
    <t>728.05</t>
  </si>
  <si>
    <t>728.07</t>
  </si>
  <si>
    <t>728.08</t>
  </si>
  <si>
    <t>728.09</t>
  </si>
  <si>
    <t>728.10</t>
  </si>
  <si>
    <t>728.11</t>
  </si>
  <si>
    <t>728.12</t>
  </si>
  <si>
    <t>RTS-data</t>
  </si>
  <si>
    <t>1) Položkové ceny jsou shodné s položkovými cenami uvedené v cenové soustavě (RTS 2014-data)</t>
  </si>
  <si>
    <t>Kotel na dřevo 25 kW, včetně dochlazovací smyčky napojení na SV, regul.ventil DN20</t>
  </si>
  <si>
    <t>Výkaz výměr</t>
  </si>
  <si>
    <t>Výstavba hasičské zbrojnice pro SDH Dačice na p.č. 2431/8</t>
  </si>
  <si>
    <t>Dílčí rozpočet k SO 01 - Zařízení pro vytápění staveb a větrání</t>
  </si>
  <si>
    <t>Topná a tlaková zkouška, topná zkouška s hydraulickou regulací systému ÚT</t>
  </si>
  <si>
    <t xml:space="preserve">CELKEM za zařízení pro vytápění staveb a větrání </t>
  </si>
  <si>
    <t xml:space="preserve">Potrubí ocelové kruhové materiál ocel.pozink. plech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</si>
</sst>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,##0.00000"/>
    <numFmt numFmtId="165" formatCode="0.00000"/>
    <numFmt numFmtId="166" formatCode="_-&quot;L.&quot;\ * #,##0_-;\-&quot;L.&quot;\ * #,##0_-;_-&quot;L.&quot;\ * &quot;-&quot;_-;_-@_-"/>
    <numFmt numFmtId="167" formatCode="#,##0&quot; F&quot;_);[Red]\(#,##0&quot; F&quot;\)"/>
    <numFmt numFmtId="168" formatCode="General_)"/>
    <numFmt numFmtId="169" formatCode="0.000"/>
    <numFmt numFmtId="170" formatCode="#,##0.00&quot; F&quot;_);[Red]\(#,##0.00&quot; F&quot;\)"/>
    <numFmt numFmtId="171" formatCode="#,##0&quot; $&quot;;\-#,##0&quot; $&quot;"/>
    <numFmt numFmtId="172" formatCode="#,##0&quot; $&quot;;[Red]\-#,##0&quot; $&quot;"/>
    <numFmt numFmtId="173" formatCode="0.0&quot;  &quot;"/>
    <numFmt numFmtId="174" formatCode="0_ "/>
    <numFmt numFmtId="175" formatCode="_(&quot;$&quot;* #,##0.0_);_(&quot;$&quot;* \(#,##0.0\);_(&quot;$&quot;* &quot;-&quot;??_);_(@_)"/>
    <numFmt numFmtId="176" formatCode="_(* #,##0_);_(* \(#,##0\);_(* &quot;-&quot;_);_(@_)"/>
    <numFmt numFmtId="177" formatCode="&quot;$&quot;0.000"/>
    <numFmt numFmtId="178" formatCode="0.0%"/>
    <numFmt numFmtId="179" formatCode="#,##0.00&quot; $&quot;;\-#,##0.00&quot; $&quot;"/>
    <numFmt numFmtId="180" formatCode="#,##0.00&quot; $&quot;;[Red]\-#,##0.00&quot; $&quot;"/>
    <numFmt numFmtId="181" formatCode="_-* #,##0;_-* #,##0;_-* &quot;-&quot;;_-@_-"/>
    <numFmt numFmtId="182" formatCode="_(&quot;Itl.&quot;\ * #,##0_);_(&quot;Itl.&quot;\ * \(#,##0\);_(&quot;Itl.&quot;\ * &quot;-&quot;_);_(@_)"/>
    <numFmt numFmtId="183" formatCode="_-* #,##0.00\ [$€-1]_-;\-* #,##0.00\ [$€-1]_-;_-* &quot;-&quot;??\ [$€-1]_-"/>
    <numFmt numFmtId="184" formatCode="_-* #,##0.00\ &quot;€&quot;_-;\-* #,##0.00\ &quot;€&quot;_-;_-* &quot;-&quot;??\ &quot;€&quot;_-;_-@_-"/>
    <numFmt numFmtId="185" formatCode="_-* #,##0\ _K_č_s_-;\-* #,##0\ _K_č_s_-;_-* &quot;-&quot;\ _K_č_s_-;_-@_-"/>
  </numFmts>
  <fonts count="6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8"/>
      <name val="Times New Roman"/>
      <family val="1"/>
      <charset val="238"/>
    </font>
    <font>
      <b/>
      <sz val="11"/>
      <name val="Arial"/>
      <family val="2"/>
      <charset val="238"/>
    </font>
    <font>
      <b/>
      <sz val="12"/>
      <name val="Arial MT"/>
    </font>
    <font>
      <sz val="9"/>
      <name val="Times New Roman"/>
      <family val="1"/>
    </font>
    <font>
      <sz val="12"/>
      <name val="Arial MT"/>
    </font>
    <font>
      <sz val="10"/>
      <name val="MS Serif"/>
      <family val="1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0"/>
      <name val="Geneva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8"/>
      <color indexed="12"/>
      <name val="Times New Roman"/>
      <family val="1"/>
      <charset val="238"/>
    </font>
    <font>
      <sz val="8"/>
      <name val="Wingdings"/>
      <charset val="2"/>
    </font>
    <font>
      <b/>
      <sz val="8"/>
      <color indexed="8"/>
      <name val="Helv"/>
    </font>
    <font>
      <b/>
      <sz val="8"/>
      <name val="Arial"/>
      <family val="2"/>
      <charset val="238"/>
    </font>
    <font>
      <sz val="10"/>
      <name val="MS Serif"/>
      <family val="1"/>
      <charset val="238"/>
    </font>
    <font>
      <sz val="10"/>
      <color indexed="16"/>
      <name val="MS Serif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0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Vertical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</borders>
  <cellStyleXfs count="593">
    <xf numFmtId="0" fontId="0" fillId="0" borderId="0"/>
    <xf numFmtId="0" fontId="9" fillId="0" borderId="0"/>
    <xf numFmtId="0" fontId="7" fillId="0" borderId="0"/>
    <xf numFmtId="0" fontId="7" fillId="0" borderId="0"/>
    <xf numFmtId="0" fontId="7" fillId="0" borderId="0">
      <alignment horizontal="left" indent="2"/>
      <protection locked="0"/>
    </xf>
    <xf numFmtId="0" fontId="7" fillId="0" borderId="0"/>
    <xf numFmtId="0" fontId="19" fillId="0" borderId="0" applyAlignment="0">
      <alignment vertical="top" wrapText="1"/>
      <protection locked="0"/>
    </xf>
    <xf numFmtId="0" fontId="18" fillId="0" borderId="0"/>
    <xf numFmtId="0" fontId="19" fillId="0" borderId="0" applyAlignment="0">
      <alignment vertical="top" wrapText="1"/>
      <protection locked="0"/>
    </xf>
    <xf numFmtId="0" fontId="7" fillId="0" borderId="0"/>
    <xf numFmtId="0" fontId="21" fillId="0" borderId="0"/>
    <xf numFmtId="4" fontId="7" fillId="0" borderId="6"/>
    <xf numFmtId="4" fontId="18" fillId="0" borderId="6"/>
    <xf numFmtId="166" fontId="20" fillId="0" borderId="0" applyFont="0" applyFill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22" fillId="0" borderId="0">
      <alignment horizontal="center" wrapText="1"/>
      <protection locked="0"/>
    </xf>
    <xf numFmtId="0" fontId="22" fillId="0" borderId="0">
      <alignment horizontal="center" wrapText="1"/>
      <protection locked="0"/>
    </xf>
    <xf numFmtId="0" fontId="23" fillId="0" borderId="0" applyFont="0" applyFill="0" applyBorder="0" applyAlignment="0" applyProtection="0">
      <alignment horizontal="right"/>
    </xf>
    <xf numFmtId="0" fontId="24" fillId="0" borderId="0"/>
    <xf numFmtId="0" fontId="23" fillId="0" borderId="0" applyFont="0" applyFill="0" applyBorder="0" applyAlignment="0" applyProtection="0">
      <alignment horizontal="right"/>
    </xf>
    <xf numFmtId="0" fontId="23" fillId="0" borderId="0" applyFont="0" applyFill="0" applyBorder="0" applyAlignment="0" applyProtection="0">
      <alignment horizontal="right"/>
    </xf>
    <xf numFmtId="167" fontId="20" fillId="0" borderId="0" applyFill="0" applyBorder="0" applyAlignment="0"/>
    <xf numFmtId="167" fontId="20" fillId="0" borderId="0" applyFill="0" applyBorder="0" applyAlignment="0"/>
    <xf numFmtId="168" fontId="25" fillId="0" borderId="0" applyFill="0" applyBorder="0" applyAlignment="0"/>
    <xf numFmtId="169" fontId="25" fillId="0" borderId="0" applyFill="0" applyBorder="0" applyAlignment="0"/>
    <xf numFmtId="170" fontId="20" fillId="0" borderId="0" applyFill="0" applyBorder="0" applyAlignment="0"/>
    <xf numFmtId="170" fontId="20" fillId="0" borderId="0" applyFill="0" applyBorder="0" applyAlignment="0"/>
    <xf numFmtId="171" fontId="20" fillId="0" borderId="0" applyFill="0" applyBorder="0" applyAlignment="0"/>
    <xf numFmtId="171" fontId="20" fillId="0" borderId="0" applyFill="0" applyBorder="0" applyAlignment="0"/>
    <xf numFmtId="167" fontId="20" fillId="0" borderId="0" applyFill="0" applyBorder="0" applyAlignment="0"/>
    <xf numFmtId="167" fontId="20" fillId="0" borderId="0" applyFill="0" applyBorder="0" applyAlignment="0"/>
    <xf numFmtId="172" fontId="20" fillId="0" borderId="0" applyFill="0" applyBorder="0" applyAlignment="0"/>
    <xf numFmtId="172" fontId="20" fillId="0" borderId="0" applyFill="0" applyBorder="0" applyAlignment="0"/>
    <xf numFmtId="168" fontId="25" fillId="0" borderId="0" applyFill="0" applyBorder="0" applyAlignment="0"/>
    <xf numFmtId="0" fontId="42" fillId="0" borderId="26" applyNumberFormat="0" applyFill="0" applyAlignment="0" applyProtection="0"/>
    <xf numFmtId="0" fontId="42" fillId="0" borderId="26" applyNumberFormat="0" applyFill="0" applyAlignment="0" applyProtection="0"/>
    <xf numFmtId="0" fontId="42" fillId="0" borderId="26" applyNumberFormat="0" applyFill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0" fontId="27" fillId="0" borderId="0" applyNumberFormat="0" applyAlignment="0">
      <alignment horizontal="left"/>
    </xf>
    <xf numFmtId="0" fontId="38" fillId="0" borderId="0" applyNumberFormat="0" applyAlignment="0">
      <alignment horizontal="left"/>
    </xf>
    <xf numFmtId="0" fontId="21" fillId="0" borderId="0" applyFont="0" applyFill="0" applyBorder="0" applyAlignment="0" applyProtection="0"/>
    <xf numFmtId="168" fontId="25" fillId="0" borderId="0" applyFont="0" applyFill="0" applyBorder="0" applyAlignment="0" applyProtection="0"/>
    <xf numFmtId="172" fontId="20" fillId="0" borderId="0" applyFont="0" applyFill="0" applyBorder="0" applyAlignment="0" applyProtection="0"/>
    <xf numFmtId="14" fontId="28" fillId="0" borderId="0" applyFill="0" applyBorder="0" applyAlignment="0"/>
    <xf numFmtId="174" fontId="20" fillId="0" borderId="27">
      <alignment vertical="center"/>
    </xf>
    <xf numFmtId="174" fontId="20" fillId="0" borderId="27">
      <alignment vertical="center"/>
    </xf>
    <xf numFmtId="167" fontId="20" fillId="0" borderId="0" applyFill="0" applyBorder="0" applyAlignment="0"/>
    <xf numFmtId="167" fontId="20" fillId="0" borderId="0" applyFill="0" applyBorder="0" applyAlignment="0"/>
    <xf numFmtId="168" fontId="25" fillId="0" borderId="0" applyFill="0" applyBorder="0" applyAlignment="0"/>
    <xf numFmtId="167" fontId="20" fillId="0" borderId="0" applyFill="0" applyBorder="0" applyAlignment="0"/>
    <xf numFmtId="167" fontId="20" fillId="0" borderId="0" applyFill="0" applyBorder="0" applyAlignment="0"/>
    <xf numFmtId="172" fontId="20" fillId="0" borderId="0" applyFill="0" applyBorder="0" applyAlignment="0"/>
    <xf numFmtId="172" fontId="20" fillId="0" borderId="0" applyFill="0" applyBorder="0" applyAlignment="0"/>
    <xf numFmtId="168" fontId="25" fillId="0" borderId="0" applyFill="0" applyBorder="0" applyAlignment="0"/>
    <xf numFmtId="0" fontId="29" fillId="0" borderId="0" applyNumberFormat="0" applyAlignment="0">
      <alignment horizontal="left"/>
    </xf>
    <xf numFmtId="0" fontId="39" fillId="0" borderId="0" applyNumberFormat="0" applyAlignment="0">
      <alignment horizontal="left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183" fontId="57" fillId="0" borderId="0" applyFont="0" applyFill="0" applyBorder="0" applyAlignment="0" applyProtection="0">
      <alignment vertical="top"/>
    </xf>
    <xf numFmtId="2" fontId="30" fillId="0" borderId="0">
      <alignment horizontal="left"/>
    </xf>
    <xf numFmtId="38" fontId="31" fillId="2" borderId="0" applyNumberFormat="0" applyBorder="0" applyAlignment="0" applyProtection="0"/>
    <xf numFmtId="175" fontId="23" fillId="0" borderId="0" applyNumberFormat="0" applyFill="0" applyBorder="0" applyProtection="0">
      <alignment horizontal="right"/>
    </xf>
    <xf numFmtId="175" fontId="23" fillId="0" borderId="0" applyNumberFormat="0" applyFill="0" applyBorder="0" applyProtection="0">
      <alignment horizontal="right"/>
    </xf>
    <xf numFmtId="0" fontId="32" fillId="0" borderId="11" applyNumberFormat="0" applyAlignment="0" applyProtection="0">
      <alignment horizontal="left" vertical="center"/>
    </xf>
    <xf numFmtId="0" fontId="32" fillId="0" borderId="6">
      <alignment horizontal="left" vertical="center"/>
    </xf>
    <xf numFmtId="0" fontId="33" fillId="0" borderId="28">
      <alignment horizontal="center"/>
    </xf>
    <xf numFmtId="0" fontId="33" fillId="0" borderId="28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10" fontId="31" fillId="17" borderId="22" applyNumberFormat="0" applyBorder="0" applyAlignment="0" applyProtection="0"/>
    <xf numFmtId="0" fontId="44" fillId="18" borderId="29" applyNumberFormat="0" applyAlignment="0" applyProtection="0"/>
    <xf numFmtId="0" fontId="44" fillId="18" borderId="29" applyNumberFormat="0" applyAlignment="0" applyProtection="0"/>
    <xf numFmtId="0" fontId="44" fillId="18" borderId="29" applyNumberFormat="0" applyAlignment="0" applyProtection="0"/>
    <xf numFmtId="167" fontId="20" fillId="0" borderId="0" applyFill="0" applyBorder="0" applyAlignment="0"/>
    <xf numFmtId="167" fontId="20" fillId="0" borderId="0" applyFill="0" applyBorder="0" applyAlignment="0"/>
    <xf numFmtId="168" fontId="25" fillId="0" borderId="0" applyFill="0" applyBorder="0" applyAlignment="0"/>
    <xf numFmtId="167" fontId="20" fillId="0" borderId="0" applyFill="0" applyBorder="0" applyAlignment="0"/>
    <xf numFmtId="167" fontId="20" fillId="0" borderId="0" applyFill="0" applyBorder="0" applyAlignment="0"/>
    <xf numFmtId="172" fontId="20" fillId="0" borderId="0" applyFill="0" applyBorder="0" applyAlignment="0"/>
    <xf numFmtId="172" fontId="20" fillId="0" borderId="0" applyFill="0" applyBorder="0" applyAlignment="0"/>
    <xf numFmtId="168" fontId="25" fillId="0" borderId="0" applyFill="0" applyBorder="0" applyAlignment="0"/>
    <xf numFmtId="176" fontId="20" fillId="0" borderId="0" applyFont="0" applyFill="0" applyBorder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5" fillId="0" borderId="30" applyNumberFormat="0" applyFill="0" applyAlignment="0" applyProtection="0"/>
    <xf numFmtId="0" fontId="46" fillId="0" borderId="31" applyNumberFormat="0" applyFill="0" applyAlignment="0" applyProtection="0"/>
    <xf numFmtId="0" fontId="46" fillId="0" borderId="31" applyNumberFormat="0" applyFill="0" applyAlignment="0" applyProtection="0"/>
    <xf numFmtId="0" fontId="46" fillId="0" borderId="31" applyNumberFormat="0" applyFill="0" applyAlignment="0" applyProtection="0"/>
    <xf numFmtId="0" fontId="47" fillId="0" borderId="32" applyNumberFormat="0" applyFill="0" applyAlignment="0" applyProtection="0"/>
    <xf numFmtId="0" fontId="47" fillId="0" borderId="32" applyNumberFormat="0" applyFill="0" applyAlignment="0" applyProtection="0"/>
    <xf numFmtId="0" fontId="47" fillId="0" borderId="32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28" fillId="0" borderId="0"/>
    <xf numFmtId="177" fontId="20" fillId="0" borderId="0"/>
    <xf numFmtId="177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8" fillId="0" borderId="0"/>
    <xf numFmtId="0" fontId="58" fillId="0" borderId="0"/>
    <xf numFmtId="0" fontId="3" fillId="0" borderId="0"/>
    <xf numFmtId="0" fontId="58" fillId="0" borderId="0"/>
    <xf numFmtId="0" fontId="28" fillId="0" borderId="0"/>
    <xf numFmtId="0" fontId="28" fillId="0" borderId="0"/>
    <xf numFmtId="0" fontId="58" fillId="0" borderId="0"/>
    <xf numFmtId="0" fontId="40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8" fillId="0" borderId="0"/>
    <xf numFmtId="0" fontId="58" fillId="0" borderId="0"/>
    <xf numFmtId="0" fontId="18" fillId="0" borderId="0"/>
    <xf numFmtId="14" fontId="22" fillId="0" borderId="0">
      <alignment horizontal="center" wrapText="1"/>
      <protection locked="0"/>
    </xf>
    <xf numFmtId="14" fontId="22" fillId="0" borderId="0">
      <alignment horizontal="center" wrapText="1"/>
      <protection locked="0"/>
    </xf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1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73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18" fillId="20" borderId="33" applyNumberFormat="0" applyFont="0" applyAlignment="0" applyProtection="0"/>
    <xf numFmtId="0" fontId="18" fillId="20" borderId="33" applyNumberFormat="0" applyFont="0" applyAlignment="0" applyProtection="0"/>
    <xf numFmtId="0" fontId="18" fillId="20" borderId="33" applyNumberFormat="0" applyFont="0" applyAlignment="0" applyProtection="0"/>
    <xf numFmtId="167" fontId="20" fillId="0" borderId="0" applyFill="0" applyBorder="0" applyAlignment="0"/>
    <xf numFmtId="167" fontId="20" fillId="0" borderId="0" applyFill="0" applyBorder="0" applyAlignment="0"/>
    <xf numFmtId="168" fontId="25" fillId="0" borderId="0" applyFill="0" applyBorder="0" applyAlignment="0"/>
    <xf numFmtId="167" fontId="20" fillId="0" borderId="0" applyFill="0" applyBorder="0" applyAlignment="0"/>
    <xf numFmtId="167" fontId="20" fillId="0" borderId="0" applyFill="0" applyBorder="0" applyAlignment="0"/>
    <xf numFmtId="172" fontId="20" fillId="0" borderId="0" applyFill="0" applyBorder="0" applyAlignment="0"/>
    <xf numFmtId="172" fontId="20" fillId="0" borderId="0" applyFill="0" applyBorder="0" applyAlignment="0"/>
    <xf numFmtId="168" fontId="25" fillId="0" borderId="0" applyFill="0" applyBorder="0" applyAlignment="0"/>
    <xf numFmtId="0" fontId="50" fillId="0" borderId="34" applyNumberFormat="0" applyFill="0" applyAlignment="0" applyProtection="0"/>
    <xf numFmtId="0" fontId="50" fillId="0" borderId="34" applyNumberFormat="0" applyFill="0" applyAlignment="0" applyProtection="0"/>
    <xf numFmtId="0" fontId="50" fillId="0" borderId="34" applyNumberFormat="0" applyFill="0" applyAlignment="0" applyProtection="0"/>
    <xf numFmtId="0" fontId="35" fillId="21" borderId="0" applyNumberFormat="0" applyFont="0" applyBorder="0" applyAlignment="0">
      <alignment horizontal="center"/>
    </xf>
    <xf numFmtId="0" fontId="35" fillId="21" borderId="0" applyNumberFormat="0" applyFont="0" applyBorder="0" applyAlignment="0">
      <alignment horizontal="center"/>
    </xf>
    <xf numFmtId="165" fontId="20" fillId="0" borderId="0" applyNumberFormat="0" applyFill="0" applyBorder="0" applyAlignment="0" applyProtection="0">
      <alignment horizontal="left"/>
    </xf>
    <xf numFmtId="165" fontId="20" fillId="0" borderId="0" applyNumberFormat="0" applyFill="0" applyBorder="0" applyAlignment="0" applyProtection="0">
      <alignment horizontal="left"/>
    </xf>
    <xf numFmtId="0" fontId="35" fillId="1" borderId="6" applyNumberFormat="0" applyFont="0" applyAlignment="0">
      <alignment horizontal="center"/>
    </xf>
    <xf numFmtId="0" fontId="35" fillId="1" borderId="6" applyNumberFormat="0" applyFont="0" applyAlignment="0">
      <alignment horizontal="center"/>
    </xf>
    <xf numFmtId="0" fontId="19" fillId="0" borderId="0" applyNumberFormat="0" applyFill="0" applyBorder="0" applyAlignment="0">
      <alignment horizontal="center"/>
    </xf>
    <xf numFmtId="0" fontId="19" fillId="0" borderId="0" applyNumberFormat="0" applyFill="0" applyBorder="0" applyAlignment="0">
      <alignment horizontal="center"/>
    </xf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0" fontId="51" fillId="5" borderId="0" applyNumberFormat="0" applyBorder="0" applyAlignment="0" applyProtection="0"/>
    <xf numFmtId="40" fontId="36" fillId="0" borderId="0" applyBorder="0">
      <alignment horizontal="right"/>
    </xf>
    <xf numFmtId="4" fontId="5" fillId="2" borderId="24" applyNumberFormat="0" applyFont="0" applyFill="0" applyBorder="0" applyAlignment="0" applyProtection="0">
      <alignment horizontal="left" vertical="top"/>
    </xf>
    <xf numFmtId="49" fontId="28" fillId="0" borderId="0" applyFill="0" applyBorder="0" applyAlignment="0"/>
    <xf numFmtId="179" fontId="20" fillId="0" borderId="0" applyFill="0" applyBorder="0" applyAlignment="0"/>
    <xf numFmtId="179" fontId="20" fillId="0" borderId="0" applyFill="0" applyBorder="0" applyAlignment="0"/>
    <xf numFmtId="180" fontId="20" fillId="0" borderId="0" applyFill="0" applyBorder="0" applyAlignment="0"/>
    <xf numFmtId="180" fontId="20" fillId="0" borderId="0" applyFill="0" applyBorder="0" applyAlignment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81" fontId="37" fillId="0" borderId="0">
      <alignment vertical="center"/>
    </xf>
    <xf numFmtId="181" fontId="37" fillId="0" borderId="0">
      <alignment vertical="center"/>
    </xf>
    <xf numFmtId="182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53" fillId="8" borderId="35" applyNumberFormat="0" applyAlignment="0" applyProtection="0"/>
    <xf numFmtId="0" fontId="53" fillId="8" borderId="35" applyNumberFormat="0" applyAlignment="0" applyProtection="0"/>
    <xf numFmtId="0" fontId="53" fillId="8" borderId="35" applyNumberFormat="0" applyAlignment="0" applyProtection="0"/>
    <xf numFmtId="0" fontId="54" fillId="22" borderId="35" applyNumberFormat="0" applyAlignment="0" applyProtection="0"/>
    <xf numFmtId="0" fontId="54" fillId="22" borderId="35" applyNumberFormat="0" applyAlignment="0" applyProtection="0"/>
    <xf numFmtId="0" fontId="54" fillId="22" borderId="35" applyNumberFormat="0" applyAlignment="0" applyProtection="0"/>
    <xf numFmtId="0" fontId="55" fillId="22" borderId="36" applyNumberFormat="0" applyAlignment="0" applyProtection="0"/>
    <xf numFmtId="0" fontId="55" fillId="22" borderId="36" applyNumberFormat="0" applyAlignment="0" applyProtection="0"/>
    <xf numFmtId="0" fontId="55" fillId="22" borderId="36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185" fontId="9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7" fillId="0" borderId="0">
      <alignment horizontal="left" indent="2"/>
      <protection locked="0"/>
    </xf>
    <xf numFmtId="0" fontId="20" fillId="0" borderId="0">
      <alignment horizontal="center"/>
    </xf>
    <xf numFmtId="0" fontId="20" fillId="0" borderId="0">
      <alignment horizontal="center"/>
    </xf>
    <xf numFmtId="0" fontId="7" fillId="0" borderId="0"/>
    <xf numFmtId="0" fontId="7" fillId="0" borderId="0"/>
    <xf numFmtId="0" fontId="60" fillId="0" borderId="0" applyAlignment="0">
      <alignment vertical="top" wrapText="1"/>
      <protection locked="0"/>
    </xf>
    <xf numFmtId="0" fontId="2" fillId="0" borderId="0"/>
    <xf numFmtId="0" fontId="28" fillId="0" borderId="0"/>
    <xf numFmtId="0" fontId="58" fillId="0" borderId="0"/>
    <xf numFmtId="0" fontId="40" fillId="0" borderId="0"/>
    <xf numFmtId="0" fontId="58" fillId="0" borderId="0"/>
    <xf numFmtId="0" fontId="40" fillId="0" borderId="0"/>
    <xf numFmtId="0" fontId="58" fillId="0" borderId="0"/>
    <xf numFmtId="0" fontId="40" fillId="0" borderId="0"/>
    <xf numFmtId="0" fontId="58" fillId="0" borderId="0"/>
    <xf numFmtId="0" fontId="40" fillId="0" borderId="0"/>
    <xf numFmtId="0" fontId="58" fillId="0" borderId="0"/>
    <xf numFmtId="0" fontId="28" fillId="0" borderId="0"/>
    <xf numFmtId="0" fontId="58" fillId="0" borderId="0"/>
    <xf numFmtId="0" fontId="40" fillId="0" borderId="0"/>
    <xf numFmtId="0" fontId="58" fillId="0" borderId="0"/>
    <xf numFmtId="0" fontId="40" fillId="0" borderId="0"/>
    <xf numFmtId="0" fontId="58" fillId="0" borderId="0"/>
    <xf numFmtId="0" fontId="40" fillId="0" borderId="0"/>
    <xf numFmtId="0" fontId="40" fillId="0" borderId="0"/>
    <xf numFmtId="0" fontId="7" fillId="20" borderId="33" applyNumberFormat="0" applyFont="0" applyAlignment="0" applyProtection="0"/>
    <xf numFmtId="0" fontId="40" fillId="9" borderId="0" applyNumberFormat="0" applyBorder="0" applyAlignment="0" applyProtection="0"/>
    <xf numFmtId="0" fontId="40" fillId="3" borderId="0" applyNumberFormat="0" applyBorder="0" applyAlignment="0" applyProtection="0"/>
    <xf numFmtId="0" fontId="40" fillId="10" borderId="0" applyNumberFormat="0" applyBorder="0" applyAlignment="0" applyProtection="0"/>
    <xf numFmtId="0" fontId="40" fillId="4" borderId="0" applyNumberFormat="0" applyBorder="0" applyAlignment="0" applyProtection="0"/>
    <xf numFmtId="0" fontId="40" fillId="2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6" borderId="0" applyNumberFormat="0" applyBorder="0" applyAlignment="0" applyProtection="0"/>
    <xf numFmtId="0" fontId="40" fillId="20" borderId="0" applyNumberFormat="0" applyBorder="0" applyAlignment="0" applyProtection="0"/>
    <xf numFmtId="0" fontId="40" fillId="8" borderId="0" applyNumberFormat="0" applyBorder="0" applyAlignment="0" applyProtection="0"/>
    <xf numFmtId="0" fontId="40" fillId="7" borderId="0" applyNumberFormat="0" applyBorder="0" applyAlignment="0" applyProtection="0"/>
    <xf numFmtId="0" fontId="40" fillId="9" borderId="0" applyNumberFormat="0" applyBorder="0" applyAlignment="0" applyProtection="0"/>
    <xf numFmtId="0" fontId="40" fillId="19" borderId="0" applyNumberFormat="0" applyBorder="0" applyAlignment="0" applyProtection="0"/>
    <xf numFmtId="0" fontId="40" fillId="11" borderId="0" applyNumberFormat="0" applyBorder="0" applyAlignment="0" applyProtection="0"/>
    <xf numFmtId="0" fontId="40" fillId="4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9" borderId="0" applyNumberFormat="0" applyBorder="0" applyAlignment="0" applyProtection="0"/>
    <xf numFmtId="0" fontId="40" fillId="20" borderId="0" applyNumberFormat="0" applyBorder="0" applyAlignment="0" applyProtection="0"/>
    <xf numFmtId="0" fontId="40" fillId="12" borderId="0" applyNumberFormat="0" applyBorder="0" applyAlignment="0" applyProtection="0"/>
    <xf numFmtId="0" fontId="41" fillId="7" borderId="0" applyNumberFormat="0" applyBorder="0" applyAlignment="0" applyProtection="0"/>
    <xf numFmtId="0" fontId="41" fillId="13" borderId="0" applyNumberFormat="0" applyBorder="0" applyAlignment="0" applyProtection="0"/>
    <xf numFmtId="0" fontId="41" fillId="26" borderId="0" applyNumberFormat="0" applyBorder="0" applyAlignment="0" applyProtection="0"/>
    <xf numFmtId="0" fontId="41" fillId="10" borderId="0" applyNumberFormat="0" applyBorder="0" applyAlignment="0" applyProtection="0"/>
    <xf numFmtId="0" fontId="41" fillId="12" borderId="0" applyNumberFormat="0" applyBorder="0" applyAlignment="0" applyProtection="0"/>
    <xf numFmtId="0" fontId="41" fillId="11" borderId="0" applyNumberFormat="0" applyBorder="0" applyAlignment="0" applyProtection="0"/>
    <xf numFmtId="0" fontId="41" fillId="4" borderId="0" applyNumberFormat="0" applyBorder="0" applyAlignment="0" applyProtection="0"/>
    <xf numFmtId="0" fontId="41" fillId="14" borderId="0" applyNumberFormat="0" applyBorder="0" applyAlignment="0" applyProtection="0"/>
    <xf numFmtId="0" fontId="41" fillId="7" borderId="0" applyNumberFormat="0" applyBorder="0" applyAlignment="0" applyProtection="0"/>
    <xf numFmtId="0" fontId="41" fillId="15" borderId="0" applyNumberFormat="0" applyBorder="0" applyAlignment="0" applyProtection="0"/>
    <xf numFmtId="0" fontId="41" fillId="10" borderId="0" applyNumberFormat="0" applyBorder="0" applyAlignment="0" applyProtection="0"/>
    <xf numFmtId="0" fontId="41" fillId="16" borderId="0" applyNumberFormat="0" applyBorder="0" applyAlignment="0" applyProtection="0"/>
    <xf numFmtId="0" fontId="7" fillId="0" borderId="0">
      <alignment horizontal="left" indent="2"/>
      <protection locked="0"/>
    </xf>
    <xf numFmtId="0" fontId="42" fillId="0" borderId="37" applyNumberFormat="0" applyFill="0" applyAlignment="0" applyProtection="0"/>
    <xf numFmtId="0" fontId="42" fillId="0" borderId="26" applyNumberFormat="0" applyFill="0" applyAlignment="0" applyProtection="0"/>
    <xf numFmtId="0" fontId="43" fillId="6" borderId="0" applyNumberFormat="0" applyBorder="0" applyAlignment="0" applyProtection="0"/>
    <xf numFmtId="0" fontId="43" fillId="4" borderId="0" applyNumberFormat="0" applyBorder="0" applyAlignment="0" applyProtection="0"/>
    <xf numFmtId="0" fontId="62" fillId="0" borderId="38" applyNumberFormat="0" applyFill="0" applyAlignment="0" applyProtection="0"/>
    <xf numFmtId="0" fontId="45" fillId="0" borderId="30" applyNumberFormat="0" applyFill="0" applyAlignment="0" applyProtection="0"/>
    <xf numFmtId="0" fontId="63" fillId="0" borderId="39" applyNumberFormat="0" applyFill="0" applyAlignment="0" applyProtection="0"/>
    <xf numFmtId="0" fontId="46" fillId="0" borderId="31" applyNumberFormat="0" applyFill="0" applyAlignment="0" applyProtection="0"/>
    <xf numFmtId="0" fontId="64" fillId="0" borderId="40" applyNumberFormat="0" applyFill="0" applyAlignment="0" applyProtection="0"/>
    <xf numFmtId="0" fontId="47" fillId="0" borderId="32" applyNumberFormat="0" applyFill="0" applyAlignment="0" applyProtection="0"/>
    <xf numFmtId="0" fontId="6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6" fillId="19" borderId="0" applyNumberFormat="0" applyBorder="0" applyAlignment="0" applyProtection="0"/>
    <xf numFmtId="0" fontId="49" fillId="19" borderId="0" applyNumberFormat="0" applyBorder="0" applyAlignment="0" applyProtection="0"/>
    <xf numFmtId="0" fontId="7" fillId="0" borderId="0">
      <alignment horizontal="left" indent="2"/>
      <protection locked="0"/>
    </xf>
    <xf numFmtId="0" fontId="20" fillId="0" borderId="0">
      <alignment horizontal="center"/>
    </xf>
    <xf numFmtId="0" fontId="7" fillId="0" borderId="0"/>
    <xf numFmtId="0" fontId="58" fillId="0" borderId="0"/>
    <xf numFmtId="0" fontId="60" fillId="0" borderId="0" applyAlignment="0">
      <alignment vertical="top" wrapText="1"/>
      <protection locked="0"/>
    </xf>
    <xf numFmtId="0" fontId="1" fillId="0" borderId="0"/>
    <xf numFmtId="0" fontId="7" fillId="0" borderId="0">
      <alignment horizontal="left" indent="2"/>
      <protection locked="0"/>
    </xf>
    <xf numFmtId="0" fontId="52" fillId="0" borderId="41" applyNumberFormat="0" applyFill="0" applyAlignment="0" applyProtection="0"/>
    <xf numFmtId="0" fontId="50" fillId="0" borderId="34" applyNumberFormat="0" applyFill="0" applyAlignment="0" applyProtection="0"/>
    <xf numFmtId="0" fontId="51" fillId="7" borderId="0" applyNumberFormat="0" applyBorder="0" applyAlignment="0" applyProtection="0"/>
    <xf numFmtId="0" fontId="51" fillId="5" borderId="0" applyNumberFormat="0" applyBorder="0" applyAlignment="0" applyProtection="0"/>
    <xf numFmtId="0" fontId="53" fillId="19" borderId="35" applyNumberFormat="0" applyAlignment="0" applyProtection="0"/>
    <xf numFmtId="0" fontId="53" fillId="8" borderId="35" applyNumberFormat="0" applyAlignment="0" applyProtection="0"/>
    <xf numFmtId="0" fontId="67" fillId="27" borderId="35" applyNumberFormat="0" applyAlignment="0" applyProtection="0"/>
    <xf numFmtId="0" fontId="54" fillId="22" borderId="35" applyNumberFormat="0" applyAlignment="0" applyProtection="0"/>
    <xf numFmtId="0" fontId="55" fillId="27" borderId="36" applyNumberFormat="0" applyAlignment="0" applyProtection="0"/>
    <xf numFmtId="0" fontId="55" fillId="22" borderId="36" applyNumberFormat="0" applyAlignment="0" applyProtection="0"/>
    <xf numFmtId="0" fontId="41" fillId="28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4" borderId="0" applyNumberFormat="0" applyBorder="0" applyAlignment="0" applyProtection="0"/>
    <xf numFmtId="0" fontId="41" fillId="12" borderId="0" applyNumberFormat="0" applyBorder="0" applyAlignment="0" applyProtection="0"/>
    <xf numFmtId="0" fontId="41" fillId="25" borderId="0" applyNumberFormat="0" applyBorder="0" applyAlignment="0" applyProtection="0"/>
    <xf numFmtId="0" fontId="41" fillId="29" borderId="0" applyNumberFormat="0" applyBorder="0" applyAlignment="0" applyProtection="0"/>
    <xf numFmtId="0" fontId="41" fillId="14" borderId="0" applyNumberFormat="0" applyBorder="0" applyAlignment="0" applyProtection="0"/>
    <xf numFmtId="0" fontId="41" fillId="24" borderId="0" applyNumberFormat="0" applyBorder="0" applyAlignment="0" applyProtection="0"/>
    <xf numFmtId="0" fontId="41" fillId="26" borderId="0" applyNumberFormat="0" applyBorder="0" applyAlignment="0" applyProtection="0"/>
    <xf numFmtId="0" fontId="1" fillId="0" borderId="0"/>
    <xf numFmtId="0" fontId="1" fillId="0" borderId="0"/>
    <xf numFmtId="0" fontId="7" fillId="0" borderId="0"/>
    <xf numFmtId="0" fontId="9" fillId="0" borderId="0"/>
    <xf numFmtId="0" fontId="68" fillId="0" borderId="0"/>
    <xf numFmtId="0" fontId="68" fillId="0" borderId="0"/>
  </cellStyleXfs>
  <cellXfs count="117">
    <xf numFmtId="0" fontId="0" fillId="0" borderId="0" xfId="0"/>
    <xf numFmtId="0" fontId="9" fillId="0" borderId="0" xfId="1" applyProtection="1"/>
    <xf numFmtId="0" fontId="12" fillId="0" borderId="0" xfId="1" applyFont="1" applyAlignment="1" applyProtection="1">
      <alignment horizontal="centerContinuous"/>
    </xf>
    <xf numFmtId="0" fontId="13" fillId="0" borderId="0" xfId="1" applyFont="1" applyAlignment="1" applyProtection="1">
      <alignment horizontal="centerContinuous"/>
    </xf>
    <xf numFmtId="0" fontId="13" fillId="0" borderId="0" xfId="1" applyFont="1" applyAlignment="1" applyProtection="1">
      <alignment horizontal="right"/>
    </xf>
    <xf numFmtId="0" fontId="4" fillId="0" borderId="15" xfId="9" applyFont="1" applyBorder="1" applyProtection="1"/>
    <xf numFmtId="0" fontId="9" fillId="0" borderId="15" xfId="1" applyBorder="1" applyProtection="1"/>
    <xf numFmtId="0" fontId="9" fillId="0" borderId="15" xfId="1" applyBorder="1" applyAlignment="1" applyProtection="1">
      <alignment horizontal="right"/>
    </xf>
    <xf numFmtId="0" fontId="9" fillId="0" borderId="15" xfId="1" applyFont="1" applyBorder="1" applyAlignment="1" applyProtection="1">
      <alignment horizontal="center"/>
    </xf>
    <xf numFmtId="0" fontId="9" fillId="0" borderId="15" xfId="1" applyBorder="1" applyAlignment="1" applyProtection="1">
      <alignment horizontal="left"/>
    </xf>
    <xf numFmtId="0" fontId="9" fillId="0" borderId="16" xfId="1" applyBorder="1" applyProtection="1"/>
    <xf numFmtId="0" fontId="4" fillId="0" borderId="19" xfId="9" applyFont="1" applyBorder="1" applyProtection="1"/>
    <xf numFmtId="0" fontId="9" fillId="0" borderId="19" xfId="1" applyBorder="1" applyProtection="1"/>
    <xf numFmtId="0" fontId="9" fillId="0" borderId="19" xfId="1" applyBorder="1" applyAlignment="1" applyProtection="1">
      <alignment horizontal="right"/>
    </xf>
    <xf numFmtId="0" fontId="10" fillId="0" borderId="0" xfId="1" applyFont="1" applyFill="1" applyProtection="1"/>
    <xf numFmtId="0" fontId="9" fillId="0" borderId="0" xfId="1" applyFont="1" applyFill="1" applyProtection="1"/>
    <xf numFmtId="0" fontId="9" fillId="0" borderId="0" xfId="1" applyFill="1" applyProtection="1"/>
    <xf numFmtId="0" fontId="9" fillId="0" borderId="0" xfId="1" applyFill="1" applyAlignment="1" applyProtection="1">
      <alignment horizontal="right"/>
    </xf>
    <xf numFmtId="0" fontId="9" fillId="0" borderId="0" xfId="1" applyFill="1" applyAlignment="1" applyProtection="1"/>
    <xf numFmtId="49" fontId="5" fillId="0" borderId="22" xfId="1" applyNumberFormat="1" applyFont="1" applyFill="1" applyBorder="1" applyProtection="1"/>
    <xf numFmtId="0" fontId="5" fillId="0" borderId="7" xfId="1" applyFont="1" applyFill="1" applyBorder="1" applyAlignment="1" applyProtection="1">
      <alignment horizontal="center"/>
    </xf>
    <xf numFmtId="0" fontId="5" fillId="0" borderId="7" xfId="1" applyNumberFormat="1" applyFont="1" applyFill="1" applyBorder="1" applyAlignment="1" applyProtection="1">
      <alignment horizontal="center"/>
    </xf>
    <xf numFmtId="0" fontId="5" fillId="0" borderId="22" xfId="1" applyFont="1" applyFill="1" applyBorder="1" applyAlignment="1" applyProtection="1">
      <alignment horizontal="center"/>
    </xf>
    <xf numFmtId="0" fontId="14" fillId="0" borderId="22" xfId="1" applyFont="1" applyFill="1" applyBorder="1" applyProtection="1"/>
    <xf numFmtId="0" fontId="6" fillId="0" borderId="21" xfId="1" applyFont="1" applyFill="1" applyBorder="1" applyAlignment="1" applyProtection="1">
      <alignment horizontal="center"/>
    </xf>
    <xf numFmtId="49" fontId="6" fillId="0" borderId="21" xfId="1" applyNumberFormat="1" applyFont="1" applyFill="1" applyBorder="1" applyAlignment="1" applyProtection="1">
      <alignment horizontal="left"/>
    </xf>
    <xf numFmtId="0" fontId="6" fillId="0" borderId="21" xfId="1" applyFont="1" applyFill="1" applyBorder="1" applyProtection="1"/>
    <xf numFmtId="0" fontId="9" fillId="0" borderId="21" xfId="1" applyFill="1" applyBorder="1" applyAlignment="1" applyProtection="1">
      <alignment horizontal="center"/>
    </xf>
    <xf numFmtId="0" fontId="9" fillId="0" borderId="21" xfId="1" applyNumberFormat="1" applyFill="1" applyBorder="1" applyAlignment="1" applyProtection="1">
      <alignment horizontal="right"/>
    </xf>
    <xf numFmtId="0" fontId="9" fillId="0" borderId="21" xfId="1" applyNumberFormat="1" applyFill="1" applyBorder="1" applyProtection="1"/>
    <xf numFmtId="0" fontId="8" fillId="0" borderId="24" xfId="1" applyNumberFormat="1" applyFont="1" applyFill="1" applyBorder="1" applyProtection="1"/>
    <xf numFmtId="0" fontId="15" fillId="0" borderId="0" xfId="1" applyFont="1" applyProtection="1"/>
    <xf numFmtId="0" fontId="7" fillId="0" borderId="21" xfId="1" applyFont="1" applyFill="1" applyBorder="1" applyAlignment="1" applyProtection="1">
      <alignment horizontal="center"/>
    </xf>
    <xf numFmtId="49" fontId="7" fillId="0" borderId="21" xfId="1" applyNumberFormat="1" applyFont="1" applyFill="1" applyBorder="1" applyAlignment="1" applyProtection="1">
      <alignment horizontal="left"/>
    </xf>
    <xf numFmtId="0" fontId="7" fillId="0" borderId="21" xfId="1" applyFont="1" applyFill="1" applyBorder="1" applyAlignment="1" applyProtection="1">
      <alignment wrapText="1"/>
    </xf>
    <xf numFmtId="49" fontId="7" fillId="0" borderId="21" xfId="1" applyNumberFormat="1" applyFont="1" applyFill="1" applyBorder="1" applyAlignment="1" applyProtection="1">
      <alignment horizontal="center" shrinkToFit="1"/>
    </xf>
    <xf numFmtId="4" fontId="7" fillId="0" borderId="21" xfId="1" applyNumberFormat="1" applyFont="1" applyFill="1" applyBorder="1" applyAlignment="1" applyProtection="1">
      <alignment horizontal="right"/>
    </xf>
    <xf numFmtId="4" fontId="7" fillId="0" borderId="21" xfId="1" applyNumberFormat="1" applyFont="1" applyFill="1" applyBorder="1" applyProtection="1"/>
    <xf numFmtId="164" fontId="7" fillId="0" borderId="21" xfId="1" applyNumberFormat="1" applyFont="1" applyFill="1" applyBorder="1" applyProtection="1"/>
    <xf numFmtId="0" fontId="20" fillId="0" borderId="1" xfId="1" applyNumberFormat="1" applyFont="1" applyFill="1" applyBorder="1" applyProtection="1"/>
    <xf numFmtId="49" fontId="7" fillId="0" borderId="21" xfId="9" applyNumberFormat="1" applyFont="1" applyFill="1" applyBorder="1" applyAlignment="1" applyProtection="1">
      <alignment horizontal="left"/>
    </xf>
    <xf numFmtId="0" fontId="7" fillId="0" borderId="21" xfId="9" applyFont="1" applyBorder="1" applyAlignment="1" applyProtection="1">
      <alignment wrapText="1"/>
    </xf>
    <xf numFmtId="0" fontId="9" fillId="0" borderId="25" xfId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left"/>
    </xf>
    <xf numFmtId="0" fontId="4" fillId="0" borderId="25" xfId="1" applyFont="1" applyFill="1" applyBorder="1" applyProtection="1"/>
    <xf numFmtId="4" fontId="9" fillId="0" borderId="25" xfId="1" applyNumberFormat="1" applyFill="1" applyBorder="1" applyAlignment="1" applyProtection="1">
      <alignment horizontal="right"/>
    </xf>
    <xf numFmtId="4" fontId="6" fillId="0" borderId="25" xfId="1" applyNumberFormat="1" applyFont="1" applyFill="1" applyBorder="1" applyProtection="1"/>
    <xf numFmtId="0" fontId="6" fillId="0" borderId="25" xfId="1" applyFont="1" applyFill="1" applyBorder="1" applyProtection="1"/>
    <xf numFmtId="164" fontId="6" fillId="0" borderId="25" xfId="1" applyNumberFormat="1" applyFont="1" applyFill="1" applyBorder="1" applyProtection="1"/>
    <xf numFmtId="3" fontId="9" fillId="0" borderId="0" xfId="1" applyNumberFormat="1" applyProtection="1"/>
    <xf numFmtId="0" fontId="18" fillId="0" borderId="21" xfId="1" applyFont="1" applyFill="1" applyBorder="1" applyAlignment="1" applyProtection="1">
      <alignment horizontal="center" vertical="top"/>
    </xf>
    <xf numFmtId="49" fontId="7" fillId="0" borderId="21" xfId="1" applyNumberFormat="1" applyFont="1" applyFill="1" applyBorder="1" applyAlignment="1" applyProtection="1">
      <alignment horizontal="left" vertical="top"/>
    </xf>
    <xf numFmtId="0" fontId="8" fillId="0" borderId="21" xfId="1" applyNumberFormat="1" applyFont="1" applyFill="1" applyBorder="1" applyProtection="1"/>
    <xf numFmtId="0" fontId="7" fillId="0" borderId="21" xfId="1" applyFont="1" applyFill="1" applyBorder="1" applyAlignment="1" applyProtection="1">
      <alignment horizontal="center" vertical="top"/>
    </xf>
    <xf numFmtId="49" fontId="7" fillId="0" borderId="2" xfId="9" applyNumberFormat="1" applyFont="1" applyFill="1" applyBorder="1" applyAlignment="1" applyProtection="1">
      <alignment horizontal="left"/>
    </xf>
    <xf numFmtId="0" fontId="7" fillId="0" borderId="21" xfId="9" applyFont="1" applyFill="1" applyBorder="1" applyAlignment="1" applyProtection="1">
      <alignment wrapText="1"/>
    </xf>
    <xf numFmtId="0" fontId="6" fillId="0" borderId="21" xfId="9" applyFont="1" applyBorder="1" applyAlignment="1" applyProtection="1">
      <alignment wrapText="1"/>
    </xf>
    <xf numFmtId="0" fontId="18" fillId="0" borderId="21" xfId="1" applyFont="1" applyFill="1" applyBorder="1" applyAlignment="1" applyProtection="1">
      <alignment horizontal="center"/>
    </xf>
    <xf numFmtId="0" fontId="7" fillId="30" borderId="21" xfId="1" applyFont="1" applyFill="1" applyBorder="1" applyAlignment="1" applyProtection="1">
      <alignment horizontal="center"/>
    </xf>
    <xf numFmtId="49" fontId="20" fillId="0" borderId="0" xfId="589" applyNumberFormat="1" applyFont="1" applyBorder="1" applyAlignment="1" applyProtection="1">
      <alignment horizontal="left"/>
    </xf>
    <xf numFmtId="0" fontId="59" fillId="0" borderId="21" xfId="589" applyFont="1" applyBorder="1" applyAlignment="1" applyProtection="1">
      <alignment vertical="top" wrapText="1" shrinkToFit="1"/>
    </xf>
    <xf numFmtId="49" fontId="20" fillId="0" borderId="0" xfId="589" applyNumberFormat="1" applyFont="1" applyBorder="1" applyAlignment="1" applyProtection="1">
      <alignment horizontal="center" shrinkToFit="1"/>
    </xf>
    <xf numFmtId="0" fontId="20" fillId="0" borderId="21" xfId="589" applyFont="1" applyBorder="1" applyAlignment="1" applyProtection="1">
      <alignment vertical="top" wrapText="1" shrinkToFit="1"/>
    </xf>
    <xf numFmtId="49" fontId="20" fillId="0" borderId="21" xfId="589" applyNumberFormat="1" applyFont="1" applyBorder="1" applyAlignment="1" applyProtection="1">
      <alignment horizontal="center" shrinkToFit="1"/>
    </xf>
    <xf numFmtId="0" fontId="59" fillId="0" borderId="21" xfId="589" applyFont="1" applyBorder="1" applyAlignment="1" applyProtection="1">
      <alignment wrapText="1"/>
    </xf>
    <xf numFmtId="49" fontId="20" fillId="0" borderId="0" xfId="589" applyNumberFormat="1" applyFont="1" applyBorder="1" applyAlignment="1" applyProtection="1">
      <alignment wrapText="1"/>
    </xf>
    <xf numFmtId="0" fontId="20" fillId="30" borderId="21" xfId="589" applyFont="1" applyFill="1" applyBorder="1" applyAlignment="1" applyProtection="1">
      <alignment vertical="top" wrapText="1" shrinkToFit="1"/>
    </xf>
    <xf numFmtId="4" fontId="20" fillId="0" borderId="21" xfId="589" applyNumberFormat="1" applyFont="1" applyBorder="1" applyAlignment="1" applyProtection="1">
      <alignment horizontal="right"/>
    </xf>
    <xf numFmtId="0" fontId="20" fillId="0" borderId="21" xfId="589" applyFont="1" applyBorder="1" applyAlignment="1" applyProtection="1">
      <alignment wrapText="1"/>
    </xf>
    <xf numFmtId="49" fontId="20" fillId="0" borderId="0" xfId="589" applyNumberFormat="1" applyFont="1" applyBorder="1" applyAlignment="1" applyProtection="1">
      <alignment vertical="top" wrapText="1"/>
    </xf>
    <xf numFmtId="0" fontId="20" fillId="0" borderId="21" xfId="590" applyFont="1" applyBorder="1" applyAlignment="1" applyProtection="1">
      <alignment wrapText="1"/>
    </xf>
    <xf numFmtId="49" fontId="20" fillId="0" borderId="0" xfId="590" applyNumberFormat="1" applyFont="1" applyBorder="1" applyAlignment="1" applyProtection="1">
      <alignment horizontal="center" shrinkToFit="1"/>
    </xf>
    <xf numFmtId="4" fontId="20" fillId="0" borderId="21" xfId="590" applyNumberFormat="1" applyFont="1" applyBorder="1" applyAlignment="1" applyProtection="1">
      <alignment horizontal="right"/>
    </xf>
    <xf numFmtId="0" fontId="20" fillId="0" borderId="21" xfId="0" applyFont="1" applyBorder="1" applyAlignment="1" applyProtection="1">
      <alignment wrapText="1" shrinkToFit="1"/>
    </xf>
    <xf numFmtId="0" fontId="20" fillId="0" borderId="0" xfId="0" applyFont="1" applyBorder="1" applyAlignment="1" applyProtection="1">
      <alignment horizontal="center"/>
    </xf>
    <xf numFmtId="49" fontId="4" fillId="0" borderId="21" xfId="1" applyNumberFormat="1" applyFont="1" applyFill="1" applyBorder="1" applyAlignment="1" applyProtection="1">
      <alignment horizontal="left"/>
    </xf>
    <xf numFmtId="0" fontId="4" fillId="0" borderId="21" xfId="1" applyFont="1" applyFill="1" applyBorder="1" applyProtection="1"/>
    <xf numFmtId="4" fontId="9" fillId="0" borderId="21" xfId="1" applyNumberFormat="1" applyFill="1" applyBorder="1" applyAlignment="1" applyProtection="1">
      <alignment horizontal="right"/>
    </xf>
    <xf numFmtId="4" fontId="6" fillId="0" borderId="21" xfId="1" applyNumberFormat="1" applyFont="1" applyFill="1" applyBorder="1" applyProtection="1"/>
    <xf numFmtId="164" fontId="6" fillId="0" borderId="21" xfId="1" applyNumberFormat="1" applyFont="1" applyFill="1" applyBorder="1" applyProtection="1"/>
    <xf numFmtId="0" fontId="9" fillId="0" borderId="10" xfId="1" applyBorder="1" applyProtection="1"/>
    <xf numFmtId="0" fontId="9" fillId="0" borderId="11" xfId="1" applyBorder="1" applyProtection="1"/>
    <xf numFmtId="0" fontId="6" fillId="0" borderId="11" xfId="1" applyFont="1" applyBorder="1" applyProtection="1"/>
    <xf numFmtId="4" fontId="6" fillId="0" borderId="11" xfId="1" applyNumberFormat="1" applyFont="1" applyBorder="1" applyProtection="1"/>
    <xf numFmtId="0" fontId="9" fillId="0" borderId="12" xfId="1" applyBorder="1" applyProtection="1"/>
    <xf numFmtId="0" fontId="20" fillId="0" borderId="5" xfId="1" applyFont="1" applyBorder="1" applyProtection="1"/>
    <xf numFmtId="0" fontId="20" fillId="0" borderId="4" xfId="1" applyFont="1" applyBorder="1" applyProtection="1"/>
    <xf numFmtId="0" fontId="9" fillId="0" borderId="4" xfId="1" applyBorder="1" applyProtection="1"/>
    <xf numFmtId="0" fontId="9" fillId="0" borderId="3" xfId="1" applyBorder="1" applyProtection="1"/>
    <xf numFmtId="0" fontId="20" fillId="0" borderId="2" xfId="1" applyFont="1" applyBorder="1" applyProtection="1"/>
    <xf numFmtId="0" fontId="20" fillId="0" borderId="0" xfId="1" applyFont="1" applyBorder="1" applyProtection="1"/>
    <xf numFmtId="0" fontId="9" fillId="0" borderId="0" xfId="1" applyBorder="1" applyProtection="1"/>
    <xf numFmtId="0" fontId="9" fillId="0" borderId="1" xfId="1" applyBorder="1" applyProtection="1"/>
    <xf numFmtId="0" fontId="59" fillId="0" borderId="0" xfId="1" applyFont="1" applyBorder="1" applyProtection="1"/>
    <xf numFmtId="0" fontId="20" fillId="0" borderId="8" xfId="1" applyFont="1" applyBorder="1" applyProtection="1"/>
    <xf numFmtId="0" fontId="20" fillId="0" borderId="9" xfId="1" applyFont="1" applyBorder="1" applyProtection="1"/>
    <xf numFmtId="0" fontId="9" fillId="0" borderId="9" xfId="1" applyBorder="1" applyProtection="1"/>
    <xf numFmtId="0" fontId="9" fillId="0" borderId="23" xfId="1" applyBorder="1" applyProtection="1"/>
    <xf numFmtId="0" fontId="16" fillId="0" borderId="0" xfId="1" applyFont="1" applyAlignment="1" applyProtection="1"/>
    <xf numFmtId="0" fontId="9" fillId="0" borderId="0" xfId="1" applyAlignment="1" applyProtection="1">
      <alignment horizontal="right"/>
    </xf>
    <xf numFmtId="0" fontId="17" fillId="0" borderId="0" xfId="1" applyFont="1" applyBorder="1" applyProtection="1"/>
    <xf numFmtId="3" fontId="17" fillId="0" borderId="0" xfId="1" applyNumberFormat="1" applyFont="1" applyBorder="1" applyAlignment="1" applyProtection="1">
      <alignment horizontal="right"/>
    </xf>
    <xf numFmtId="4" fontId="17" fillId="0" borderId="0" xfId="1" applyNumberFormat="1" applyFont="1" applyBorder="1" applyProtection="1"/>
    <xf numFmtId="0" fontId="16" fillId="0" borderId="0" xfId="1" applyFont="1" applyBorder="1" applyAlignment="1" applyProtection="1"/>
    <xf numFmtId="0" fontId="9" fillId="0" borderId="0" xfId="1" applyBorder="1" applyAlignment="1" applyProtection="1">
      <alignment horizontal="right"/>
    </xf>
    <xf numFmtId="4" fontId="7" fillId="0" borderId="21" xfId="1" applyNumberFormat="1" applyFont="1" applyFill="1" applyBorder="1" applyAlignment="1" applyProtection="1">
      <alignment horizontal="right"/>
      <protection locked="0"/>
    </xf>
    <xf numFmtId="4" fontId="9" fillId="0" borderId="25" xfId="1" applyNumberFormat="1" applyFill="1" applyBorder="1" applyAlignment="1" applyProtection="1">
      <alignment horizontal="right"/>
      <protection locked="0"/>
    </xf>
    <xf numFmtId="0" fontId="9" fillId="0" borderId="21" xfId="1" applyNumberFormat="1" applyFill="1" applyBorder="1" applyAlignment="1" applyProtection="1">
      <alignment horizontal="right"/>
      <protection locked="0"/>
    </xf>
    <xf numFmtId="4" fontId="7" fillId="0" borderId="0" xfId="1" applyNumberFormat="1" applyFont="1" applyFill="1" applyBorder="1" applyAlignment="1" applyProtection="1">
      <alignment horizontal="right"/>
      <protection locked="0"/>
    </xf>
    <xf numFmtId="2" fontId="20" fillId="0" borderId="0" xfId="0" applyNumberFormat="1" applyFont="1" applyBorder="1" applyAlignment="1" applyProtection="1">
      <alignment horizontal="right"/>
      <protection locked="0"/>
    </xf>
    <xf numFmtId="0" fontId="11" fillId="0" borderId="0" xfId="1" applyFont="1" applyAlignment="1" applyProtection="1">
      <alignment horizontal="center"/>
    </xf>
    <xf numFmtId="0" fontId="9" fillId="0" borderId="13" xfId="1" applyFont="1" applyBorder="1" applyAlignment="1" applyProtection="1">
      <alignment horizontal="center"/>
    </xf>
    <xf numFmtId="0" fontId="9" fillId="0" borderId="14" xfId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0" fontId="9" fillId="0" borderId="18" xfId="1" applyFont="1" applyBorder="1" applyAlignment="1" applyProtection="1">
      <alignment horizontal="center"/>
    </xf>
    <xf numFmtId="0" fontId="9" fillId="0" borderId="19" xfId="1" applyBorder="1" applyAlignment="1" applyProtection="1">
      <alignment horizontal="left" shrinkToFit="1"/>
    </xf>
    <xf numFmtId="0" fontId="9" fillId="0" borderId="20" xfId="1" applyBorder="1" applyAlignment="1" applyProtection="1">
      <alignment horizontal="left" shrinkToFit="1"/>
    </xf>
  </cellXfs>
  <cellStyles count="593">
    <cellStyle name="_x0004_" xfId="10"/>
    <cellStyle name="1 000 EUR" xfId="11"/>
    <cellStyle name="1 000 EUR 2" xfId="12"/>
    <cellStyle name="1 000 Kč_TP-42N1" xfId="13"/>
    <cellStyle name="20 % – Zvýraznění1 2" xfId="14"/>
    <cellStyle name="20 % – Zvýraznění1 2 2" xfId="512"/>
    <cellStyle name="20 % – Zvýraznění1 2 3" xfId="511"/>
    <cellStyle name="20 % – Zvýraznění1 3" xfId="15"/>
    <cellStyle name="20 % – Zvýraznění1 4" xfId="16"/>
    <cellStyle name="20 % – Zvýraznění2 2" xfId="17"/>
    <cellStyle name="20 % – Zvýraznění2 2 2" xfId="514"/>
    <cellStyle name="20 % – Zvýraznění2 2 3" xfId="513"/>
    <cellStyle name="20 % – Zvýraznění2 3" xfId="18"/>
    <cellStyle name="20 % – Zvýraznění2 4" xfId="19"/>
    <cellStyle name="20 % – Zvýraznění3 2" xfId="20"/>
    <cellStyle name="20 % – Zvýraznění3 2 2" xfId="516"/>
    <cellStyle name="20 % – Zvýraznění3 2 3" xfId="515"/>
    <cellStyle name="20 % – Zvýraznění3 3" xfId="21"/>
    <cellStyle name="20 % – Zvýraznění3 4" xfId="22"/>
    <cellStyle name="20 % – Zvýraznění4 2" xfId="23"/>
    <cellStyle name="20 % – Zvýraznění4 2 2" xfId="518"/>
    <cellStyle name="20 % – Zvýraznění4 2 3" xfId="517"/>
    <cellStyle name="20 % – Zvýraznění4 3" xfId="24"/>
    <cellStyle name="20 % – Zvýraznění4 4" xfId="25"/>
    <cellStyle name="20 % – Zvýraznění5 2" xfId="26"/>
    <cellStyle name="20 % – Zvýraznění5 3" xfId="27"/>
    <cellStyle name="20 % – Zvýraznění5 4" xfId="28"/>
    <cellStyle name="20 % – Zvýraznění6 2" xfId="29"/>
    <cellStyle name="20 % – Zvýraznění6 2 2" xfId="520"/>
    <cellStyle name="20 % – Zvýraznění6 2 3" xfId="519"/>
    <cellStyle name="20 % – Zvýraznění6 3" xfId="30"/>
    <cellStyle name="20 % – Zvýraznění6 4" xfId="31"/>
    <cellStyle name="40 % – Zvýraznění1 2" xfId="32"/>
    <cellStyle name="40 % – Zvýraznění1 2 2" xfId="522"/>
    <cellStyle name="40 % – Zvýraznění1 2 3" xfId="521"/>
    <cellStyle name="40 % – Zvýraznění1 3" xfId="33"/>
    <cellStyle name="40 % – Zvýraznění1 4" xfId="34"/>
    <cellStyle name="40 % – Zvýraznění2 2" xfId="35"/>
    <cellStyle name="40 % – Zvýraznění2 3" xfId="36"/>
    <cellStyle name="40 % – Zvýraznění2 4" xfId="37"/>
    <cellStyle name="40 % – Zvýraznění3 2" xfId="38"/>
    <cellStyle name="40 % – Zvýraznění3 2 2" xfId="524"/>
    <cellStyle name="40 % – Zvýraznění3 2 3" xfId="523"/>
    <cellStyle name="40 % – Zvýraznění3 3" xfId="39"/>
    <cellStyle name="40 % – Zvýraznění3 4" xfId="40"/>
    <cellStyle name="40 % – Zvýraznění4 2" xfId="41"/>
    <cellStyle name="40 % – Zvýraznění4 2 2" xfId="526"/>
    <cellStyle name="40 % – Zvýraznění4 2 3" xfId="525"/>
    <cellStyle name="40 % – Zvýraznění4 3" xfId="42"/>
    <cellStyle name="40 % – Zvýraznění4 4" xfId="43"/>
    <cellStyle name="40 % – Zvýraznění5 2" xfId="44"/>
    <cellStyle name="40 % – Zvýraznění5 2 2" xfId="528"/>
    <cellStyle name="40 % – Zvýraznění5 2 3" xfId="527"/>
    <cellStyle name="40 % – Zvýraznění5 3" xfId="45"/>
    <cellStyle name="40 % – Zvýraznění5 4" xfId="46"/>
    <cellStyle name="40 % – Zvýraznění6 2" xfId="47"/>
    <cellStyle name="40 % – Zvýraznění6 2 2" xfId="530"/>
    <cellStyle name="40 % – Zvýraznění6 2 3" xfId="529"/>
    <cellStyle name="40 % – Zvýraznění6 3" xfId="48"/>
    <cellStyle name="40 % – Zvýraznění6 4" xfId="49"/>
    <cellStyle name="60 % – Zvýraznění1 2" xfId="50"/>
    <cellStyle name="60 % – Zvýraznění1 2 2" xfId="532"/>
    <cellStyle name="60 % – Zvýraznění1 2 3" xfId="531"/>
    <cellStyle name="60 % – Zvýraznění1 3" xfId="51"/>
    <cellStyle name="60 % – Zvýraznění1 4" xfId="52"/>
    <cellStyle name="60 % – Zvýraznění2 2" xfId="53"/>
    <cellStyle name="60 % – Zvýraznění2 2 2" xfId="534"/>
    <cellStyle name="60 % – Zvýraznění2 2 3" xfId="533"/>
    <cellStyle name="60 % – Zvýraznění2 3" xfId="54"/>
    <cellStyle name="60 % – Zvýraznění2 4" xfId="55"/>
    <cellStyle name="60 % – Zvýraznění3 2" xfId="56"/>
    <cellStyle name="60 % – Zvýraznění3 2 2" xfId="536"/>
    <cellStyle name="60 % – Zvýraznění3 2 3" xfId="535"/>
    <cellStyle name="60 % – Zvýraznění3 3" xfId="57"/>
    <cellStyle name="60 % – Zvýraznění3 4" xfId="58"/>
    <cellStyle name="60 % – Zvýraznění4 2" xfId="59"/>
    <cellStyle name="60 % – Zvýraznění4 2 2" xfId="538"/>
    <cellStyle name="60 % – Zvýraznění4 2 3" xfId="537"/>
    <cellStyle name="60 % – Zvýraznění4 3" xfId="60"/>
    <cellStyle name="60 % – Zvýraznění4 4" xfId="61"/>
    <cellStyle name="60 % – Zvýraznění5 2" xfId="62"/>
    <cellStyle name="60 % – Zvýraznění5 2 2" xfId="540"/>
    <cellStyle name="60 % – Zvýraznění5 2 3" xfId="539"/>
    <cellStyle name="60 % – Zvýraznění5 3" xfId="63"/>
    <cellStyle name="60 % – Zvýraznění5 4" xfId="64"/>
    <cellStyle name="60 % – Zvýraznění6 2" xfId="65"/>
    <cellStyle name="60 % – Zvýraznění6 2 2" xfId="542"/>
    <cellStyle name="60 % – Zvýraznění6 2 3" xfId="541"/>
    <cellStyle name="60 % – Zvýraznění6 3" xfId="66"/>
    <cellStyle name="60 % – Zvýraznění6 4" xfId="67"/>
    <cellStyle name="args.style" xfId="68"/>
    <cellStyle name="args.style 2" xfId="69"/>
    <cellStyle name="blank" xfId="70"/>
    <cellStyle name="blank - Style1" xfId="71"/>
    <cellStyle name="blank 2" xfId="72"/>
    <cellStyle name="blank 3" xfId="73"/>
    <cellStyle name="Calc Currency (0)" xfId="74"/>
    <cellStyle name="Calc Currency (0) 2" xfId="75"/>
    <cellStyle name="Calc Currency (2)" xfId="76"/>
    <cellStyle name="Calc Percent (0)" xfId="77"/>
    <cellStyle name="Calc Percent (1)" xfId="78"/>
    <cellStyle name="Calc Percent (1) 2" xfId="79"/>
    <cellStyle name="Calc Percent (2)" xfId="80"/>
    <cellStyle name="Calc Percent (2) 2" xfId="81"/>
    <cellStyle name="Calc Units (0)" xfId="82"/>
    <cellStyle name="Calc Units (0) 2" xfId="83"/>
    <cellStyle name="Calc Units (1)" xfId="84"/>
    <cellStyle name="Calc Units (1) 2" xfId="85"/>
    <cellStyle name="Calc Units (2)" xfId="86"/>
    <cellStyle name="Celkem 2" xfId="87"/>
    <cellStyle name="Celkem 2 2" xfId="545"/>
    <cellStyle name="Celkem 2 3" xfId="544"/>
    <cellStyle name="Celkem 3" xfId="88"/>
    <cellStyle name="Celkem 4" xfId="89"/>
    <cellStyle name="Comma  - Style2" xfId="90"/>
    <cellStyle name="Comma  - Style3" xfId="91"/>
    <cellStyle name="Comma  - Style4" xfId="92"/>
    <cellStyle name="Comma  - Style5" xfId="93"/>
    <cellStyle name="Comma  - Style6" xfId="94"/>
    <cellStyle name="Comma  - Style7" xfId="95"/>
    <cellStyle name="Comma  - Style8" xfId="96"/>
    <cellStyle name="Comma [0]_#6 Temps &amp; Contractors" xfId="97"/>
    <cellStyle name="Comma [00]" xfId="98"/>
    <cellStyle name="Comma [00] 2" xfId="99"/>
    <cellStyle name="Comma_#6 Temps &amp; Contractors" xfId="100"/>
    <cellStyle name="Copied" xfId="101"/>
    <cellStyle name="Copied 2" xfId="102"/>
    <cellStyle name="Currency [0]_#6 Temps &amp; Contractors" xfId="103"/>
    <cellStyle name="Currency [00]" xfId="104"/>
    <cellStyle name="Currency_#6 Temps &amp; Contractors" xfId="105"/>
    <cellStyle name="čárky [0]_PolozRozpisNakladu.xls" xfId="483"/>
    <cellStyle name="Date Short" xfId="106"/>
    <cellStyle name="DELTA" xfId="107"/>
    <cellStyle name="DELTA 2" xfId="108"/>
    <cellStyle name="Enter Currency (0)" xfId="109"/>
    <cellStyle name="Enter Currency (0) 2" xfId="110"/>
    <cellStyle name="Enter Currency (2)" xfId="111"/>
    <cellStyle name="Enter Units (0)" xfId="112"/>
    <cellStyle name="Enter Units (0) 2" xfId="113"/>
    <cellStyle name="Enter Units (1)" xfId="114"/>
    <cellStyle name="Enter Units (1) 2" xfId="115"/>
    <cellStyle name="Enter Units (2)" xfId="116"/>
    <cellStyle name="Entered" xfId="117"/>
    <cellStyle name="Entered 2" xfId="118"/>
    <cellStyle name="Euro" xfId="119"/>
    <cellStyle name="Euro 10" xfId="120"/>
    <cellStyle name="Euro 10 2" xfId="121"/>
    <cellStyle name="Euro 10 3" xfId="122"/>
    <cellStyle name="Euro 11" xfId="123"/>
    <cellStyle name="Euro 11 2" xfId="124"/>
    <cellStyle name="Euro 11 3" xfId="125"/>
    <cellStyle name="Euro 12" xfId="126"/>
    <cellStyle name="Euro 12 2" xfId="127"/>
    <cellStyle name="Euro 12 3" xfId="128"/>
    <cellStyle name="Euro 13" xfId="129"/>
    <cellStyle name="Euro 13 2" xfId="130"/>
    <cellStyle name="Euro 13 3" xfId="131"/>
    <cellStyle name="Euro 14" xfId="132"/>
    <cellStyle name="Euro 14 2" xfId="133"/>
    <cellStyle name="Euro 14 3" xfId="134"/>
    <cellStyle name="Euro 15" xfId="135"/>
    <cellStyle name="Euro 15 2" xfId="136"/>
    <cellStyle name="Euro 15 3" xfId="137"/>
    <cellStyle name="Euro 16" xfId="138"/>
    <cellStyle name="Euro 16 2" xfId="139"/>
    <cellStyle name="Euro 16 3" xfId="140"/>
    <cellStyle name="Euro 17" xfId="141"/>
    <cellStyle name="Euro 17 2" xfId="142"/>
    <cellStyle name="Euro 17 3" xfId="143"/>
    <cellStyle name="Euro 18" xfId="144"/>
    <cellStyle name="Euro 18 2" xfId="145"/>
    <cellStyle name="Euro 18 3" xfId="146"/>
    <cellStyle name="Euro 19" xfId="147"/>
    <cellStyle name="Euro 19 2" xfId="148"/>
    <cellStyle name="Euro 19 3" xfId="149"/>
    <cellStyle name="Euro 2" xfId="150"/>
    <cellStyle name="Euro 2 2" xfId="151"/>
    <cellStyle name="Euro 2 3" xfId="152"/>
    <cellStyle name="Euro 20" xfId="153"/>
    <cellStyle name="Euro 20 2" xfId="154"/>
    <cellStyle name="Euro 20 3" xfId="155"/>
    <cellStyle name="Euro 21" xfId="156"/>
    <cellStyle name="Euro 21 2" xfId="157"/>
    <cellStyle name="Euro 21 3" xfId="158"/>
    <cellStyle name="Euro 22" xfId="159"/>
    <cellStyle name="Euro 22 2" xfId="160"/>
    <cellStyle name="Euro 22 3" xfId="161"/>
    <cellStyle name="Euro 23" xfId="162"/>
    <cellStyle name="Euro 23 2" xfId="163"/>
    <cellStyle name="Euro 23 3" xfId="164"/>
    <cellStyle name="Euro 24" xfId="165"/>
    <cellStyle name="Euro 24 2" xfId="166"/>
    <cellStyle name="Euro 24 3" xfId="167"/>
    <cellStyle name="Euro 25" xfId="168"/>
    <cellStyle name="Euro 25 2" xfId="169"/>
    <cellStyle name="Euro 25 3" xfId="170"/>
    <cellStyle name="Euro 26" xfId="171"/>
    <cellStyle name="Euro 26 2" xfId="172"/>
    <cellStyle name="Euro 26 3" xfId="173"/>
    <cellStyle name="Euro 27" xfId="174"/>
    <cellStyle name="Euro 27 2" xfId="175"/>
    <cellStyle name="Euro 27 3" xfId="176"/>
    <cellStyle name="Euro 28" xfId="177"/>
    <cellStyle name="Euro 28 2" xfId="178"/>
    <cellStyle name="Euro 28 3" xfId="179"/>
    <cellStyle name="Euro 29" xfId="180"/>
    <cellStyle name="Euro 29 2" xfId="181"/>
    <cellStyle name="Euro 29 3" xfId="182"/>
    <cellStyle name="Euro 3" xfId="183"/>
    <cellStyle name="Euro 3 2" xfId="184"/>
    <cellStyle name="Euro 3 3" xfId="185"/>
    <cellStyle name="Euro 30" xfId="186"/>
    <cellStyle name="Euro 30 2" xfId="187"/>
    <cellStyle name="Euro 30 3" xfId="188"/>
    <cellStyle name="Euro 31" xfId="189"/>
    <cellStyle name="Euro 31 2" xfId="190"/>
    <cellStyle name="Euro 4" xfId="191"/>
    <cellStyle name="Euro 4 2" xfId="192"/>
    <cellStyle name="Euro 4 3" xfId="193"/>
    <cellStyle name="Euro 5" xfId="194"/>
    <cellStyle name="Euro 5 2" xfId="195"/>
    <cellStyle name="Euro 5 3" xfId="196"/>
    <cellStyle name="Euro 6" xfId="197"/>
    <cellStyle name="Euro 6 2" xfId="198"/>
    <cellStyle name="Euro 6 3" xfId="199"/>
    <cellStyle name="Euro 7" xfId="200"/>
    <cellStyle name="Euro 7 2" xfId="201"/>
    <cellStyle name="Euro 7 3" xfId="202"/>
    <cellStyle name="Euro 8" xfId="203"/>
    <cellStyle name="Euro 8 2" xfId="204"/>
    <cellStyle name="Euro 8 3" xfId="205"/>
    <cellStyle name="Euro 9" xfId="206"/>
    <cellStyle name="Euro 9 2" xfId="207"/>
    <cellStyle name="Euro 9 3" xfId="208"/>
    <cellStyle name="G10" xfId="209"/>
    <cellStyle name="Grey" xfId="210"/>
    <cellStyle name="Header" xfId="211"/>
    <cellStyle name="Header 2" xfId="212"/>
    <cellStyle name="Header1" xfId="213"/>
    <cellStyle name="Header2" xfId="214"/>
    <cellStyle name="HEADINGS" xfId="215"/>
    <cellStyle name="HEADINGS 2" xfId="216"/>
    <cellStyle name="HEADINGSTOP" xfId="217"/>
    <cellStyle name="HEADINGSTOP 2" xfId="218"/>
    <cellStyle name="Hyperlink" xfId="219"/>
    <cellStyle name="Hyperlink 2" xfId="220"/>
    <cellStyle name="Hypertextový odkaz 2" xfId="484"/>
    <cellStyle name="Chybně 2" xfId="221"/>
    <cellStyle name="Chybně 2 2" xfId="547"/>
    <cellStyle name="Chybně 2 3" xfId="546"/>
    <cellStyle name="Chybně 3" xfId="222"/>
    <cellStyle name="Chybně 4" xfId="223"/>
    <cellStyle name="Input [yellow]" xfId="224"/>
    <cellStyle name="Kontrolní buňka 2" xfId="225"/>
    <cellStyle name="Kontrolní buňka 3" xfId="226"/>
    <cellStyle name="Kontrolní buňka 4" xfId="227"/>
    <cellStyle name="Link Currency (0)" xfId="228"/>
    <cellStyle name="Link Currency (0) 2" xfId="229"/>
    <cellStyle name="Link Currency (2)" xfId="230"/>
    <cellStyle name="Link Units (0)" xfId="231"/>
    <cellStyle name="Link Units (0) 2" xfId="232"/>
    <cellStyle name="Link Units (1)" xfId="233"/>
    <cellStyle name="Link Units (1) 2" xfId="234"/>
    <cellStyle name="Link Units (2)" xfId="235"/>
    <cellStyle name="Migliaia (0)_PortF2k" xfId="236"/>
    <cellStyle name="Nadpis 1 2" xfId="237"/>
    <cellStyle name="Nadpis 1 2 2" xfId="549"/>
    <cellStyle name="Nadpis 1 2 3" xfId="548"/>
    <cellStyle name="Nadpis 1 3" xfId="238"/>
    <cellStyle name="Nadpis 1 4" xfId="239"/>
    <cellStyle name="Nadpis 2 2" xfId="240"/>
    <cellStyle name="Nadpis 2 2 2" xfId="551"/>
    <cellStyle name="Nadpis 2 2 3" xfId="550"/>
    <cellStyle name="Nadpis 2 3" xfId="241"/>
    <cellStyle name="Nadpis 2 4" xfId="242"/>
    <cellStyle name="Nadpis 3 2" xfId="243"/>
    <cellStyle name="Nadpis 3 2 2" xfId="553"/>
    <cellStyle name="Nadpis 3 2 3" xfId="552"/>
    <cellStyle name="Nadpis 3 3" xfId="244"/>
    <cellStyle name="Nadpis 3 4" xfId="245"/>
    <cellStyle name="Nadpis 4 2" xfId="246"/>
    <cellStyle name="Nadpis 4 2 2" xfId="555"/>
    <cellStyle name="Nadpis 4 2 3" xfId="554"/>
    <cellStyle name="Nadpis 4 3" xfId="247"/>
    <cellStyle name="Nadpis 4 4" xfId="248"/>
    <cellStyle name="Název 2" xfId="249"/>
    <cellStyle name="Název 2 2" xfId="557"/>
    <cellStyle name="Název 2 3" xfId="556"/>
    <cellStyle name="Název 3" xfId="250"/>
    <cellStyle name="Název 4" xfId="251"/>
    <cellStyle name="Neutrální 2" xfId="252"/>
    <cellStyle name="Neutrální 2 2" xfId="559"/>
    <cellStyle name="Neutrální 2 3" xfId="558"/>
    <cellStyle name="Neutrální 3" xfId="253"/>
    <cellStyle name="Neutrální 4" xfId="254"/>
    <cellStyle name="Normal" xfId="255"/>
    <cellStyle name="Normal - Style1" xfId="256"/>
    <cellStyle name="Normal - Style1 2" xfId="257"/>
    <cellStyle name="Normal 2" xfId="258"/>
    <cellStyle name="Normal 2 10" xfId="259"/>
    <cellStyle name="Normal 2 10 2" xfId="260"/>
    <cellStyle name="Normal 2 10 3" xfId="261"/>
    <cellStyle name="Normal 2 10_Ceník 20090707 sestavený Formatou-KOREKTURA-pro Tondu_kontrola" xfId="262"/>
    <cellStyle name="Normal 2 11" xfId="263"/>
    <cellStyle name="Normal 2 11 2" xfId="264"/>
    <cellStyle name="Normal 2 11 3" xfId="265"/>
    <cellStyle name="Normal 2 11_Ceník 20090707 sestavený Formatou-KOREKTURA-pro Tondu_kontrola" xfId="266"/>
    <cellStyle name="Normal 2 12" xfId="267"/>
    <cellStyle name="Normal 2 12 2" xfId="268"/>
    <cellStyle name="Normal 2 12 3" xfId="269"/>
    <cellStyle name="Normal 2 12_Ceník 20090707 sestavený Formatou-KOREKTURA-pro Tondu_kontrola" xfId="270"/>
    <cellStyle name="Normal 2 13" xfId="271"/>
    <cellStyle name="Normal 2 13 2" xfId="272"/>
    <cellStyle name="Normal 2 13 3" xfId="273"/>
    <cellStyle name="Normal 2 13_Ceník 20090707 sestavený Formatou-KOREKTURA-pro Tondu_kontrola" xfId="274"/>
    <cellStyle name="Normal 2 14" xfId="275"/>
    <cellStyle name="Normal 2 14 2" xfId="276"/>
    <cellStyle name="Normal 2 14 3" xfId="277"/>
    <cellStyle name="Normal 2 14_Ceník 20090707 sestavený Formatou-KOREKTURA-pro Tondu_kontrola" xfId="278"/>
    <cellStyle name="Normal 2 15" xfId="279"/>
    <cellStyle name="Normal 2 15 2" xfId="280"/>
    <cellStyle name="Normal 2 15 3" xfId="281"/>
    <cellStyle name="Normal 2 15_Ceník 20090707 sestavený Formatou-KOREKTURA-pro Tondu_kontrola" xfId="282"/>
    <cellStyle name="Normal 2 16" xfId="283"/>
    <cellStyle name="Normal 2 16 2" xfId="284"/>
    <cellStyle name="Normal 2 16 3" xfId="285"/>
    <cellStyle name="Normal 2 16_Ceník 20090707 sestavený Formatou-KOREKTURA-pro Tondu_kontrola" xfId="286"/>
    <cellStyle name="Normal 2 17" xfId="287"/>
    <cellStyle name="Normal 2 17 2" xfId="288"/>
    <cellStyle name="Normal 2 17 3" xfId="289"/>
    <cellStyle name="Normal 2 17_Ceník 20090707 sestavený Formatou-KOREKTURA-pro Tondu_kontrola" xfId="290"/>
    <cellStyle name="Normal 2 18" xfId="291"/>
    <cellStyle name="Normal 2 18 2" xfId="292"/>
    <cellStyle name="Normal 2 18 3" xfId="293"/>
    <cellStyle name="Normal 2 18_Ceník 20090707 sestavený Formatou-KOREKTURA-pro Tondu_kontrola" xfId="294"/>
    <cellStyle name="Normal 2 19" xfId="295"/>
    <cellStyle name="Normal 2 19 2" xfId="296"/>
    <cellStyle name="Normal 2 19 3" xfId="297"/>
    <cellStyle name="Normal 2 19_Ceník 20090707 sestavený Formatou-KOREKTURA-pro Tondu_kontrola" xfId="298"/>
    <cellStyle name="Normal 2 2" xfId="299"/>
    <cellStyle name="Normal 2 2 2" xfId="300"/>
    <cellStyle name="Normal 2 2 3" xfId="301"/>
    <cellStyle name="Normal 2 2_Ceník 20090707 sestavený Formatou-KOREKTURA-pro Tondu_kontrola" xfId="302"/>
    <cellStyle name="Normal 2 20" xfId="303"/>
    <cellStyle name="Normal 2 20 2" xfId="304"/>
    <cellStyle name="Normal 2 20 3" xfId="305"/>
    <cellStyle name="Normal 2 20_Ceník 20090707 sestavený Formatou-KOREKTURA-pro Tondu_kontrola" xfId="306"/>
    <cellStyle name="Normal 2 21" xfId="307"/>
    <cellStyle name="Normal 2 21 2" xfId="308"/>
    <cellStyle name="Normal 2 21 3" xfId="309"/>
    <cellStyle name="Normal 2 21_Ceník 20090707 sestavený Formatou-KOREKTURA-pro Tondu_kontrola" xfId="310"/>
    <cellStyle name="Normal 2 22" xfId="311"/>
    <cellStyle name="Normal 2 22 2" xfId="312"/>
    <cellStyle name="Normal 2 22 3" xfId="313"/>
    <cellStyle name="Normal 2 22_Ceník 20090707 sestavený Formatou-KOREKTURA-pro Tondu_kontrola" xfId="314"/>
    <cellStyle name="Normal 2 23" xfId="315"/>
    <cellStyle name="Normal 2 23 2" xfId="316"/>
    <cellStyle name="Normal 2 23 3" xfId="317"/>
    <cellStyle name="Normal 2 23_Ceník 20090707 sestavený Formatou-KOREKTURA-pro Tondu_kontrola" xfId="318"/>
    <cellStyle name="Normal 2 24" xfId="319"/>
    <cellStyle name="Normal 2 24 2" xfId="320"/>
    <cellStyle name="Normal 2 24 3" xfId="321"/>
    <cellStyle name="Normal 2 24_Ceník 20090707 sestavený Formatou-KOREKTURA-pro Tondu_kontrola" xfId="322"/>
    <cellStyle name="Normal 2 25" xfId="323"/>
    <cellStyle name="Normal 2 25 2" xfId="324"/>
    <cellStyle name="Normal 2 25 3" xfId="325"/>
    <cellStyle name="Normal 2 25_Ceník 20090707 sestavený Formatou-KOREKTURA-pro Tondu_kontrola" xfId="326"/>
    <cellStyle name="Normal 2 26" xfId="327"/>
    <cellStyle name="Normal 2 26 2" xfId="328"/>
    <cellStyle name="Normal 2 26 3" xfId="329"/>
    <cellStyle name="Normal 2 26_Ceník 20090707 sestavený Formatou-KOREKTURA-pro Tondu_kontrola" xfId="330"/>
    <cellStyle name="Normal 2 27" xfId="331"/>
    <cellStyle name="Normal 2 27 2" xfId="332"/>
    <cellStyle name="Normal 2 27 3" xfId="333"/>
    <cellStyle name="Normal 2 27_Ceník 20090707 sestavený Formatou-KOREKTURA-pro Tondu_kontrola" xfId="334"/>
    <cellStyle name="Normal 2 28" xfId="335"/>
    <cellStyle name="Normal 2 28 2" xfId="336"/>
    <cellStyle name="Normal 2 28 3" xfId="337"/>
    <cellStyle name="Normal 2 28_Ceník 20090707 sestavený Formatou-KOREKTURA-pro Tondu_kontrola" xfId="338"/>
    <cellStyle name="Normal 2 29" xfId="339"/>
    <cellStyle name="Normal 2 29 2" xfId="340"/>
    <cellStyle name="Normal 2 29 3" xfId="341"/>
    <cellStyle name="Normal 2 29_Ceník 20090707 sestavený Formatou-KOREKTURA-pro Tondu_kontrola" xfId="342"/>
    <cellStyle name="Normal 2 3" xfId="343"/>
    <cellStyle name="Normal 2 3 2" xfId="344"/>
    <cellStyle name="Normal 2 3 3" xfId="345"/>
    <cellStyle name="Normal 2 3_Ceník 20090707 sestavený Formatou-KOREKTURA-pro Tondu_kontrola" xfId="346"/>
    <cellStyle name="Normal 2 30" xfId="347"/>
    <cellStyle name="Normal 2 30 2" xfId="348"/>
    <cellStyle name="Normal 2 30 3" xfId="349"/>
    <cellStyle name="Normal 2 30_Ceník 20090707 sestavený Formatou-KOREKTURA-pro Tondu_kontrola" xfId="350"/>
    <cellStyle name="Normal 2 31" xfId="351"/>
    <cellStyle name="Normal 2 31 2" xfId="352"/>
    <cellStyle name="Normal 2 31_Ceník 20090707 sestavený Formatou-KOREKTURA-pro Tondu_kontrola" xfId="353"/>
    <cellStyle name="Normal 2 4" xfId="354"/>
    <cellStyle name="Normal 2 4 2" xfId="355"/>
    <cellStyle name="Normal 2 4 3" xfId="356"/>
    <cellStyle name="Normal 2 4_Ceník 20090707 sestavený Formatou-KOREKTURA-pro Tondu_kontrola" xfId="357"/>
    <cellStyle name="Normal 2 5" xfId="358"/>
    <cellStyle name="Normal 2 5 2" xfId="359"/>
    <cellStyle name="Normal 2 5 3" xfId="360"/>
    <cellStyle name="Normal 2 5_Ceník 20090707 sestavený Formatou-KOREKTURA-pro Tondu_kontrola" xfId="361"/>
    <cellStyle name="Normal 2 6" xfId="362"/>
    <cellStyle name="Normal 2 6 2" xfId="363"/>
    <cellStyle name="Normal 2 6 3" xfId="364"/>
    <cellStyle name="Normal 2 6_Ceník 20090707 sestavený Formatou-KOREKTURA-pro Tondu_kontrola" xfId="365"/>
    <cellStyle name="Normal 2 7" xfId="366"/>
    <cellStyle name="Normal 2 7 2" xfId="367"/>
    <cellStyle name="Normal 2 7 3" xfId="368"/>
    <cellStyle name="Normal 2 7_Ceník 20090707 sestavený Formatou-KOREKTURA-pro Tondu_kontrola" xfId="369"/>
    <cellStyle name="Normal 2 8" xfId="370"/>
    <cellStyle name="Normal 2 8 2" xfId="371"/>
    <cellStyle name="Normal 2 8 3" xfId="372"/>
    <cellStyle name="Normal 2 8_Ceník 20090707 sestavený Formatou-KOREKTURA-pro Tondu_kontrola" xfId="373"/>
    <cellStyle name="Normal 2 9" xfId="374"/>
    <cellStyle name="Normal 2 9 2" xfId="375"/>
    <cellStyle name="Normal 2 9 3" xfId="376"/>
    <cellStyle name="Normal 2 9_Ceník 20090707 sestavený Formatou-KOREKTURA-pro Tondu_kontrola" xfId="377"/>
    <cellStyle name="Normal_# 41-Market &amp;Trends" xfId="378"/>
    <cellStyle name="Normální" xfId="0" builtinId="0"/>
    <cellStyle name="normální 10" xfId="379"/>
    <cellStyle name="normální 10 2" xfId="380"/>
    <cellStyle name="normální 11" xfId="381"/>
    <cellStyle name="normální 11 2" xfId="491"/>
    <cellStyle name="normální 11 2 2" xfId="587"/>
    <cellStyle name="normální 11 3" xfId="588"/>
    <cellStyle name="normální 11 4" xfId="565"/>
    <cellStyle name="normální 12" xfId="382"/>
    <cellStyle name="Normální 13" xfId="592"/>
    <cellStyle name="Normální 14" xfId="591"/>
    <cellStyle name="Normální 2" xfId="2"/>
    <cellStyle name="normální 2 10" xfId="480"/>
    <cellStyle name="Normální 2 11" xfId="566"/>
    <cellStyle name="Normální 2 12" xfId="543"/>
    <cellStyle name="Normální 2 2" xfId="3"/>
    <cellStyle name="normální 2 2 2" xfId="384"/>
    <cellStyle name="Normální 2 3" xfId="4"/>
    <cellStyle name="normální 2 3 10" xfId="497"/>
    <cellStyle name="normální 2 3 2" xfId="385"/>
    <cellStyle name="Normální 2 3 2 2" xfId="485"/>
    <cellStyle name="Normální 2 3 3" xfId="486"/>
    <cellStyle name="normální 2 3 4" xfId="493"/>
    <cellStyle name="Normální 2 3 4 2" xfId="560"/>
    <cellStyle name="normální 2 3 5" xfId="503"/>
    <cellStyle name="normální 2 3 6" xfId="501"/>
    <cellStyle name="normální 2 3 7" xfId="505"/>
    <cellStyle name="normální 2 3 8" xfId="499"/>
    <cellStyle name="normální 2 3 9" xfId="507"/>
    <cellStyle name="Normální 2 4" xfId="5"/>
    <cellStyle name="normální 2 4 2" xfId="492"/>
    <cellStyle name="Normální 2 5" xfId="6"/>
    <cellStyle name="normální 2 5 2" xfId="502"/>
    <cellStyle name="normální 2 6" xfId="383"/>
    <cellStyle name="normální 2 7" xfId="482"/>
    <cellStyle name="normální 2 8" xfId="479"/>
    <cellStyle name="normální 2 9" xfId="481"/>
    <cellStyle name="Normální 3" xfId="7"/>
    <cellStyle name="normální 3 10" xfId="509"/>
    <cellStyle name="Normální 3 11" xfId="487"/>
    <cellStyle name="normální 3 2" xfId="386"/>
    <cellStyle name="Normální 3 2 2" xfId="488"/>
    <cellStyle name="normální 3 3" xfId="494"/>
    <cellStyle name="Normální 3 3 2" xfId="561"/>
    <cellStyle name="normální 3 4" xfId="504"/>
    <cellStyle name="normální 3 5" xfId="500"/>
    <cellStyle name="normální 3 6" xfId="506"/>
    <cellStyle name="normální 3 7" xfId="498"/>
    <cellStyle name="normální 3 8" xfId="508"/>
    <cellStyle name="normální 3 9" xfId="496"/>
    <cellStyle name="Normální 4" xfId="8"/>
    <cellStyle name="normální 4 2" xfId="387"/>
    <cellStyle name="Normální 4 2 2" xfId="562"/>
    <cellStyle name="Normální 4 3" xfId="489"/>
    <cellStyle name="normální 4 3 2" xfId="563"/>
    <cellStyle name="normální 5" xfId="388"/>
    <cellStyle name="normální 5 2" xfId="389"/>
    <cellStyle name="normální 5 3" xfId="390"/>
    <cellStyle name="normální 5 4" xfId="495"/>
    <cellStyle name="Normální 5 4 2" xfId="564"/>
    <cellStyle name="Normální 5 5" xfId="490"/>
    <cellStyle name="normální 6" xfId="391"/>
    <cellStyle name="normální 6 2" xfId="392"/>
    <cellStyle name="normální 6 3" xfId="393"/>
    <cellStyle name="normální 7" xfId="394"/>
    <cellStyle name="normální 7 2" xfId="395"/>
    <cellStyle name="normální 8" xfId="396"/>
    <cellStyle name="normální 9" xfId="397"/>
    <cellStyle name="normální 9 2" xfId="398"/>
    <cellStyle name="normální_POL.XLS" xfId="1"/>
    <cellStyle name="normální_POL.XLS 2" xfId="9"/>
    <cellStyle name="normální_POL.XLS 2 2" xfId="590"/>
    <cellStyle name="normální_POL.XLS 3" xfId="589"/>
    <cellStyle name="per.style" xfId="399"/>
    <cellStyle name="per.style 2" xfId="400"/>
    <cellStyle name="Percent (0)" xfId="401"/>
    <cellStyle name="Percent (0) 2" xfId="402"/>
    <cellStyle name="Percent [0]" xfId="403"/>
    <cellStyle name="Percent [0] 2" xfId="404"/>
    <cellStyle name="Percent [00]" xfId="405"/>
    <cellStyle name="Percent [00] 2" xfId="406"/>
    <cellStyle name="Percent [2]" xfId="407"/>
    <cellStyle name="Percent [2] 2" xfId="408"/>
    <cellStyle name="Percent_#6 Temps &amp; Contractors" xfId="409"/>
    <cellStyle name="Poznámka 2" xfId="410"/>
    <cellStyle name="Poznámka 3" xfId="411"/>
    <cellStyle name="Poznámka 4" xfId="412"/>
    <cellStyle name="Poznámka 5" xfId="510"/>
    <cellStyle name="PrePop Currency (0)" xfId="413"/>
    <cellStyle name="PrePop Currency (0) 2" xfId="414"/>
    <cellStyle name="PrePop Currency (2)" xfId="415"/>
    <cellStyle name="PrePop Units (0)" xfId="416"/>
    <cellStyle name="PrePop Units (0) 2" xfId="417"/>
    <cellStyle name="PrePop Units (1)" xfId="418"/>
    <cellStyle name="PrePop Units (1) 2" xfId="419"/>
    <cellStyle name="PrePop Units (2)" xfId="420"/>
    <cellStyle name="Propojená buňka 2" xfId="421"/>
    <cellStyle name="Propojená buňka 2 2" xfId="568"/>
    <cellStyle name="Propojená buňka 2 3" xfId="567"/>
    <cellStyle name="Propojená buňka 3" xfId="422"/>
    <cellStyle name="Propojená buňka 4" xfId="423"/>
    <cellStyle name="regstoresfromspecstores" xfId="424"/>
    <cellStyle name="regstoresfromspecstores 2" xfId="425"/>
    <cellStyle name="RevList" xfId="426"/>
    <cellStyle name="RevList 2" xfId="427"/>
    <cellStyle name="SHADEDSTORES" xfId="428"/>
    <cellStyle name="SHADEDSTORES 2" xfId="429"/>
    <cellStyle name="specstores" xfId="430"/>
    <cellStyle name="specstores 2" xfId="431"/>
    <cellStyle name="Správně 2" xfId="432"/>
    <cellStyle name="Správně 2 2" xfId="570"/>
    <cellStyle name="Správně 2 3" xfId="569"/>
    <cellStyle name="Správně 3" xfId="433"/>
    <cellStyle name="Správně 4" xfId="434"/>
    <cellStyle name="Subtotal" xfId="435"/>
    <cellStyle name="tabulka" xfId="436"/>
    <cellStyle name="Text Indent A" xfId="437"/>
    <cellStyle name="Text Indent B" xfId="438"/>
    <cellStyle name="Text Indent B 2" xfId="439"/>
    <cellStyle name="Text Indent C" xfId="440"/>
    <cellStyle name="Text Indent C 2" xfId="441"/>
    <cellStyle name="Text upozornění 2" xfId="442"/>
    <cellStyle name="Text upozornění 3" xfId="443"/>
    <cellStyle name="Text upozornění 4" xfId="444"/>
    <cellStyle name="Total" xfId="445"/>
    <cellStyle name="Total 2" xfId="446"/>
    <cellStyle name="Valuta (0)_PortF2k" xfId="447"/>
    <cellStyle name="Valuta_prezzi recuperatori direttamente accopp ep s&amp;p 2007" xfId="448"/>
    <cellStyle name="Vstup 2" xfId="449"/>
    <cellStyle name="Vstup 2 2" xfId="572"/>
    <cellStyle name="Vstup 2 3" xfId="571"/>
    <cellStyle name="Vstup 3" xfId="450"/>
    <cellStyle name="Vstup 4" xfId="451"/>
    <cellStyle name="Výpočet 2" xfId="452"/>
    <cellStyle name="Výpočet 2 2" xfId="574"/>
    <cellStyle name="Výpočet 2 3" xfId="573"/>
    <cellStyle name="Výpočet 3" xfId="453"/>
    <cellStyle name="Výpočet 4" xfId="454"/>
    <cellStyle name="Výstup 2" xfId="455"/>
    <cellStyle name="Výstup 2 2" xfId="576"/>
    <cellStyle name="Výstup 2 3" xfId="575"/>
    <cellStyle name="Výstup 3" xfId="456"/>
    <cellStyle name="Výstup 4" xfId="457"/>
    <cellStyle name="Vysvětlující text 2" xfId="458"/>
    <cellStyle name="Vysvětlující text 3" xfId="459"/>
    <cellStyle name="Vysvětlující text 4" xfId="460"/>
    <cellStyle name="Zvýraznění 1 2" xfId="461"/>
    <cellStyle name="Zvýraznění 1 2 2" xfId="578"/>
    <cellStyle name="Zvýraznění 1 2 3" xfId="577"/>
    <cellStyle name="Zvýraznění 1 3" xfId="462"/>
    <cellStyle name="Zvýraznění 1 4" xfId="463"/>
    <cellStyle name="Zvýraznění 2 2" xfId="464"/>
    <cellStyle name="Zvýraznění 2 2 2" xfId="580"/>
    <cellStyle name="Zvýraznění 2 2 3" xfId="579"/>
    <cellStyle name="Zvýraznění 2 3" xfId="465"/>
    <cellStyle name="Zvýraznění 2 4" xfId="466"/>
    <cellStyle name="Zvýraznění 3 2" xfId="467"/>
    <cellStyle name="Zvýraznění 3 2 2" xfId="582"/>
    <cellStyle name="Zvýraznění 3 2 3" xfId="581"/>
    <cellStyle name="Zvýraznění 3 3" xfId="468"/>
    <cellStyle name="Zvýraznění 3 4" xfId="469"/>
    <cellStyle name="Zvýraznění 4 2" xfId="470"/>
    <cellStyle name="Zvýraznění 4 2 2" xfId="584"/>
    <cellStyle name="Zvýraznění 4 2 3" xfId="583"/>
    <cellStyle name="Zvýraznění 4 3" xfId="471"/>
    <cellStyle name="Zvýraznění 4 4" xfId="472"/>
    <cellStyle name="Zvýraznění 5 2" xfId="473"/>
    <cellStyle name="Zvýraznění 5 3" xfId="474"/>
    <cellStyle name="Zvýraznění 5 4" xfId="475"/>
    <cellStyle name="Zvýraznění 6 2" xfId="476"/>
    <cellStyle name="Zvýraznění 6 2 2" xfId="586"/>
    <cellStyle name="Zvýraznění 6 2 3" xfId="585"/>
    <cellStyle name="Zvýraznění 6 3" xfId="477"/>
    <cellStyle name="Zvýraznění 6 4" xfId="47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G199"/>
  <sheetViews>
    <sheetView showGridLines="0" showZeros="0" tabSelected="1" view="pageBreakPreview" topLeftCell="A106" zoomScaleNormal="80" zoomScaleSheetLayoutView="100" workbookViewId="0">
      <selection activeCell="F131" sqref="F131"/>
    </sheetView>
  </sheetViews>
  <sheetFormatPr defaultColWidth="9.109375" defaultRowHeight="13.2"/>
  <cols>
    <col min="1" max="1" width="4.44140625" style="1" customWidth="1"/>
    <col min="2" max="2" width="16.33203125" style="1" customWidth="1"/>
    <col min="3" max="3" width="52.6640625" style="1" customWidth="1"/>
    <col min="4" max="4" width="5.5546875" style="1" customWidth="1"/>
    <col min="5" max="5" width="10" style="99" customWidth="1"/>
    <col min="6" max="6" width="11.33203125" style="1" customWidth="1"/>
    <col min="7" max="7" width="15.88671875" style="1" customWidth="1"/>
    <col min="8" max="8" width="13.109375" style="1" hidden="1" customWidth="1"/>
    <col min="9" max="9" width="14.5546875" style="1" hidden="1" customWidth="1"/>
    <col min="10" max="10" width="14.33203125" style="1" customWidth="1"/>
    <col min="11" max="11" width="13.5546875" style="1" hidden="1" customWidth="1"/>
    <col min="12" max="16384" width="9.109375" style="1"/>
  </cols>
  <sheetData>
    <row r="1" spans="1:59" ht="15.6">
      <c r="A1" s="110" t="s">
        <v>246</v>
      </c>
      <c r="B1" s="110"/>
      <c r="C1" s="110"/>
      <c r="D1" s="110"/>
      <c r="E1" s="110"/>
      <c r="F1" s="110"/>
      <c r="G1" s="110"/>
      <c r="H1" s="110"/>
      <c r="I1" s="110"/>
    </row>
    <row r="2" spans="1:59" ht="13.8" thickBot="1">
      <c r="B2" s="2"/>
      <c r="C2" s="3"/>
      <c r="D2" s="3"/>
      <c r="E2" s="4"/>
      <c r="F2" s="3"/>
      <c r="G2" s="3"/>
    </row>
    <row r="3" spans="1:59" ht="13.8" thickTop="1">
      <c r="A3" s="111" t="s">
        <v>1</v>
      </c>
      <c r="B3" s="112"/>
      <c r="C3" s="5" t="s">
        <v>247</v>
      </c>
      <c r="D3" s="6"/>
      <c r="E3" s="7"/>
      <c r="F3" s="6"/>
      <c r="G3" s="8"/>
      <c r="H3" s="9"/>
      <c r="I3" s="10"/>
    </row>
    <row r="4" spans="1:59" ht="13.8" thickBot="1">
      <c r="A4" s="113" t="s">
        <v>0</v>
      </c>
      <c r="B4" s="114"/>
      <c r="C4" s="11" t="s">
        <v>248</v>
      </c>
      <c r="D4" s="12"/>
      <c r="E4" s="13"/>
      <c r="F4" s="12"/>
      <c r="G4" s="115"/>
      <c r="H4" s="115"/>
      <c r="I4" s="116"/>
    </row>
    <row r="5" spans="1:59" ht="13.8" thickTop="1">
      <c r="A5" s="14"/>
      <c r="B5" s="15"/>
      <c r="C5" s="15"/>
      <c r="D5" s="16"/>
      <c r="E5" s="17"/>
      <c r="F5" s="16"/>
      <c r="G5" s="18"/>
      <c r="H5" s="16"/>
      <c r="I5" s="16"/>
    </row>
    <row r="6" spans="1:59">
      <c r="A6" s="19" t="s">
        <v>2</v>
      </c>
      <c r="B6" s="20" t="s">
        <v>3</v>
      </c>
      <c r="C6" s="20" t="s">
        <v>4</v>
      </c>
      <c r="D6" s="20" t="s">
        <v>5</v>
      </c>
      <c r="E6" s="21" t="s">
        <v>6</v>
      </c>
      <c r="F6" s="20" t="s">
        <v>7</v>
      </c>
      <c r="G6" s="22" t="s">
        <v>8</v>
      </c>
      <c r="H6" s="23" t="s">
        <v>9</v>
      </c>
      <c r="I6" s="23" t="s">
        <v>10</v>
      </c>
      <c r="J6" s="23" t="s">
        <v>175</v>
      </c>
      <c r="K6" s="23"/>
    </row>
    <row r="7" spans="1:59">
      <c r="A7" s="24" t="s">
        <v>11</v>
      </c>
      <c r="B7" s="25" t="s">
        <v>13</v>
      </c>
      <c r="C7" s="26" t="s">
        <v>14</v>
      </c>
      <c r="D7" s="27"/>
      <c r="E7" s="28"/>
      <c r="F7" s="28"/>
      <c r="G7" s="29"/>
      <c r="H7" s="30"/>
      <c r="I7" s="30"/>
      <c r="J7" s="30"/>
      <c r="K7" s="30"/>
      <c r="Q7" s="31">
        <v>1</v>
      </c>
    </row>
    <row r="8" spans="1:59">
      <c r="A8" s="32">
        <v>1</v>
      </c>
      <c r="B8" s="33" t="s">
        <v>15</v>
      </c>
      <c r="C8" s="34" t="s">
        <v>152</v>
      </c>
      <c r="D8" s="35" t="s">
        <v>16</v>
      </c>
      <c r="E8" s="36">
        <v>4</v>
      </c>
      <c r="F8" s="105"/>
      <c r="G8" s="37">
        <f t="shared" ref="G8:G15" si="0">E8*F8</f>
        <v>0</v>
      </c>
      <c r="H8" s="38">
        <v>6.0999999999999997E-4</v>
      </c>
      <c r="I8" s="38">
        <f t="shared" ref="I8:I15" si="1">E8*H8</f>
        <v>2.4399999999999999E-3</v>
      </c>
      <c r="J8" s="39" t="s">
        <v>243</v>
      </c>
      <c r="K8" s="38"/>
      <c r="Q8" s="31">
        <v>2</v>
      </c>
      <c r="AA8" s="1">
        <v>12</v>
      </c>
      <c r="AB8" s="1">
        <v>0</v>
      </c>
      <c r="AC8" s="1">
        <v>1</v>
      </c>
      <c r="BB8" s="1">
        <v>2</v>
      </c>
      <c r="BC8" s="1">
        <f t="shared" ref="BC8:BC15" si="2">IF(BB8=1,G8,0)</f>
        <v>0</v>
      </c>
      <c r="BD8" s="1">
        <f t="shared" ref="BD8:BD15" si="3">IF(BB8=2,G8,0)</f>
        <v>0</v>
      </c>
      <c r="BE8" s="1">
        <f t="shared" ref="BE8:BE15" si="4">IF(BB8=3,G8,0)</f>
        <v>0</v>
      </c>
      <c r="BF8" s="1">
        <f t="shared" ref="BF8:BF15" si="5">IF(BB8=4,G8,0)</f>
        <v>0</v>
      </c>
      <c r="BG8" s="1">
        <f t="shared" ref="BG8:BG15" si="6">IF(BB8=5,G8,0)</f>
        <v>0</v>
      </c>
    </row>
    <row r="9" spans="1:59">
      <c r="A9" s="32">
        <v>2</v>
      </c>
      <c r="B9" s="40" t="s">
        <v>153</v>
      </c>
      <c r="C9" s="41" t="s">
        <v>154</v>
      </c>
      <c r="D9" s="35" t="s">
        <v>16</v>
      </c>
      <c r="E9" s="36">
        <v>4</v>
      </c>
      <c r="F9" s="105"/>
      <c r="G9" s="37">
        <f t="shared" si="0"/>
        <v>0</v>
      </c>
      <c r="H9" s="38">
        <v>0</v>
      </c>
      <c r="I9" s="38">
        <f t="shared" si="1"/>
        <v>0</v>
      </c>
      <c r="J9" s="39" t="s">
        <v>243</v>
      </c>
      <c r="K9" s="38"/>
      <c r="Q9" s="31">
        <v>2</v>
      </c>
      <c r="AA9" s="1">
        <v>12</v>
      </c>
      <c r="AB9" s="1">
        <v>0</v>
      </c>
      <c r="AC9" s="1">
        <v>2</v>
      </c>
      <c r="BB9" s="1">
        <v>2</v>
      </c>
      <c r="BC9" s="1">
        <f t="shared" si="2"/>
        <v>0</v>
      </c>
      <c r="BD9" s="1">
        <f t="shared" si="3"/>
        <v>0</v>
      </c>
      <c r="BE9" s="1">
        <f t="shared" si="4"/>
        <v>0</v>
      </c>
      <c r="BF9" s="1">
        <f t="shared" si="5"/>
        <v>0</v>
      </c>
      <c r="BG9" s="1">
        <f t="shared" si="6"/>
        <v>0</v>
      </c>
    </row>
    <row r="10" spans="1:59">
      <c r="A10" s="32">
        <v>3</v>
      </c>
      <c r="B10" s="40" t="s">
        <v>151</v>
      </c>
      <c r="C10" s="41" t="s">
        <v>150</v>
      </c>
      <c r="D10" s="35" t="s">
        <v>19</v>
      </c>
      <c r="E10" s="36">
        <v>578</v>
      </c>
      <c r="F10" s="105"/>
      <c r="G10" s="37">
        <f t="shared" si="0"/>
        <v>0</v>
      </c>
      <c r="H10" s="38"/>
      <c r="I10" s="38">
        <f t="shared" si="1"/>
        <v>0</v>
      </c>
      <c r="J10" s="39" t="s">
        <v>243</v>
      </c>
      <c r="K10" s="38"/>
      <c r="Q10" s="31">
        <v>2</v>
      </c>
      <c r="AA10" s="1">
        <v>12</v>
      </c>
      <c r="AB10" s="1">
        <v>0</v>
      </c>
      <c r="AC10" s="1">
        <v>3</v>
      </c>
      <c r="BB10" s="1">
        <v>2</v>
      </c>
      <c r="BC10" s="1">
        <f t="shared" si="2"/>
        <v>0</v>
      </c>
      <c r="BD10" s="1">
        <f t="shared" si="3"/>
        <v>0</v>
      </c>
      <c r="BE10" s="1">
        <f t="shared" si="4"/>
        <v>0</v>
      </c>
      <c r="BF10" s="1">
        <f t="shared" si="5"/>
        <v>0</v>
      </c>
      <c r="BG10" s="1">
        <f t="shared" si="6"/>
        <v>0</v>
      </c>
    </row>
    <row r="11" spans="1:59">
      <c r="A11" s="32">
        <v>4</v>
      </c>
      <c r="B11" s="33" t="s">
        <v>17</v>
      </c>
      <c r="C11" s="34" t="s">
        <v>18</v>
      </c>
      <c r="D11" s="35" t="s">
        <v>19</v>
      </c>
      <c r="E11" s="36">
        <v>94</v>
      </c>
      <c r="F11" s="105"/>
      <c r="G11" s="37">
        <f t="shared" si="0"/>
        <v>0</v>
      </c>
      <c r="H11" s="38">
        <v>3.0000000000000001E-5</v>
      </c>
      <c r="I11" s="38">
        <f t="shared" si="1"/>
        <v>2.82E-3</v>
      </c>
      <c r="J11" s="39" t="s">
        <v>243</v>
      </c>
      <c r="K11" s="38"/>
      <c r="Q11" s="31">
        <v>2</v>
      </c>
      <c r="AA11" s="1">
        <v>12</v>
      </c>
      <c r="AB11" s="1">
        <v>0</v>
      </c>
      <c r="AC11" s="1">
        <v>4</v>
      </c>
      <c r="BB11" s="1">
        <v>2</v>
      </c>
      <c r="BC11" s="1">
        <f t="shared" si="2"/>
        <v>0</v>
      </c>
      <c r="BD11" s="1">
        <f t="shared" si="3"/>
        <v>0</v>
      </c>
      <c r="BE11" s="1">
        <f t="shared" si="4"/>
        <v>0</v>
      </c>
      <c r="BF11" s="1">
        <f t="shared" si="5"/>
        <v>0</v>
      </c>
      <c r="BG11" s="1">
        <f t="shared" si="6"/>
        <v>0</v>
      </c>
    </row>
    <row r="12" spans="1:59">
      <c r="A12" s="32">
        <v>5</v>
      </c>
      <c r="B12" s="33" t="s">
        <v>20</v>
      </c>
      <c r="C12" s="34" t="s">
        <v>21</v>
      </c>
      <c r="D12" s="35" t="s">
        <v>19</v>
      </c>
      <c r="E12" s="36">
        <v>48</v>
      </c>
      <c r="F12" s="105"/>
      <c r="G12" s="37">
        <f t="shared" si="0"/>
        <v>0</v>
      </c>
      <c r="H12" s="38">
        <v>4.0000000000000003E-5</v>
      </c>
      <c r="I12" s="38">
        <f t="shared" si="1"/>
        <v>1.9200000000000003E-3</v>
      </c>
      <c r="J12" s="39" t="s">
        <v>243</v>
      </c>
      <c r="K12" s="38"/>
      <c r="Q12" s="31">
        <v>2</v>
      </c>
      <c r="AA12" s="1">
        <v>12</v>
      </c>
      <c r="AB12" s="1">
        <v>0</v>
      </c>
      <c r="AC12" s="1">
        <v>5</v>
      </c>
      <c r="BB12" s="1">
        <v>2</v>
      </c>
      <c r="BC12" s="1">
        <f t="shared" si="2"/>
        <v>0</v>
      </c>
      <c r="BD12" s="1">
        <f t="shared" si="3"/>
        <v>0</v>
      </c>
      <c r="BE12" s="1">
        <f t="shared" si="4"/>
        <v>0</v>
      </c>
      <c r="BF12" s="1">
        <f t="shared" si="5"/>
        <v>0</v>
      </c>
      <c r="BG12" s="1">
        <f t="shared" si="6"/>
        <v>0</v>
      </c>
    </row>
    <row r="13" spans="1:59">
      <c r="A13" s="32">
        <v>6</v>
      </c>
      <c r="B13" s="33" t="s">
        <v>22</v>
      </c>
      <c r="C13" s="34" t="s">
        <v>23</v>
      </c>
      <c r="D13" s="35" t="s">
        <v>19</v>
      </c>
      <c r="E13" s="36">
        <v>122</v>
      </c>
      <c r="F13" s="105"/>
      <c r="G13" s="37">
        <f t="shared" si="0"/>
        <v>0</v>
      </c>
      <c r="H13" s="38">
        <v>8.0000000000000007E-5</v>
      </c>
      <c r="I13" s="38">
        <f t="shared" si="1"/>
        <v>9.7600000000000013E-3</v>
      </c>
      <c r="J13" s="39" t="s">
        <v>243</v>
      </c>
      <c r="K13" s="38"/>
      <c r="Q13" s="31">
        <v>2</v>
      </c>
      <c r="AA13" s="1">
        <v>12</v>
      </c>
      <c r="AB13" s="1">
        <v>0</v>
      </c>
      <c r="AC13" s="1">
        <v>6</v>
      </c>
      <c r="BB13" s="1">
        <v>2</v>
      </c>
      <c r="BC13" s="1">
        <f t="shared" si="2"/>
        <v>0</v>
      </c>
      <c r="BD13" s="1">
        <f t="shared" si="3"/>
        <v>0</v>
      </c>
      <c r="BE13" s="1">
        <f t="shared" si="4"/>
        <v>0</v>
      </c>
      <c r="BF13" s="1">
        <f t="shared" si="5"/>
        <v>0</v>
      </c>
      <c r="BG13" s="1">
        <f t="shared" si="6"/>
        <v>0</v>
      </c>
    </row>
    <row r="14" spans="1:59">
      <c r="A14" s="32">
        <v>7</v>
      </c>
      <c r="B14" s="33" t="s">
        <v>24</v>
      </c>
      <c r="C14" s="34" t="s">
        <v>25</v>
      </c>
      <c r="D14" s="35" t="s">
        <v>19</v>
      </c>
      <c r="E14" s="36">
        <v>68</v>
      </c>
      <c r="F14" s="105"/>
      <c r="G14" s="37">
        <f t="shared" si="0"/>
        <v>0</v>
      </c>
      <c r="H14" s="38">
        <v>6.9999999999999994E-5</v>
      </c>
      <c r="I14" s="38">
        <f t="shared" si="1"/>
        <v>4.7599999999999995E-3</v>
      </c>
      <c r="J14" s="39" t="s">
        <v>243</v>
      </c>
      <c r="K14" s="38"/>
      <c r="Q14" s="31">
        <v>2</v>
      </c>
      <c r="AA14" s="1">
        <v>12</v>
      </c>
      <c r="AB14" s="1">
        <v>0</v>
      </c>
      <c r="AC14" s="1">
        <v>7</v>
      </c>
      <c r="BB14" s="1">
        <v>2</v>
      </c>
      <c r="BC14" s="1">
        <f t="shared" si="2"/>
        <v>0</v>
      </c>
      <c r="BD14" s="1">
        <f t="shared" si="3"/>
        <v>0</v>
      </c>
      <c r="BE14" s="1">
        <f t="shared" si="4"/>
        <v>0</v>
      </c>
      <c r="BF14" s="1">
        <f t="shared" si="5"/>
        <v>0</v>
      </c>
      <c r="BG14" s="1">
        <f t="shared" si="6"/>
        <v>0</v>
      </c>
    </row>
    <row r="15" spans="1:59">
      <c r="A15" s="32">
        <v>8</v>
      </c>
      <c r="B15" s="33" t="s">
        <v>26</v>
      </c>
      <c r="C15" s="34" t="s">
        <v>27</v>
      </c>
      <c r="D15" s="35" t="s">
        <v>19</v>
      </c>
      <c r="E15" s="36">
        <v>6</v>
      </c>
      <c r="F15" s="105"/>
      <c r="G15" s="37">
        <f t="shared" si="0"/>
        <v>0</v>
      </c>
      <c r="H15" s="38">
        <v>1.2999999999999999E-4</v>
      </c>
      <c r="I15" s="38">
        <f t="shared" si="1"/>
        <v>7.7999999999999988E-4</v>
      </c>
      <c r="J15" s="39" t="s">
        <v>243</v>
      </c>
      <c r="K15" s="38"/>
      <c r="Q15" s="31">
        <v>2</v>
      </c>
      <c r="AA15" s="1">
        <v>12</v>
      </c>
      <c r="AB15" s="1">
        <v>0</v>
      </c>
      <c r="AC15" s="1">
        <v>8</v>
      </c>
      <c r="BB15" s="1">
        <v>2</v>
      </c>
      <c r="BC15" s="1">
        <f t="shared" si="2"/>
        <v>0</v>
      </c>
      <c r="BD15" s="1">
        <f t="shared" si="3"/>
        <v>0</v>
      </c>
      <c r="BE15" s="1">
        <f t="shared" si="4"/>
        <v>0</v>
      </c>
      <c r="BF15" s="1">
        <f t="shared" si="5"/>
        <v>0</v>
      </c>
      <c r="BG15" s="1">
        <f t="shared" si="6"/>
        <v>0</v>
      </c>
    </row>
    <row r="16" spans="1:59">
      <c r="A16" s="42"/>
      <c r="B16" s="43" t="s">
        <v>12</v>
      </c>
      <c r="C16" s="44" t="str">
        <f>CONCATENATE(B7," ",C7)</f>
        <v>713 Izolace tepelné</v>
      </c>
      <c r="D16" s="42"/>
      <c r="E16" s="45"/>
      <c r="F16" s="106"/>
      <c r="G16" s="46">
        <f>SUM(G7:G15)</f>
        <v>0</v>
      </c>
      <c r="H16" s="47"/>
      <c r="I16" s="48">
        <f>SUM(I7:I15)</f>
        <v>2.2480000000000003E-2</v>
      </c>
      <c r="J16" s="47"/>
      <c r="K16" s="48"/>
      <c r="Q16" s="31">
        <v>4</v>
      </c>
      <c r="BC16" s="49">
        <f>SUM(BC7:BC15)</f>
        <v>0</v>
      </c>
      <c r="BD16" s="49">
        <f>SUM(BD7:BD15)</f>
        <v>0</v>
      </c>
      <c r="BE16" s="49">
        <f>SUM(BE7:BE15)</f>
        <v>0</v>
      </c>
      <c r="BF16" s="49">
        <f>SUM(BF7:BF15)</f>
        <v>0</v>
      </c>
      <c r="BG16" s="49">
        <f>SUM(BG7:BG15)</f>
        <v>0</v>
      </c>
    </row>
    <row r="17" spans="1:59">
      <c r="A17" s="24" t="s">
        <v>11</v>
      </c>
      <c r="B17" s="25" t="s">
        <v>28</v>
      </c>
      <c r="C17" s="26" t="s">
        <v>29</v>
      </c>
      <c r="D17" s="27"/>
      <c r="E17" s="28"/>
      <c r="F17" s="107"/>
      <c r="G17" s="29"/>
      <c r="H17" s="30"/>
      <c r="I17" s="30"/>
      <c r="J17" s="30"/>
      <c r="K17" s="30"/>
      <c r="Q17" s="31">
        <v>1</v>
      </c>
    </row>
    <row r="18" spans="1:59" ht="54" customHeight="1">
      <c r="A18" s="50">
        <v>9</v>
      </c>
      <c r="B18" s="51" t="s">
        <v>34</v>
      </c>
      <c r="C18" s="41" t="s">
        <v>179</v>
      </c>
      <c r="D18" s="35" t="s">
        <v>31</v>
      </c>
      <c r="E18" s="36">
        <v>1</v>
      </c>
      <c r="F18" s="105"/>
      <c r="G18" s="37">
        <f t="shared" ref="G18:G23" si="7">E18*F18</f>
        <v>0</v>
      </c>
      <c r="H18" s="38">
        <v>5.3999999999999999E-2</v>
      </c>
      <c r="I18" s="38">
        <f t="shared" ref="I18:I23" si="8">E18*H18</f>
        <v>5.3999999999999999E-2</v>
      </c>
      <c r="J18" s="39" t="s">
        <v>176</v>
      </c>
      <c r="K18" s="52"/>
      <c r="Q18" s="31"/>
    </row>
    <row r="19" spans="1:59" ht="39.6">
      <c r="A19" s="53">
        <v>10</v>
      </c>
      <c r="B19" s="51" t="s">
        <v>30</v>
      </c>
      <c r="C19" s="41" t="s">
        <v>180</v>
      </c>
      <c r="D19" s="35" t="s">
        <v>31</v>
      </c>
      <c r="E19" s="36">
        <v>1</v>
      </c>
      <c r="F19" s="105"/>
      <c r="G19" s="37">
        <f t="shared" si="7"/>
        <v>0</v>
      </c>
      <c r="H19" s="38">
        <v>5.0000000000000001E-4</v>
      </c>
      <c r="I19" s="38">
        <f t="shared" si="8"/>
        <v>5.0000000000000001E-4</v>
      </c>
      <c r="J19" s="39" t="s">
        <v>176</v>
      </c>
      <c r="K19" s="38"/>
      <c r="Q19" s="31">
        <v>2</v>
      </c>
      <c r="AA19" s="1">
        <v>12</v>
      </c>
      <c r="AB19" s="1">
        <v>0</v>
      </c>
      <c r="AC19" s="1">
        <v>10</v>
      </c>
      <c r="BB19" s="1">
        <v>2</v>
      </c>
      <c r="BC19" s="1">
        <f>IF(BB19=1,G19,0)</f>
        <v>0</v>
      </c>
      <c r="BD19" s="1">
        <f>IF(BB19=2,G19,0)</f>
        <v>0</v>
      </c>
      <c r="BE19" s="1">
        <f>IF(BB19=3,G19,0)</f>
        <v>0</v>
      </c>
      <c r="BF19" s="1">
        <f>IF(BB19=4,G19,0)</f>
        <v>0</v>
      </c>
      <c r="BG19" s="1">
        <f>IF(BB19=5,G19,0)</f>
        <v>0</v>
      </c>
    </row>
    <row r="20" spans="1:59" ht="26.4">
      <c r="A20" s="53">
        <v>11</v>
      </c>
      <c r="B20" s="51" t="s">
        <v>197</v>
      </c>
      <c r="C20" s="41" t="s">
        <v>245</v>
      </c>
      <c r="D20" s="35" t="s">
        <v>31</v>
      </c>
      <c r="E20" s="36">
        <v>1</v>
      </c>
      <c r="F20" s="105"/>
      <c r="G20" s="37">
        <f t="shared" si="7"/>
        <v>0</v>
      </c>
      <c r="H20" s="38">
        <v>9.1999999999999998E-2</v>
      </c>
      <c r="I20" s="38">
        <f t="shared" si="8"/>
        <v>9.1999999999999998E-2</v>
      </c>
      <c r="J20" s="39" t="s">
        <v>176</v>
      </c>
      <c r="K20" s="38"/>
      <c r="Q20" s="31"/>
    </row>
    <row r="21" spans="1:59" ht="19.5" customHeight="1">
      <c r="A21" s="32">
        <v>12</v>
      </c>
      <c r="B21" s="33" t="s">
        <v>32</v>
      </c>
      <c r="C21" s="34" t="s">
        <v>33</v>
      </c>
      <c r="D21" s="35" t="s">
        <v>19</v>
      </c>
      <c r="E21" s="36">
        <v>6</v>
      </c>
      <c r="F21" s="105"/>
      <c r="G21" s="37">
        <f t="shared" si="7"/>
        <v>0</v>
      </c>
      <c r="H21" s="38">
        <v>5.1000000000000004E-4</v>
      </c>
      <c r="I21" s="38">
        <f t="shared" si="8"/>
        <v>3.0600000000000002E-3</v>
      </c>
      <c r="J21" s="39" t="s">
        <v>243</v>
      </c>
      <c r="K21" s="38"/>
      <c r="Q21" s="31">
        <v>2</v>
      </c>
      <c r="AA21" s="1">
        <v>12</v>
      </c>
      <c r="AB21" s="1">
        <v>0</v>
      </c>
      <c r="AC21" s="1">
        <v>11</v>
      </c>
      <c r="BB21" s="1">
        <v>2</v>
      </c>
      <c r="BC21" s="1">
        <f>IF(BB21=1,G21,0)</f>
        <v>0</v>
      </c>
      <c r="BD21" s="1">
        <f>IF(BB21=2,G21,0)</f>
        <v>0</v>
      </c>
      <c r="BE21" s="1">
        <f>IF(BB21=3,G21,0)</f>
        <v>0</v>
      </c>
      <c r="BF21" s="1">
        <f>IF(BB21=4,G21,0)</f>
        <v>0</v>
      </c>
      <c r="BG21" s="1">
        <f>IF(BB21=5,G21,0)</f>
        <v>0</v>
      </c>
    </row>
    <row r="22" spans="1:59">
      <c r="A22" s="32">
        <v>13</v>
      </c>
      <c r="B22" s="54" t="s">
        <v>167</v>
      </c>
      <c r="C22" s="55" t="s">
        <v>168</v>
      </c>
      <c r="D22" s="35" t="s">
        <v>31</v>
      </c>
      <c r="E22" s="36">
        <v>1</v>
      </c>
      <c r="F22" s="105"/>
      <c r="G22" s="37">
        <f t="shared" si="7"/>
        <v>0</v>
      </c>
      <c r="H22" s="38">
        <v>0</v>
      </c>
      <c r="I22" s="38">
        <f t="shared" si="8"/>
        <v>0</v>
      </c>
      <c r="J22" s="39" t="s">
        <v>243</v>
      </c>
      <c r="K22" s="38"/>
      <c r="Q22" s="31">
        <v>2</v>
      </c>
      <c r="AA22" s="1">
        <v>12</v>
      </c>
      <c r="AB22" s="1">
        <v>1</v>
      </c>
      <c r="AC22" s="1">
        <v>13</v>
      </c>
      <c r="BB22" s="1">
        <v>2</v>
      </c>
      <c r="BC22" s="1">
        <f>IF(BB22=1,G22,0)</f>
        <v>0</v>
      </c>
      <c r="BD22" s="1">
        <f>IF(BB22=2,G22,0)</f>
        <v>0</v>
      </c>
      <c r="BE22" s="1">
        <f>IF(BB22=3,G22,0)</f>
        <v>0</v>
      </c>
      <c r="BF22" s="1">
        <f>IF(BB22=4,G22,0)</f>
        <v>0</v>
      </c>
      <c r="BG22" s="1">
        <f>IF(BB22=5,G22,0)</f>
        <v>0</v>
      </c>
    </row>
    <row r="23" spans="1:59">
      <c r="A23" s="32">
        <v>14</v>
      </c>
      <c r="B23" s="33" t="s">
        <v>36</v>
      </c>
      <c r="C23" s="34" t="s">
        <v>37</v>
      </c>
      <c r="D23" s="35" t="s">
        <v>38</v>
      </c>
      <c r="E23" s="36">
        <v>0.15</v>
      </c>
      <c r="F23" s="105"/>
      <c r="G23" s="37">
        <f t="shared" si="7"/>
        <v>0</v>
      </c>
      <c r="H23" s="38">
        <v>0</v>
      </c>
      <c r="I23" s="38">
        <f t="shared" si="8"/>
        <v>0</v>
      </c>
      <c r="J23" s="39" t="s">
        <v>243</v>
      </c>
      <c r="K23" s="38"/>
      <c r="Q23" s="31">
        <v>2</v>
      </c>
      <c r="AA23" s="1">
        <v>12</v>
      </c>
      <c r="AB23" s="1">
        <v>0</v>
      </c>
      <c r="AC23" s="1">
        <v>14</v>
      </c>
      <c r="BB23" s="1">
        <v>2</v>
      </c>
      <c r="BC23" s="1">
        <f>IF(BB23=1,G23,0)</f>
        <v>0</v>
      </c>
      <c r="BD23" s="1">
        <f>IF(BB23=2,G23,0)</f>
        <v>0</v>
      </c>
      <c r="BE23" s="1">
        <f>IF(BB23=3,G23,0)</f>
        <v>0</v>
      </c>
      <c r="BF23" s="1">
        <f>IF(BB23=4,G23,0)</f>
        <v>0</v>
      </c>
      <c r="BG23" s="1">
        <f>IF(BB23=5,G23,0)</f>
        <v>0</v>
      </c>
    </row>
    <row r="24" spans="1:59" ht="18.75" customHeight="1">
      <c r="A24" s="42"/>
      <c r="B24" s="43" t="s">
        <v>12</v>
      </c>
      <c r="C24" s="44" t="str">
        <f>CONCATENATE(B17," ",C17)</f>
        <v>731 Kotelny</v>
      </c>
      <c r="D24" s="42"/>
      <c r="E24" s="45"/>
      <c r="F24" s="106"/>
      <c r="G24" s="46">
        <f>SUM(G17:G23)</f>
        <v>0</v>
      </c>
      <c r="H24" s="47"/>
      <c r="I24" s="48">
        <f>SUM(I17:I23)</f>
        <v>0.14956</v>
      </c>
      <c r="J24" s="47"/>
      <c r="K24" s="48"/>
      <c r="Q24" s="31">
        <v>4</v>
      </c>
      <c r="BC24" s="49">
        <f>SUM(BC17:BC23)</f>
        <v>0</v>
      </c>
      <c r="BD24" s="49">
        <f>SUM(BD17:BD23)</f>
        <v>0</v>
      </c>
      <c r="BE24" s="49">
        <f>SUM(BE17:BE23)</f>
        <v>0</v>
      </c>
      <c r="BF24" s="49">
        <f>SUM(BF17:BF23)</f>
        <v>0</v>
      </c>
      <c r="BG24" s="49">
        <f>SUM(BG17:BG23)</f>
        <v>0</v>
      </c>
    </row>
    <row r="25" spans="1:59">
      <c r="A25" s="24" t="s">
        <v>11</v>
      </c>
      <c r="B25" s="25" t="s">
        <v>39</v>
      </c>
      <c r="C25" s="26" t="s">
        <v>40</v>
      </c>
      <c r="D25" s="27"/>
      <c r="E25" s="28"/>
      <c r="F25" s="107"/>
      <c r="G25" s="29"/>
      <c r="H25" s="30"/>
      <c r="I25" s="30"/>
      <c r="J25" s="30"/>
      <c r="K25" s="30"/>
      <c r="Q25" s="31">
        <v>1</v>
      </c>
    </row>
    <row r="26" spans="1:59">
      <c r="A26" s="32">
        <v>15</v>
      </c>
      <c r="B26" s="33" t="s">
        <v>41</v>
      </c>
      <c r="C26" s="34" t="s">
        <v>181</v>
      </c>
      <c r="D26" s="35" t="s">
        <v>35</v>
      </c>
      <c r="E26" s="36">
        <v>1</v>
      </c>
      <c r="F26" s="105"/>
      <c r="G26" s="37">
        <f t="shared" ref="G26:G41" si="9">E26*F26</f>
        <v>0</v>
      </c>
      <c r="H26" s="38">
        <v>0.06</v>
      </c>
      <c r="I26" s="38">
        <f t="shared" ref="I26:I41" si="10">E26*H26</f>
        <v>0.06</v>
      </c>
      <c r="J26" s="39" t="s">
        <v>176</v>
      </c>
      <c r="K26" s="38"/>
      <c r="Q26" s="31">
        <v>2</v>
      </c>
      <c r="AA26" s="1">
        <v>12</v>
      </c>
      <c r="AB26" s="1">
        <v>1</v>
      </c>
      <c r="AC26" s="1">
        <v>15</v>
      </c>
      <c r="BB26" s="1">
        <v>2</v>
      </c>
      <c r="BC26" s="1">
        <f t="shared" ref="BC26:BC41" si="11">IF(BB26=1,G26,0)</f>
        <v>0</v>
      </c>
      <c r="BD26" s="1">
        <f t="shared" ref="BD26:BD41" si="12">IF(BB26=2,G26,0)</f>
        <v>0</v>
      </c>
      <c r="BE26" s="1">
        <f t="shared" ref="BE26:BE41" si="13">IF(BB26=3,G26,0)</f>
        <v>0</v>
      </c>
      <c r="BF26" s="1">
        <f t="shared" ref="BF26:BF41" si="14">IF(BB26=4,G26,0)</f>
        <v>0</v>
      </c>
      <c r="BG26" s="1">
        <f t="shared" ref="BG26:BG41" si="15">IF(BB26=5,G26,0)</f>
        <v>0</v>
      </c>
    </row>
    <row r="27" spans="1:59">
      <c r="A27" s="32">
        <v>16</v>
      </c>
      <c r="B27" s="33" t="s">
        <v>166</v>
      </c>
      <c r="C27" s="34" t="s">
        <v>165</v>
      </c>
      <c r="D27" s="35" t="s">
        <v>31</v>
      </c>
      <c r="E27" s="36">
        <v>1</v>
      </c>
      <c r="F27" s="105"/>
      <c r="G27" s="37">
        <f t="shared" si="9"/>
        <v>0</v>
      </c>
      <c r="H27" s="38">
        <v>9.3200000000000002E-3</v>
      </c>
      <c r="I27" s="38">
        <f t="shared" si="10"/>
        <v>9.3200000000000002E-3</v>
      </c>
      <c r="J27" s="39" t="s">
        <v>243</v>
      </c>
      <c r="K27" s="38"/>
      <c r="Q27" s="31">
        <v>2</v>
      </c>
      <c r="AA27" s="1">
        <v>12</v>
      </c>
      <c r="AB27" s="1">
        <v>0</v>
      </c>
      <c r="AC27" s="1">
        <v>16</v>
      </c>
      <c r="BB27" s="1">
        <v>2</v>
      </c>
      <c r="BC27" s="1">
        <f t="shared" si="11"/>
        <v>0</v>
      </c>
      <c r="BD27" s="1">
        <f t="shared" si="12"/>
        <v>0</v>
      </c>
      <c r="BE27" s="1">
        <f t="shared" si="13"/>
        <v>0</v>
      </c>
      <c r="BF27" s="1">
        <f t="shared" si="14"/>
        <v>0</v>
      </c>
      <c r="BG27" s="1">
        <f t="shared" si="15"/>
        <v>0</v>
      </c>
    </row>
    <row r="28" spans="1:59">
      <c r="A28" s="32">
        <v>17</v>
      </c>
      <c r="B28" s="33" t="s">
        <v>183</v>
      </c>
      <c r="C28" s="34" t="s">
        <v>182</v>
      </c>
      <c r="D28" s="35" t="s">
        <v>35</v>
      </c>
      <c r="E28" s="36">
        <v>2</v>
      </c>
      <c r="F28" s="105"/>
      <c r="G28" s="37">
        <f t="shared" si="9"/>
        <v>0</v>
      </c>
      <c r="H28" s="38">
        <v>7.3870000000000005E-2</v>
      </c>
      <c r="I28" s="38">
        <f t="shared" si="10"/>
        <v>0.14774000000000001</v>
      </c>
      <c r="J28" s="39" t="s">
        <v>243</v>
      </c>
      <c r="K28" s="38"/>
      <c r="Q28" s="31">
        <v>2</v>
      </c>
      <c r="AA28" s="1">
        <v>12</v>
      </c>
      <c r="AB28" s="1">
        <v>0</v>
      </c>
      <c r="AC28" s="1">
        <v>17</v>
      </c>
      <c r="BB28" s="1">
        <v>2</v>
      </c>
      <c r="BC28" s="1">
        <f t="shared" si="11"/>
        <v>0</v>
      </c>
      <c r="BD28" s="1">
        <f t="shared" si="12"/>
        <v>0</v>
      </c>
      <c r="BE28" s="1">
        <f t="shared" si="13"/>
        <v>0</v>
      </c>
      <c r="BF28" s="1">
        <f t="shared" si="14"/>
        <v>0</v>
      </c>
      <c r="BG28" s="1">
        <f t="shared" si="15"/>
        <v>0</v>
      </c>
    </row>
    <row r="29" spans="1:59">
      <c r="A29" s="32">
        <v>18</v>
      </c>
      <c r="B29" s="33" t="s">
        <v>42</v>
      </c>
      <c r="C29" s="34" t="s">
        <v>184</v>
      </c>
      <c r="D29" s="35" t="s">
        <v>35</v>
      </c>
      <c r="E29" s="36">
        <v>2</v>
      </c>
      <c r="F29" s="105"/>
      <c r="G29" s="37">
        <f t="shared" si="9"/>
        <v>0</v>
      </c>
      <c r="H29" s="38">
        <v>6.5030000000000004E-2</v>
      </c>
      <c r="I29" s="38">
        <f t="shared" si="10"/>
        <v>0.13006000000000001</v>
      </c>
      <c r="J29" s="39" t="s">
        <v>243</v>
      </c>
      <c r="K29" s="38"/>
      <c r="Q29" s="31">
        <v>2</v>
      </c>
      <c r="AA29" s="1">
        <v>12</v>
      </c>
      <c r="AB29" s="1">
        <v>0</v>
      </c>
      <c r="AC29" s="1">
        <v>19</v>
      </c>
      <c r="BB29" s="1">
        <v>2</v>
      </c>
      <c r="BC29" s="1">
        <f t="shared" si="11"/>
        <v>0</v>
      </c>
      <c r="BD29" s="1">
        <f t="shared" si="12"/>
        <v>0</v>
      </c>
      <c r="BE29" s="1">
        <f t="shared" si="13"/>
        <v>0</v>
      </c>
      <c r="BF29" s="1">
        <f t="shared" si="14"/>
        <v>0</v>
      </c>
      <c r="BG29" s="1">
        <f t="shared" si="15"/>
        <v>0</v>
      </c>
    </row>
    <row r="30" spans="1:59">
      <c r="A30" s="32">
        <v>19</v>
      </c>
      <c r="B30" s="33" t="s">
        <v>43</v>
      </c>
      <c r="C30" s="34" t="s">
        <v>44</v>
      </c>
      <c r="D30" s="35" t="s">
        <v>31</v>
      </c>
      <c r="E30" s="36">
        <v>4</v>
      </c>
      <c r="F30" s="105"/>
      <c r="G30" s="37">
        <f t="shared" si="9"/>
        <v>0</v>
      </c>
      <c r="H30" s="38">
        <v>1.1299999999999999E-3</v>
      </c>
      <c r="I30" s="38">
        <f t="shared" si="10"/>
        <v>4.5199999999999997E-3</v>
      </c>
      <c r="J30" s="39" t="s">
        <v>243</v>
      </c>
      <c r="K30" s="38"/>
      <c r="Q30" s="31">
        <v>2</v>
      </c>
      <c r="AA30" s="1">
        <v>12</v>
      </c>
      <c r="AB30" s="1">
        <v>0</v>
      </c>
      <c r="AC30" s="1">
        <v>21</v>
      </c>
      <c r="BB30" s="1">
        <v>2</v>
      </c>
      <c r="BC30" s="1">
        <f t="shared" si="11"/>
        <v>0</v>
      </c>
      <c r="BD30" s="1">
        <f t="shared" si="12"/>
        <v>0</v>
      </c>
      <c r="BE30" s="1">
        <f t="shared" si="13"/>
        <v>0</v>
      </c>
      <c r="BF30" s="1">
        <f t="shared" si="14"/>
        <v>0</v>
      </c>
      <c r="BG30" s="1">
        <f t="shared" si="15"/>
        <v>0</v>
      </c>
    </row>
    <row r="31" spans="1:59">
      <c r="A31" s="32">
        <v>20</v>
      </c>
      <c r="B31" s="33" t="s">
        <v>186</v>
      </c>
      <c r="C31" s="34" t="s">
        <v>185</v>
      </c>
      <c r="D31" s="35" t="s">
        <v>31</v>
      </c>
      <c r="E31" s="36">
        <v>2</v>
      </c>
      <c r="F31" s="105"/>
      <c r="G31" s="37">
        <f t="shared" si="9"/>
        <v>0</v>
      </c>
      <c r="H31" s="38">
        <v>2.1909999999999999E-2</v>
      </c>
      <c r="I31" s="38">
        <f t="shared" si="10"/>
        <v>4.3819999999999998E-2</v>
      </c>
      <c r="J31" s="39" t="s">
        <v>243</v>
      </c>
      <c r="K31" s="38"/>
      <c r="Q31" s="31">
        <v>2</v>
      </c>
      <c r="AA31" s="1">
        <v>12</v>
      </c>
      <c r="AB31" s="1">
        <v>0</v>
      </c>
      <c r="AC31" s="1">
        <v>22</v>
      </c>
      <c r="BB31" s="1">
        <v>2</v>
      </c>
      <c r="BC31" s="1">
        <f t="shared" si="11"/>
        <v>0</v>
      </c>
      <c r="BD31" s="1">
        <f t="shared" si="12"/>
        <v>0</v>
      </c>
      <c r="BE31" s="1">
        <f t="shared" si="13"/>
        <v>0</v>
      </c>
      <c r="BF31" s="1">
        <f t="shared" si="14"/>
        <v>0</v>
      </c>
      <c r="BG31" s="1">
        <f t="shared" si="15"/>
        <v>0</v>
      </c>
    </row>
    <row r="32" spans="1:59">
      <c r="A32" s="32">
        <v>21</v>
      </c>
      <c r="B32" s="33" t="s">
        <v>45</v>
      </c>
      <c r="C32" s="34" t="s">
        <v>187</v>
      </c>
      <c r="D32" s="35" t="s">
        <v>31</v>
      </c>
      <c r="E32" s="36">
        <v>2</v>
      </c>
      <c r="F32" s="105"/>
      <c r="G32" s="37">
        <f t="shared" si="9"/>
        <v>0</v>
      </c>
      <c r="H32" s="38">
        <v>4.7600000000000003E-3</v>
      </c>
      <c r="I32" s="38">
        <f t="shared" si="10"/>
        <v>9.5200000000000007E-3</v>
      </c>
      <c r="J32" s="39" t="s">
        <v>243</v>
      </c>
      <c r="K32" s="38"/>
      <c r="Q32" s="31">
        <v>2</v>
      </c>
      <c r="AA32" s="1">
        <v>12</v>
      </c>
      <c r="AB32" s="1">
        <v>0</v>
      </c>
      <c r="AC32" s="1">
        <v>25</v>
      </c>
      <c r="BB32" s="1">
        <v>2</v>
      </c>
      <c r="BC32" s="1">
        <f t="shared" si="11"/>
        <v>0</v>
      </c>
      <c r="BD32" s="1">
        <f t="shared" si="12"/>
        <v>0</v>
      </c>
      <c r="BE32" s="1">
        <f t="shared" si="13"/>
        <v>0</v>
      </c>
      <c r="BF32" s="1">
        <f t="shared" si="14"/>
        <v>0</v>
      </c>
      <c r="BG32" s="1">
        <f t="shared" si="15"/>
        <v>0</v>
      </c>
    </row>
    <row r="33" spans="1:59">
      <c r="A33" s="32">
        <v>22</v>
      </c>
      <c r="B33" s="33" t="s">
        <v>46</v>
      </c>
      <c r="C33" s="34" t="s">
        <v>47</v>
      </c>
      <c r="D33" s="35" t="s">
        <v>31</v>
      </c>
      <c r="E33" s="36">
        <v>2</v>
      </c>
      <c r="F33" s="105"/>
      <c r="G33" s="37">
        <f t="shared" si="9"/>
        <v>0</v>
      </c>
      <c r="H33" s="38">
        <v>0</v>
      </c>
      <c r="I33" s="38">
        <f t="shared" si="10"/>
        <v>0</v>
      </c>
      <c r="J33" s="39" t="s">
        <v>243</v>
      </c>
      <c r="K33" s="38"/>
      <c r="Q33" s="31">
        <v>2</v>
      </c>
      <c r="AA33" s="1">
        <v>12</v>
      </c>
      <c r="AB33" s="1">
        <v>0</v>
      </c>
      <c r="AC33" s="1">
        <v>26</v>
      </c>
      <c r="BB33" s="1">
        <v>2</v>
      </c>
      <c r="BC33" s="1">
        <f t="shared" si="11"/>
        <v>0</v>
      </c>
      <c r="BD33" s="1">
        <f t="shared" si="12"/>
        <v>0</v>
      </c>
      <c r="BE33" s="1">
        <f t="shared" si="13"/>
        <v>0</v>
      </c>
      <c r="BF33" s="1">
        <f t="shared" si="14"/>
        <v>0</v>
      </c>
      <c r="BG33" s="1">
        <f t="shared" si="15"/>
        <v>0</v>
      </c>
    </row>
    <row r="34" spans="1:59">
      <c r="A34" s="32">
        <v>23</v>
      </c>
      <c r="B34" s="33" t="s">
        <v>48</v>
      </c>
      <c r="C34" s="34" t="s">
        <v>49</v>
      </c>
      <c r="D34" s="35" t="s">
        <v>31</v>
      </c>
      <c r="E34" s="36">
        <v>5</v>
      </c>
      <c r="F34" s="105"/>
      <c r="G34" s="37">
        <f t="shared" si="9"/>
        <v>0</v>
      </c>
      <c r="H34" s="38">
        <v>5.9000000000000003E-4</v>
      </c>
      <c r="I34" s="38">
        <f t="shared" si="10"/>
        <v>2.9500000000000004E-3</v>
      </c>
      <c r="J34" s="39" t="s">
        <v>243</v>
      </c>
      <c r="K34" s="38"/>
      <c r="Q34" s="31">
        <v>2</v>
      </c>
      <c r="AA34" s="1">
        <v>12</v>
      </c>
      <c r="AB34" s="1">
        <v>0</v>
      </c>
      <c r="AC34" s="1">
        <v>27</v>
      </c>
      <c r="BB34" s="1">
        <v>2</v>
      </c>
      <c r="BC34" s="1">
        <f t="shared" si="11"/>
        <v>0</v>
      </c>
      <c r="BD34" s="1">
        <f t="shared" si="12"/>
        <v>0</v>
      </c>
      <c r="BE34" s="1">
        <f t="shared" si="13"/>
        <v>0</v>
      </c>
      <c r="BF34" s="1">
        <f t="shared" si="14"/>
        <v>0</v>
      </c>
      <c r="BG34" s="1">
        <f t="shared" si="15"/>
        <v>0</v>
      </c>
    </row>
    <row r="35" spans="1:59" ht="26.4">
      <c r="A35" s="32">
        <v>24</v>
      </c>
      <c r="B35" s="33" t="s">
        <v>50</v>
      </c>
      <c r="C35" s="55" t="s">
        <v>155</v>
      </c>
      <c r="D35" s="35" t="s">
        <v>35</v>
      </c>
      <c r="E35" s="36">
        <v>2</v>
      </c>
      <c r="F35" s="105"/>
      <c r="G35" s="37">
        <f t="shared" si="9"/>
        <v>0</v>
      </c>
      <c r="H35" s="38">
        <v>1.0500000000000001E-2</v>
      </c>
      <c r="I35" s="38">
        <f t="shared" si="10"/>
        <v>2.1000000000000001E-2</v>
      </c>
      <c r="J35" s="39" t="s">
        <v>243</v>
      </c>
      <c r="K35" s="38"/>
      <c r="Q35" s="31">
        <v>2</v>
      </c>
      <c r="AA35" s="1">
        <v>12</v>
      </c>
      <c r="AB35" s="1">
        <v>1</v>
      </c>
      <c r="AC35" s="1">
        <v>29</v>
      </c>
      <c r="BB35" s="1">
        <v>2</v>
      </c>
      <c r="BC35" s="1">
        <f t="shared" si="11"/>
        <v>0</v>
      </c>
      <c r="BD35" s="1">
        <f t="shared" si="12"/>
        <v>0</v>
      </c>
      <c r="BE35" s="1">
        <f t="shared" si="13"/>
        <v>0</v>
      </c>
      <c r="BF35" s="1">
        <f t="shared" si="14"/>
        <v>0</v>
      </c>
      <c r="BG35" s="1">
        <f t="shared" si="15"/>
        <v>0</v>
      </c>
    </row>
    <row r="36" spans="1:59" ht="26.4">
      <c r="A36" s="32">
        <v>25</v>
      </c>
      <c r="B36" s="33" t="s">
        <v>189</v>
      </c>
      <c r="C36" s="34" t="s">
        <v>188</v>
      </c>
      <c r="D36" s="35" t="s">
        <v>31</v>
      </c>
      <c r="E36" s="36">
        <v>1</v>
      </c>
      <c r="F36" s="105"/>
      <c r="G36" s="37">
        <f t="shared" ref="G36" si="16">E36*F36</f>
        <v>0</v>
      </c>
      <c r="H36" s="38">
        <v>1.242E-2</v>
      </c>
      <c r="I36" s="38"/>
      <c r="J36" s="39" t="s">
        <v>176</v>
      </c>
      <c r="K36" s="38"/>
      <c r="Q36" s="31"/>
    </row>
    <row r="37" spans="1:59">
      <c r="A37" s="32">
        <v>26</v>
      </c>
      <c r="B37" s="33" t="s">
        <v>51</v>
      </c>
      <c r="C37" s="34" t="s">
        <v>52</v>
      </c>
      <c r="D37" s="35" t="s">
        <v>35</v>
      </c>
      <c r="E37" s="36">
        <v>1</v>
      </c>
      <c r="F37" s="105"/>
      <c r="G37" s="37">
        <f t="shared" si="9"/>
        <v>0</v>
      </c>
      <c r="H37" s="38">
        <v>7.6969999999999997E-2</v>
      </c>
      <c r="I37" s="38">
        <f t="shared" si="10"/>
        <v>7.6969999999999997E-2</v>
      </c>
      <c r="J37" s="39" t="s">
        <v>243</v>
      </c>
      <c r="K37" s="38"/>
      <c r="Q37" s="31">
        <v>2</v>
      </c>
      <c r="AA37" s="1">
        <v>12</v>
      </c>
      <c r="AB37" s="1">
        <v>0</v>
      </c>
      <c r="AC37" s="1">
        <v>32</v>
      </c>
      <c r="BB37" s="1">
        <v>2</v>
      </c>
      <c r="BC37" s="1">
        <f t="shared" si="11"/>
        <v>0</v>
      </c>
      <c r="BD37" s="1">
        <f t="shared" si="12"/>
        <v>0</v>
      </c>
      <c r="BE37" s="1">
        <f t="shared" si="13"/>
        <v>0</v>
      </c>
      <c r="BF37" s="1">
        <f t="shared" si="14"/>
        <v>0</v>
      </c>
      <c r="BG37" s="1">
        <f t="shared" si="15"/>
        <v>0</v>
      </c>
    </row>
    <row r="38" spans="1:59">
      <c r="A38" s="32">
        <v>27</v>
      </c>
      <c r="B38" s="33" t="s">
        <v>53</v>
      </c>
      <c r="C38" s="34" t="s">
        <v>54</v>
      </c>
      <c r="D38" s="35" t="s">
        <v>35</v>
      </c>
      <c r="E38" s="36">
        <v>2</v>
      </c>
      <c r="F38" s="105"/>
      <c r="G38" s="37">
        <f t="shared" si="9"/>
        <v>0</v>
      </c>
      <c r="H38" s="38">
        <v>6.515E-2</v>
      </c>
      <c r="I38" s="38">
        <f t="shared" si="10"/>
        <v>0.1303</v>
      </c>
      <c r="J38" s="39" t="s">
        <v>243</v>
      </c>
      <c r="K38" s="38"/>
      <c r="Q38" s="31">
        <v>2</v>
      </c>
      <c r="AA38" s="1">
        <v>12</v>
      </c>
      <c r="AB38" s="1">
        <v>0</v>
      </c>
      <c r="AC38" s="1">
        <v>33</v>
      </c>
      <c r="BB38" s="1">
        <v>2</v>
      </c>
      <c r="BC38" s="1">
        <f t="shared" si="11"/>
        <v>0</v>
      </c>
      <c r="BD38" s="1">
        <f t="shared" si="12"/>
        <v>0</v>
      </c>
      <c r="BE38" s="1">
        <f t="shared" si="13"/>
        <v>0</v>
      </c>
      <c r="BF38" s="1">
        <f t="shared" si="14"/>
        <v>0</v>
      </c>
      <c r="BG38" s="1">
        <f t="shared" si="15"/>
        <v>0</v>
      </c>
    </row>
    <row r="39" spans="1:59">
      <c r="A39" s="32">
        <v>28</v>
      </c>
      <c r="B39" s="33" t="s">
        <v>55</v>
      </c>
      <c r="C39" s="34" t="s">
        <v>56</v>
      </c>
      <c r="D39" s="35" t="s">
        <v>35</v>
      </c>
      <c r="E39" s="36">
        <v>5</v>
      </c>
      <c r="F39" s="105"/>
      <c r="G39" s="37">
        <f t="shared" si="9"/>
        <v>0</v>
      </c>
      <c r="H39" s="38">
        <v>6.6E-4</v>
      </c>
      <c r="I39" s="38">
        <f t="shared" si="10"/>
        <v>3.3E-3</v>
      </c>
      <c r="J39" s="39" t="s">
        <v>243</v>
      </c>
      <c r="K39" s="38"/>
      <c r="Q39" s="31">
        <v>2</v>
      </c>
      <c r="AA39" s="1">
        <v>12</v>
      </c>
      <c r="AB39" s="1">
        <v>0</v>
      </c>
      <c r="AC39" s="1">
        <v>34</v>
      </c>
      <c r="BB39" s="1">
        <v>2</v>
      </c>
      <c r="BC39" s="1">
        <f t="shared" si="11"/>
        <v>0</v>
      </c>
      <c r="BD39" s="1">
        <f t="shared" si="12"/>
        <v>0</v>
      </c>
      <c r="BE39" s="1">
        <f t="shared" si="13"/>
        <v>0</v>
      </c>
      <c r="BF39" s="1">
        <f t="shared" si="14"/>
        <v>0</v>
      </c>
      <c r="BG39" s="1">
        <f t="shared" si="15"/>
        <v>0</v>
      </c>
    </row>
    <row r="40" spans="1:59">
      <c r="A40" s="32">
        <v>29</v>
      </c>
      <c r="B40" s="33" t="s">
        <v>57</v>
      </c>
      <c r="C40" s="34" t="s">
        <v>58</v>
      </c>
      <c r="D40" s="35" t="s">
        <v>35</v>
      </c>
      <c r="E40" s="36">
        <v>2</v>
      </c>
      <c r="F40" s="105"/>
      <c r="G40" s="37">
        <f t="shared" si="9"/>
        <v>0</v>
      </c>
      <c r="H40" s="38">
        <v>7.7999999999999999E-4</v>
      </c>
      <c r="I40" s="38">
        <f t="shared" si="10"/>
        <v>1.56E-3</v>
      </c>
      <c r="J40" s="39" t="s">
        <v>243</v>
      </c>
      <c r="K40" s="38"/>
      <c r="Q40" s="31">
        <v>2</v>
      </c>
      <c r="AA40" s="1">
        <v>12</v>
      </c>
      <c r="AB40" s="1">
        <v>0</v>
      </c>
      <c r="AC40" s="1">
        <v>35</v>
      </c>
      <c r="BB40" s="1">
        <v>2</v>
      </c>
      <c r="BC40" s="1">
        <f t="shared" si="11"/>
        <v>0</v>
      </c>
      <c r="BD40" s="1">
        <f t="shared" si="12"/>
        <v>0</v>
      </c>
      <c r="BE40" s="1">
        <f t="shared" si="13"/>
        <v>0</v>
      </c>
      <c r="BF40" s="1">
        <f t="shared" si="14"/>
        <v>0</v>
      </c>
      <c r="BG40" s="1">
        <f t="shared" si="15"/>
        <v>0</v>
      </c>
    </row>
    <row r="41" spans="1:59" ht="18.75" customHeight="1">
      <c r="A41" s="32">
        <v>30</v>
      </c>
      <c r="B41" s="33" t="s">
        <v>59</v>
      </c>
      <c r="C41" s="34" t="s">
        <v>60</v>
      </c>
      <c r="D41" s="35" t="s">
        <v>38</v>
      </c>
      <c r="E41" s="36">
        <v>0.6</v>
      </c>
      <c r="F41" s="105"/>
      <c r="G41" s="37">
        <f t="shared" si="9"/>
        <v>0</v>
      </c>
      <c r="H41" s="38">
        <v>0</v>
      </c>
      <c r="I41" s="38">
        <f t="shared" si="10"/>
        <v>0</v>
      </c>
      <c r="J41" s="39" t="s">
        <v>243</v>
      </c>
      <c r="K41" s="38"/>
      <c r="Q41" s="31">
        <v>2</v>
      </c>
      <c r="AA41" s="1">
        <v>12</v>
      </c>
      <c r="AB41" s="1">
        <v>0</v>
      </c>
      <c r="AC41" s="1">
        <v>36</v>
      </c>
      <c r="BB41" s="1">
        <v>2</v>
      </c>
      <c r="BC41" s="1">
        <f t="shared" si="11"/>
        <v>0</v>
      </c>
      <c r="BD41" s="1">
        <f t="shared" si="12"/>
        <v>0</v>
      </c>
      <c r="BE41" s="1">
        <f t="shared" si="13"/>
        <v>0</v>
      </c>
      <c r="BF41" s="1">
        <f t="shared" si="14"/>
        <v>0</v>
      </c>
      <c r="BG41" s="1">
        <f t="shared" si="15"/>
        <v>0</v>
      </c>
    </row>
    <row r="42" spans="1:59">
      <c r="A42" s="42"/>
      <c r="B42" s="43" t="s">
        <v>12</v>
      </c>
      <c r="C42" s="44" t="str">
        <f>CONCATENATE(B25," ",C25)</f>
        <v>732 Strojovny</v>
      </c>
      <c r="D42" s="42"/>
      <c r="E42" s="45"/>
      <c r="F42" s="106"/>
      <c r="G42" s="46">
        <f>SUM(G25:G41)</f>
        <v>0</v>
      </c>
      <c r="H42" s="47"/>
      <c r="I42" s="48">
        <f>SUM(I25:I41)</f>
        <v>0.64105999999999996</v>
      </c>
      <c r="J42" s="47"/>
      <c r="K42" s="48"/>
      <c r="Q42" s="31">
        <v>4</v>
      </c>
      <c r="BC42" s="49">
        <f>SUM(BC25:BC41)</f>
        <v>0</v>
      </c>
      <c r="BD42" s="49">
        <f>SUM(BD25:BD41)</f>
        <v>0</v>
      </c>
      <c r="BE42" s="49">
        <f>SUM(BE25:BE41)</f>
        <v>0</v>
      </c>
      <c r="BF42" s="49">
        <f>SUM(BF25:BF41)</f>
        <v>0</v>
      </c>
      <c r="BG42" s="49">
        <f>SUM(BG25:BG41)</f>
        <v>0</v>
      </c>
    </row>
    <row r="43" spans="1:59">
      <c r="A43" s="24" t="s">
        <v>11</v>
      </c>
      <c r="B43" s="25" t="s">
        <v>61</v>
      </c>
      <c r="C43" s="26" t="s">
        <v>62</v>
      </c>
      <c r="D43" s="27"/>
      <c r="E43" s="28"/>
      <c r="F43" s="107"/>
      <c r="G43" s="29"/>
      <c r="H43" s="30"/>
      <c r="I43" s="30"/>
      <c r="J43" s="30"/>
      <c r="K43" s="30"/>
      <c r="Q43" s="31">
        <v>1</v>
      </c>
    </row>
    <row r="44" spans="1:59">
      <c r="A44" s="32">
        <v>31</v>
      </c>
      <c r="B44" s="33" t="s">
        <v>63</v>
      </c>
      <c r="C44" s="34" t="s">
        <v>64</v>
      </c>
      <c r="D44" s="35" t="s">
        <v>19</v>
      </c>
      <c r="E44" s="36">
        <v>6</v>
      </c>
      <c r="F44" s="105"/>
      <c r="G44" s="37">
        <f t="shared" ref="G44:G59" si="17">E44*F44</f>
        <v>0</v>
      </c>
      <c r="H44" s="38">
        <v>6.8799999999999998E-3</v>
      </c>
      <c r="I44" s="38">
        <f t="shared" ref="I44:I59" si="18">E44*H44</f>
        <v>4.1279999999999997E-2</v>
      </c>
      <c r="J44" s="39" t="s">
        <v>243</v>
      </c>
      <c r="K44" s="38"/>
      <c r="Q44" s="31">
        <v>2</v>
      </c>
      <c r="AA44" s="1">
        <v>12</v>
      </c>
      <c r="AB44" s="1">
        <v>0</v>
      </c>
      <c r="AC44" s="1">
        <v>37</v>
      </c>
      <c r="BB44" s="1">
        <v>2</v>
      </c>
      <c r="BC44" s="1">
        <f t="shared" ref="BC44:BC59" si="19">IF(BB44=1,G44,0)</f>
        <v>0</v>
      </c>
      <c r="BD44" s="1">
        <f t="shared" ref="BD44:BD59" si="20">IF(BB44=2,G44,0)</f>
        <v>0</v>
      </c>
      <c r="BE44" s="1">
        <f t="shared" ref="BE44:BE59" si="21">IF(BB44=3,G44,0)</f>
        <v>0</v>
      </c>
      <c r="BF44" s="1">
        <f t="shared" ref="BF44:BF59" si="22">IF(BB44=4,G44,0)</f>
        <v>0</v>
      </c>
      <c r="BG44" s="1">
        <f t="shared" ref="BG44:BG59" si="23">IF(BB44=5,G44,0)</f>
        <v>0</v>
      </c>
    </row>
    <row r="45" spans="1:59">
      <c r="A45" s="32">
        <v>32</v>
      </c>
      <c r="B45" s="33" t="s">
        <v>65</v>
      </c>
      <c r="C45" s="34" t="s">
        <v>66</v>
      </c>
      <c r="D45" s="35" t="s">
        <v>19</v>
      </c>
      <c r="E45" s="36">
        <v>10</v>
      </c>
      <c r="F45" s="105"/>
      <c r="G45" s="37">
        <f t="shared" si="17"/>
        <v>0</v>
      </c>
      <c r="H45" s="38">
        <v>7.4200000000000004E-3</v>
      </c>
      <c r="I45" s="38">
        <f t="shared" si="18"/>
        <v>7.4200000000000002E-2</v>
      </c>
      <c r="J45" s="39" t="s">
        <v>243</v>
      </c>
      <c r="K45" s="38"/>
      <c r="Q45" s="31">
        <v>2</v>
      </c>
      <c r="AA45" s="1">
        <v>12</v>
      </c>
      <c r="AB45" s="1">
        <v>0</v>
      </c>
      <c r="AC45" s="1">
        <v>38</v>
      </c>
      <c r="BB45" s="1">
        <v>2</v>
      </c>
      <c r="BC45" s="1">
        <f t="shared" si="19"/>
        <v>0</v>
      </c>
      <c r="BD45" s="1">
        <f t="shared" si="20"/>
        <v>0</v>
      </c>
      <c r="BE45" s="1">
        <f t="shared" si="21"/>
        <v>0</v>
      </c>
      <c r="BF45" s="1">
        <f t="shared" si="22"/>
        <v>0</v>
      </c>
      <c r="BG45" s="1">
        <f t="shared" si="23"/>
        <v>0</v>
      </c>
    </row>
    <row r="46" spans="1:59">
      <c r="A46" s="32">
        <v>33</v>
      </c>
      <c r="B46" s="33" t="s">
        <v>67</v>
      </c>
      <c r="C46" s="34" t="s">
        <v>68</v>
      </c>
      <c r="D46" s="35" t="s">
        <v>19</v>
      </c>
      <c r="E46" s="36">
        <v>8</v>
      </c>
      <c r="F46" s="105"/>
      <c r="G46" s="37">
        <f t="shared" si="17"/>
        <v>0</v>
      </c>
      <c r="H46" s="38">
        <v>8.3700000000000007E-3</v>
      </c>
      <c r="I46" s="38">
        <f t="shared" si="18"/>
        <v>6.6960000000000006E-2</v>
      </c>
      <c r="J46" s="39" t="s">
        <v>243</v>
      </c>
      <c r="K46" s="38"/>
      <c r="Q46" s="31">
        <v>2</v>
      </c>
      <c r="AA46" s="1">
        <v>12</v>
      </c>
      <c r="AB46" s="1">
        <v>0</v>
      </c>
      <c r="AC46" s="1">
        <v>39</v>
      </c>
      <c r="BB46" s="1">
        <v>2</v>
      </c>
      <c r="BC46" s="1">
        <f t="shared" si="19"/>
        <v>0</v>
      </c>
      <c r="BD46" s="1">
        <f t="shared" si="20"/>
        <v>0</v>
      </c>
      <c r="BE46" s="1">
        <f t="shared" si="21"/>
        <v>0</v>
      </c>
      <c r="BF46" s="1">
        <f t="shared" si="22"/>
        <v>0</v>
      </c>
      <c r="BG46" s="1">
        <f t="shared" si="23"/>
        <v>0</v>
      </c>
    </row>
    <row r="47" spans="1:59">
      <c r="A47" s="32">
        <v>34</v>
      </c>
      <c r="B47" s="33" t="s">
        <v>69</v>
      </c>
      <c r="C47" s="34" t="s">
        <v>70</v>
      </c>
      <c r="D47" s="35" t="s">
        <v>19</v>
      </c>
      <c r="E47" s="36">
        <v>6</v>
      </c>
      <c r="F47" s="105"/>
      <c r="G47" s="37">
        <f t="shared" si="17"/>
        <v>0</v>
      </c>
      <c r="H47" s="38">
        <v>8.7799999999999996E-3</v>
      </c>
      <c r="I47" s="38">
        <f t="shared" si="18"/>
        <v>5.2679999999999998E-2</v>
      </c>
      <c r="J47" s="39" t="s">
        <v>243</v>
      </c>
      <c r="K47" s="38"/>
      <c r="Q47" s="31">
        <v>2</v>
      </c>
      <c r="AA47" s="1">
        <v>12</v>
      </c>
      <c r="AB47" s="1">
        <v>0</v>
      </c>
      <c r="AC47" s="1">
        <v>40</v>
      </c>
      <c r="BB47" s="1">
        <v>2</v>
      </c>
      <c r="BC47" s="1">
        <f t="shared" si="19"/>
        <v>0</v>
      </c>
      <c r="BD47" s="1">
        <f t="shared" si="20"/>
        <v>0</v>
      </c>
      <c r="BE47" s="1">
        <f t="shared" si="21"/>
        <v>0</v>
      </c>
      <c r="BF47" s="1">
        <f t="shared" si="22"/>
        <v>0</v>
      </c>
      <c r="BG47" s="1">
        <f t="shared" si="23"/>
        <v>0</v>
      </c>
    </row>
    <row r="48" spans="1:59">
      <c r="A48" s="32">
        <v>35</v>
      </c>
      <c r="B48" s="33" t="s">
        <v>71</v>
      </c>
      <c r="C48" s="34" t="s">
        <v>72</v>
      </c>
      <c r="D48" s="35" t="s">
        <v>19</v>
      </c>
      <c r="E48" s="36">
        <v>94</v>
      </c>
      <c r="F48" s="105"/>
      <c r="G48" s="37">
        <f t="shared" si="17"/>
        <v>0</v>
      </c>
      <c r="H48" s="38">
        <v>6.4000000000000003E-3</v>
      </c>
      <c r="I48" s="38">
        <f t="shared" si="18"/>
        <v>0.60160000000000002</v>
      </c>
      <c r="J48" s="39" t="s">
        <v>243</v>
      </c>
      <c r="K48" s="38"/>
      <c r="Q48" s="31">
        <v>2</v>
      </c>
      <c r="AA48" s="1">
        <v>12</v>
      </c>
      <c r="AB48" s="1">
        <v>0</v>
      </c>
      <c r="AC48" s="1">
        <v>42</v>
      </c>
      <c r="BB48" s="1">
        <v>2</v>
      </c>
      <c r="BC48" s="1">
        <f t="shared" si="19"/>
        <v>0</v>
      </c>
      <c r="BD48" s="1">
        <f t="shared" si="20"/>
        <v>0</v>
      </c>
      <c r="BE48" s="1">
        <f t="shared" si="21"/>
        <v>0</v>
      </c>
      <c r="BF48" s="1">
        <f t="shared" si="22"/>
        <v>0</v>
      </c>
      <c r="BG48" s="1">
        <f t="shared" si="23"/>
        <v>0</v>
      </c>
    </row>
    <row r="49" spans="1:59">
      <c r="A49" s="32">
        <v>36</v>
      </c>
      <c r="B49" s="33" t="s">
        <v>73</v>
      </c>
      <c r="C49" s="34" t="s">
        <v>74</v>
      </c>
      <c r="D49" s="35" t="s">
        <v>19</v>
      </c>
      <c r="E49" s="36">
        <v>48</v>
      </c>
      <c r="F49" s="105"/>
      <c r="G49" s="37">
        <f t="shared" si="17"/>
        <v>0</v>
      </c>
      <c r="H49" s="38">
        <v>6.5500000000000003E-3</v>
      </c>
      <c r="I49" s="38">
        <f t="shared" si="18"/>
        <v>0.31440000000000001</v>
      </c>
      <c r="J49" s="39" t="s">
        <v>243</v>
      </c>
      <c r="K49" s="38"/>
      <c r="Q49" s="31">
        <v>2</v>
      </c>
      <c r="AA49" s="1">
        <v>12</v>
      </c>
      <c r="AB49" s="1">
        <v>0</v>
      </c>
      <c r="AC49" s="1">
        <v>43</v>
      </c>
      <c r="BB49" s="1">
        <v>2</v>
      </c>
      <c r="BC49" s="1">
        <f t="shared" si="19"/>
        <v>0</v>
      </c>
      <c r="BD49" s="1">
        <f t="shared" si="20"/>
        <v>0</v>
      </c>
      <c r="BE49" s="1">
        <f t="shared" si="21"/>
        <v>0</v>
      </c>
      <c r="BF49" s="1">
        <f t="shared" si="22"/>
        <v>0</v>
      </c>
      <c r="BG49" s="1">
        <f t="shared" si="23"/>
        <v>0</v>
      </c>
    </row>
    <row r="50" spans="1:59">
      <c r="A50" s="32">
        <v>37</v>
      </c>
      <c r="B50" s="33" t="s">
        <v>75</v>
      </c>
      <c r="C50" s="34" t="s">
        <v>76</v>
      </c>
      <c r="D50" s="35" t="s">
        <v>19</v>
      </c>
      <c r="E50" s="36">
        <v>122</v>
      </c>
      <c r="F50" s="105"/>
      <c r="G50" s="37">
        <f t="shared" si="17"/>
        <v>0</v>
      </c>
      <c r="H50" s="38">
        <v>6.6800000000000002E-3</v>
      </c>
      <c r="I50" s="38">
        <f t="shared" si="18"/>
        <v>0.81496000000000002</v>
      </c>
      <c r="J50" s="39" t="s">
        <v>243</v>
      </c>
      <c r="K50" s="38"/>
      <c r="Q50" s="31">
        <v>2</v>
      </c>
      <c r="AA50" s="1">
        <v>12</v>
      </c>
      <c r="AB50" s="1">
        <v>0</v>
      </c>
      <c r="AC50" s="1">
        <v>44</v>
      </c>
      <c r="BB50" s="1">
        <v>2</v>
      </c>
      <c r="BC50" s="1">
        <f t="shared" si="19"/>
        <v>0</v>
      </c>
      <c r="BD50" s="1">
        <f t="shared" si="20"/>
        <v>0</v>
      </c>
      <c r="BE50" s="1">
        <f t="shared" si="21"/>
        <v>0</v>
      </c>
      <c r="BF50" s="1">
        <f t="shared" si="22"/>
        <v>0</v>
      </c>
      <c r="BG50" s="1">
        <f t="shared" si="23"/>
        <v>0</v>
      </c>
    </row>
    <row r="51" spans="1:59">
      <c r="A51" s="32">
        <v>38</v>
      </c>
      <c r="B51" s="33" t="s">
        <v>77</v>
      </c>
      <c r="C51" s="34" t="s">
        <v>78</v>
      </c>
      <c r="D51" s="35" t="s">
        <v>19</v>
      </c>
      <c r="E51" s="36">
        <v>68</v>
      </c>
      <c r="F51" s="105"/>
      <c r="G51" s="37">
        <f t="shared" si="17"/>
        <v>0</v>
      </c>
      <c r="H51" s="38">
        <v>6.2700000000000004E-3</v>
      </c>
      <c r="I51" s="38">
        <f t="shared" si="18"/>
        <v>0.42636000000000002</v>
      </c>
      <c r="J51" s="39" t="s">
        <v>243</v>
      </c>
      <c r="K51" s="38"/>
      <c r="Q51" s="31">
        <v>2</v>
      </c>
      <c r="AA51" s="1">
        <v>12</v>
      </c>
      <c r="AB51" s="1">
        <v>0</v>
      </c>
      <c r="AC51" s="1">
        <v>45</v>
      </c>
      <c r="BB51" s="1">
        <v>2</v>
      </c>
      <c r="BC51" s="1">
        <f t="shared" si="19"/>
        <v>0</v>
      </c>
      <c r="BD51" s="1">
        <f t="shared" si="20"/>
        <v>0</v>
      </c>
      <c r="BE51" s="1">
        <f t="shared" si="21"/>
        <v>0</v>
      </c>
      <c r="BF51" s="1">
        <f t="shared" si="22"/>
        <v>0</v>
      </c>
      <c r="BG51" s="1">
        <f t="shared" si="23"/>
        <v>0</v>
      </c>
    </row>
    <row r="52" spans="1:59">
      <c r="A52" s="32">
        <v>39</v>
      </c>
      <c r="B52" s="33" t="s">
        <v>79</v>
      </c>
      <c r="C52" s="34" t="s">
        <v>190</v>
      </c>
      <c r="D52" s="35" t="s">
        <v>19</v>
      </c>
      <c r="E52" s="36">
        <f>SUM(E48:E51)</f>
        <v>332</v>
      </c>
      <c r="F52" s="105"/>
      <c r="G52" s="37">
        <f t="shared" si="17"/>
        <v>0</v>
      </c>
      <c r="H52" s="38">
        <v>0</v>
      </c>
      <c r="I52" s="38">
        <f t="shared" si="18"/>
        <v>0</v>
      </c>
      <c r="J52" s="39" t="s">
        <v>243</v>
      </c>
      <c r="K52" s="38"/>
      <c r="Q52" s="31">
        <v>2</v>
      </c>
      <c r="AA52" s="1">
        <v>12</v>
      </c>
      <c r="AB52" s="1">
        <v>0</v>
      </c>
      <c r="AC52" s="1">
        <v>46</v>
      </c>
      <c r="BB52" s="1">
        <v>2</v>
      </c>
      <c r="BC52" s="1">
        <f t="shared" si="19"/>
        <v>0</v>
      </c>
      <c r="BD52" s="1">
        <f t="shared" si="20"/>
        <v>0</v>
      </c>
      <c r="BE52" s="1">
        <f t="shared" si="21"/>
        <v>0</v>
      </c>
      <c r="BF52" s="1">
        <f t="shared" si="22"/>
        <v>0</v>
      </c>
      <c r="BG52" s="1">
        <f t="shared" si="23"/>
        <v>0</v>
      </c>
    </row>
    <row r="53" spans="1:59">
      <c r="A53" s="32">
        <v>40</v>
      </c>
      <c r="B53" s="33" t="s">
        <v>80</v>
      </c>
      <c r="C53" s="34" t="s">
        <v>81</v>
      </c>
      <c r="D53" s="35" t="s">
        <v>19</v>
      </c>
      <c r="E53" s="36">
        <v>30</v>
      </c>
      <c r="F53" s="105"/>
      <c r="G53" s="37">
        <f t="shared" si="17"/>
        <v>0</v>
      </c>
      <c r="H53" s="38">
        <v>0</v>
      </c>
      <c r="I53" s="38">
        <f t="shared" si="18"/>
        <v>0</v>
      </c>
      <c r="J53" s="39" t="s">
        <v>243</v>
      </c>
      <c r="K53" s="38"/>
      <c r="Q53" s="31">
        <v>2</v>
      </c>
      <c r="AA53" s="1">
        <v>12</v>
      </c>
      <c r="AB53" s="1">
        <v>0</v>
      </c>
      <c r="AC53" s="1">
        <v>47</v>
      </c>
      <c r="BB53" s="1">
        <v>2</v>
      </c>
      <c r="BC53" s="1">
        <f t="shared" si="19"/>
        <v>0</v>
      </c>
      <c r="BD53" s="1">
        <f t="shared" si="20"/>
        <v>0</v>
      </c>
      <c r="BE53" s="1">
        <f t="shared" si="21"/>
        <v>0</v>
      </c>
      <c r="BF53" s="1">
        <f t="shared" si="22"/>
        <v>0</v>
      </c>
      <c r="BG53" s="1">
        <f t="shared" si="23"/>
        <v>0</v>
      </c>
    </row>
    <row r="54" spans="1:59">
      <c r="A54" s="32">
        <v>41</v>
      </c>
      <c r="B54" s="33" t="s">
        <v>82</v>
      </c>
      <c r="C54" s="34" t="s">
        <v>83</v>
      </c>
      <c r="D54" s="35" t="s">
        <v>35</v>
      </c>
      <c r="E54" s="36">
        <v>18</v>
      </c>
      <c r="F54" s="105"/>
      <c r="G54" s="37">
        <f t="shared" si="17"/>
        <v>0</v>
      </c>
      <c r="H54" s="38">
        <v>1.91E-3</v>
      </c>
      <c r="I54" s="38">
        <f t="shared" si="18"/>
        <v>3.4380000000000001E-2</v>
      </c>
      <c r="J54" s="39" t="s">
        <v>243</v>
      </c>
      <c r="K54" s="38"/>
      <c r="Q54" s="31">
        <v>2</v>
      </c>
      <c r="AA54" s="1">
        <v>12</v>
      </c>
      <c r="AB54" s="1">
        <v>0</v>
      </c>
      <c r="AC54" s="1">
        <v>48</v>
      </c>
      <c r="BB54" s="1">
        <v>2</v>
      </c>
      <c r="BC54" s="1">
        <f t="shared" si="19"/>
        <v>0</v>
      </c>
      <c r="BD54" s="1">
        <f t="shared" si="20"/>
        <v>0</v>
      </c>
      <c r="BE54" s="1">
        <f t="shared" si="21"/>
        <v>0</v>
      </c>
      <c r="BF54" s="1">
        <f t="shared" si="22"/>
        <v>0</v>
      </c>
      <c r="BG54" s="1">
        <f t="shared" si="23"/>
        <v>0</v>
      </c>
    </row>
    <row r="55" spans="1:59">
      <c r="A55" s="32">
        <v>42</v>
      </c>
      <c r="B55" s="33" t="s">
        <v>84</v>
      </c>
      <c r="C55" s="34" t="s">
        <v>85</v>
      </c>
      <c r="D55" s="35" t="s">
        <v>35</v>
      </c>
      <c r="E55" s="36">
        <v>10</v>
      </c>
      <c r="F55" s="105"/>
      <c r="G55" s="37">
        <f t="shared" si="17"/>
        <v>0</v>
      </c>
      <c r="H55" s="38">
        <v>8.0000000000000007E-5</v>
      </c>
      <c r="I55" s="38">
        <f t="shared" si="18"/>
        <v>8.0000000000000004E-4</v>
      </c>
      <c r="J55" s="39" t="s">
        <v>243</v>
      </c>
      <c r="K55" s="38"/>
      <c r="Q55" s="31">
        <v>2</v>
      </c>
      <c r="AA55" s="1">
        <v>12</v>
      </c>
      <c r="AB55" s="1">
        <v>1</v>
      </c>
      <c r="AC55" s="1">
        <v>49</v>
      </c>
      <c r="BB55" s="1">
        <v>2</v>
      </c>
      <c r="BC55" s="1">
        <f t="shared" si="19"/>
        <v>0</v>
      </c>
      <c r="BD55" s="1">
        <f t="shared" si="20"/>
        <v>0</v>
      </c>
      <c r="BE55" s="1">
        <f t="shared" si="21"/>
        <v>0</v>
      </c>
      <c r="BF55" s="1">
        <f t="shared" si="22"/>
        <v>0</v>
      </c>
      <c r="BG55" s="1">
        <f t="shared" si="23"/>
        <v>0</v>
      </c>
    </row>
    <row r="56" spans="1:59">
      <c r="A56" s="32">
        <v>43</v>
      </c>
      <c r="B56" s="33" t="s">
        <v>86</v>
      </c>
      <c r="C56" s="34" t="s">
        <v>87</v>
      </c>
      <c r="D56" s="35" t="s">
        <v>35</v>
      </c>
      <c r="E56" s="36">
        <v>10</v>
      </c>
      <c r="F56" s="105"/>
      <c r="G56" s="37">
        <f t="shared" si="17"/>
        <v>0</v>
      </c>
      <c r="H56" s="38">
        <v>1.2E-4</v>
      </c>
      <c r="I56" s="38">
        <f t="shared" si="18"/>
        <v>1.2000000000000001E-3</v>
      </c>
      <c r="J56" s="39" t="s">
        <v>243</v>
      </c>
      <c r="K56" s="38"/>
      <c r="Q56" s="31">
        <v>2</v>
      </c>
      <c r="AA56" s="1">
        <v>12</v>
      </c>
      <c r="AB56" s="1">
        <v>1</v>
      </c>
      <c r="AC56" s="1">
        <v>50</v>
      </c>
      <c r="BB56" s="1">
        <v>2</v>
      </c>
      <c r="BC56" s="1">
        <f t="shared" si="19"/>
        <v>0</v>
      </c>
      <c r="BD56" s="1">
        <f t="shared" si="20"/>
        <v>0</v>
      </c>
      <c r="BE56" s="1">
        <f t="shared" si="21"/>
        <v>0</v>
      </c>
      <c r="BF56" s="1">
        <f t="shared" si="22"/>
        <v>0</v>
      </c>
      <c r="BG56" s="1">
        <f t="shared" si="23"/>
        <v>0</v>
      </c>
    </row>
    <row r="57" spans="1:59">
      <c r="A57" s="32">
        <v>44</v>
      </c>
      <c r="B57" s="33" t="s">
        <v>88</v>
      </c>
      <c r="C57" s="34" t="s">
        <v>89</v>
      </c>
      <c r="D57" s="35" t="s">
        <v>35</v>
      </c>
      <c r="E57" s="36">
        <v>20</v>
      </c>
      <c r="F57" s="105"/>
      <c r="G57" s="37">
        <f t="shared" si="17"/>
        <v>0</v>
      </c>
      <c r="H57" s="38">
        <v>1.2999999999999999E-4</v>
      </c>
      <c r="I57" s="38">
        <f t="shared" si="18"/>
        <v>2.5999999999999999E-3</v>
      </c>
      <c r="J57" s="39" t="s">
        <v>243</v>
      </c>
      <c r="K57" s="38"/>
      <c r="Q57" s="31">
        <v>2</v>
      </c>
      <c r="AA57" s="1">
        <v>12</v>
      </c>
      <c r="AB57" s="1">
        <v>1</v>
      </c>
      <c r="AC57" s="1">
        <v>51</v>
      </c>
      <c r="BB57" s="1">
        <v>2</v>
      </c>
      <c r="BC57" s="1">
        <f t="shared" si="19"/>
        <v>0</v>
      </c>
      <c r="BD57" s="1">
        <f t="shared" si="20"/>
        <v>0</v>
      </c>
      <c r="BE57" s="1">
        <f t="shared" si="21"/>
        <v>0</v>
      </c>
      <c r="BF57" s="1">
        <f t="shared" si="22"/>
        <v>0</v>
      </c>
      <c r="BG57" s="1">
        <f t="shared" si="23"/>
        <v>0</v>
      </c>
    </row>
    <row r="58" spans="1:59">
      <c r="A58" s="32">
        <v>45</v>
      </c>
      <c r="B58" s="33" t="s">
        <v>90</v>
      </c>
      <c r="C58" s="34" t="s">
        <v>91</v>
      </c>
      <c r="D58" s="35" t="s">
        <v>35</v>
      </c>
      <c r="E58" s="36">
        <v>10</v>
      </c>
      <c r="F58" s="105"/>
      <c r="G58" s="37">
        <f t="shared" si="17"/>
        <v>0</v>
      </c>
      <c r="H58" s="38">
        <v>1.7000000000000001E-4</v>
      </c>
      <c r="I58" s="38">
        <f t="shared" si="18"/>
        <v>1.7000000000000001E-3</v>
      </c>
      <c r="J58" s="39" t="s">
        <v>243</v>
      </c>
      <c r="K58" s="38"/>
      <c r="Q58" s="31">
        <v>2</v>
      </c>
      <c r="AA58" s="1">
        <v>12</v>
      </c>
      <c r="AB58" s="1">
        <v>1</v>
      </c>
      <c r="AC58" s="1">
        <v>52</v>
      </c>
      <c r="BB58" s="1">
        <v>2</v>
      </c>
      <c r="BC58" s="1">
        <f t="shared" si="19"/>
        <v>0</v>
      </c>
      <c r="BD58" s="1">
        <f t="shared" si="20"/>
        <v>0</v>
      </c>
      <c r="BE58" s="1">
        <f t="shared" si="21"/>
        <v>0</v>
      </c>
      <c r="BF58" s="1">
        <f t="shared" si="22"/>
        <v>0</v>
      </c>
      <c r="BG58" s="1">
        <f t="shared" si="23"/>
        <v>0</v>
      </c>
    </row>
    <row r="59" spans="1:59">
      <c r="A59" s="32">
        <v>46</v>
      </c>
      <c r="B59" s="33" t="s">
        <v>92</v>
      </c>
      <c r="C59" s="34" t="s">
        <v>93</v>
      </c>
      <c r="D59" s="35" t="s">
        <v>38</v>
      </c>
      <c r="E59" s="36">
        <v>2.4</v>
      </c>
      <c r="F59" s="105"/>
      <c r="G59" s="37">
        <f t="shared" si="17"/>
        <v>0</v>
      </c>
      <c r="H59" s="38">
        <v>0</v>
      </c>
      <c r="I59" s="38">
        <f t="shared" si="18"/>
        <v>0</v>
      </c>
      <c r="J59" s="39" t="s">
        <v>243</v>
      </c>
      <c r="K59" s="38"/>
      <c r="Q59" s="31">
        <v>2</v>
      </c>
      <c r="AA59" s="1">
        <v>12</v>
      </c>
      <c r="AB59" s="1">
        <v>0</v>
      </c>
      <c r="AC59" s="1">
        <v>57</v>
      </c>
      <c r="BB59" s="1">
        <v>2</v>
      </c>
      <c r="BC59" s="1">
        <f t="shared" si="19"/>
        <v>0</v>
      </c>
      <c r="BD59" s="1">
        <f t="shared" si="20"/>
        <v>0</v>
      </c>
      <c r="BE59" s="1">
        <f t="shared" si="21"/>
        <v>0</v>
      </c>
      <c r="BF59" s="1">
        <f t="shared" si="22"/>
        <v>0</v>
      </c>
      <c r="BG59" s="1">
        <f t="shared" si="23"/>
        <v>0</v>
      </c>
    </row>
    <row r="60" spans="1:59">
      <c r="A60" s="42"/>
      <c r="B60" s="43" t="s">
        <v>12</v>
      </c>
      <c r="C60" s="44" t="str">
        <f>CONCATENATE(B43," ",C43)</f>
        <v>733 Rozvod potrubí</v>
      </c>
      <c r="D60" s="42"/>
      <c r="E60" s="45"/>
      <c r="F60" s="106"/>
      <c r="G60" s="46">
        <f>SUM(G43:G59)</f>
        <v>0</v>
      </c>
      <c r="H60" s="47"/>
      <c r="I60" s="48">
        <f>SUM(I43:I59)</f>
        <v>2.4331200000000002</v>
      </c>
      <c r="J60" s="47"/>
      <c r="K60" s="48"/>
      <c r="Q60" s="31">
        <v>4</v>
      </c>
      <c r="BC60" s="49">
        <f>SUM(BC43:BC59)</f>
        <v>0</v>
      </c>
      <c r="BD60" s="49">
        <f>SUM(BD43:BD59)</f>
        <v>0</v>
      </c>
      <c r="BE60" s="49">
        <f>SUM(BE43:BE59)</f>
        <v>0</v>
      </c>
      <c r="BF60" s="49">
        <f>SUM(BF43:BF59)</f>
        <v>0</v>
      </c>
      <c r="BG60" s="49">
        <f>SUM(BG43:BG59)</f>
        <v>0</v>
      </c>
    </row>
    <row r="61" spans="1:59">
      <c r="A61" s="24" t="s">
        <v>11</v>
      </c>
      <c r="B61" s="25" t="s">
        <v>94</v>
      </c>
      <c r="C61" s="26" t="s">
        <v>95</v>
      </c>
      <c r="D61" s="27"/>
      <c r="E61" s="28"/>
      <c r="F61" s="107"/>
      <c r="G61" s="29"/>
      <c r="H61" s="30"/>
      <c r="I61" s="30"/>
      <c r="J61" s="30"/>
      <c r="K61" s="30"/>
      <c r="Q61" s="31">
        <v>1</v>
      </c>
    </row>
    <row r="62" spans="1:59">
      <c r="A62" s="32">
        <v>47</v>
      </c>
      <c r="B62" s="33" t="s">
        <v>96</v>
      </c>
      <c r="C62" s="34" t="s">
        <v>97</v>
      </c>
      <c r="D62" s="35" t="s">
        <v>35</v>
      </c>
      <c r="E62" s="36">
        <v>16</v>
      </c>
      <c r="F62" s="105"/>
      <c r="G62" s="37">
        <f t="shared" ref="G62:G88" si="24">E62*F62</f>
        <v>0</v>
      </c>
      <c r="H62" s="38">
        <v>0</v>
      </c>
      <c r="I62" s="38">
        <f t="shared" ref="I62:I88" si="25">E62*H62</f>
        <v>0</v>
      </c>
      <c r="J62" s="39" t="s">
        <v>243</v>
      </c>
      <c r="K62" s="38"/>
      <c r="Q62" s="31">
        <v>2</v>
      </c>
      <c r="AA62" s="1">
        <v>12</v>
      </c>
      <c r="AB62" s="1">
        <v>0</v>
      </c>
      <c r="AC62" s="1">
        <v>59</v>
      </c>
      <c r="BB62" s="1">
        <v>2</v>
      </c>
      <c r="BC62" s="1">
        <f t="shared" ref="BC62:BC88" si="26">IF(BB62=1,G62,0)</f>
        <v>0</v>
      </c>
      <c r="BD62" s="1">
        <f t="shared" ref="BD62:BD88" si="27">IF(BB62=2,G62,0)</f>
        <v>0</v>
      </c>
      <c r="BE62" s="1">
        <f t="shared" ref="BE62:BE88" si="28">IF(BB62=3,G62,0)</f>
        <v>0</v>
      </c>
      <c r="BF62" s="1">
        <f t="shared" ref="BF62:BF88" si="29">IF(BB62=4,G62,0)</f>
        <v>0</v>
      </c>
      <c r="BG62" s="1">
        <f t="shared" ref="BG62:BG88" si="30">IF(BB62=5,G62,0)</f>
        <v>0</v>
      </c>
    </row>
    <row r="63" spans="1:59">
      <c r="A63" s="32">
        <v>48</v>
      </c>
      <c r="B63" s="33" t="s">
        <v>98</v>
      </c>
      <c r="C63" s="34" t="s">
        <v>99</v>
      </c>
      <c r="D63" s="35" t="s">
        <v>35</v>
      </c>
      <c r="E63" s="36">
        <v>6</v>
      </c>
      <c r="F63" s="105"/>
      <c r="G63" s="37">
        <f t="shared" si="24"/>
        <v>0</v>
      </c>
      <c r="H63" s="38">
        <v>0</v>
      </c>
      <c r="I63" s="38">
        <f t="shared" si="25"/>
        <v>0</v>
      </c>
      <c r="J63" s="39" t="s">
        <v>243</v>
      </c>
      <c r="K63" s="38"/>
      <c r="Q63" s="31">
        <v>2</v>
      </c>
      <c r="AA63" s="1">
        <v>12</v>
      </c>
      <c r="AB63" s="1">
        <v>0</v>
      </c>
      <c r="AC63" s="1">
        <v>60</v>
      </c>
      <c r="BB63" s="1">
        <v>2</v>
      </c>
      <c r="BC63" s="1">
        <f t="shared" si="26"/>
        <v>0</v>
      </c>
      <c r="BD63" s="1">
        <f t="shared" si="27"/>
        <v>0</v>
      </c>
      <c r="BE63" s="1">
        <f t="shared" si="28"/>
        <v>0</v>
      </c>
      <c r="BF63" s="1">
        <f t="shared" si="29"/>
        <v>0</v>
      </c>
      <c r="BG63" s="1">
        <f t="shared" si="30"/>
        <v>0</v>
      </c>
    </row>
    <row r="64" spans="1:59">
      <c r="A64" s="32">
        <v>49</v>
      </c>
      <c r="B64" s="33" t="s">
        <v>100</v>
      </c>
      <c r="C64" s="34" t="s">
        <v>101</v>
      </c>
      <c r="D64" s="35" t="s">
        <v>35</v>
      </c>
      <c r="E64" s="36">
        <v>10</v>
      </c>
      <c r="F64" s="105"/>
      <c r="G64" s="37">
        <f t="shared" si="24"/>
        <v>0</v>
      </c>
      <c r="H64" s="38">
        <v>0</v>
      </c>
      <c r="I64" s="38">
        <f t="shared" si="25"/>
        <v>0</v>
      </c>
      <c r="J64" s="39" t="s">
        <v>243</v>
      </c>
      <c r="K64" s="38"/>
      <c r="Q64" s="31">
        <v>2</v>
      </c>
      <c r="AA64" s="1">
        <v>12</v>
      </c>
      <c r="AB64" s="1">
        <v>0</v>
      </c>
      <c r="AC64" s="1">
        <v>61</v>
      </c>
      <c r="BB64" s="1">
        <v>2</v>
      </c>
      <c r="BC64" s="1">
        <f t="shared" si="26"/>
        <v>0</v>
      </c>
      <c r="BD64" s="1">
        <f t="shared" si="27"/>
        <v>0</v>
      </c>
      <c r="BE64" s="1">
        <f t="shared" si="28"/>
        <v>0</v>
      </c>
      <c r="BF64" s="1">
        <f t="shared" si="29"/>
        <v>0</v>
      </c>
      <c r="BG64" s="1">
        <f t="shared" si="30"/>
        <v>0</v>
      </c>
    </row>
    <row r="65" spans="1:59">
      <c r="A65" s="32">
        <v>50</v>
      </c>
      <c r="B65" s="33" t="s">
        <v>102</v>
      </c>
      <c r="C65" s="34" t="s">
        <v>103</v>
      </c>
      <c r="D65" s="35" t="s">
        <v>35</v>
      </c>
      <c r="E65" s="36">
        <v>4</v>
      </c>
      <c r="F65" s="105"/>
      <c r="G65" s="37">
        <f t="shared" ref="G65" si="31">E65*F65</f>
        <v>0</v>
      </c>
      <c r="H65" s="38">
        <v>6.9999999999999994E-5</v>
      </c>
      <c r="I65" s="38">
        <f t="shared" ref="I65" si="32">E65*H65</f>
        <v>2.7999999999999998E-4</v>
      </c>
      <c r="J65" s="39" t="s">
        <v>243</v>
      </c>
      <c r="K65" s="38"/>
      <c r="Q65" s="31"/>
    </row>
    <row r="66" spans="1:59">
      <c r="A66" s="32">
        <v>51</v>
      </c>
      <c r="B66" s="33" t="s">
        <v>195</v>
      </c>
      <c r="C66" s="34" t="s">
        <v>196</v>
      </c>
      <c r="D66" s="35" t="s">
        <v>35</v>
      </c>
      <c r="E66" s="36">
        <v>2</v>
      </c>
      <c r="F66" s="105"/>
      <c r="G66" s="37">
        <f t="shared" si="24"/>
        <v>0</v>
      </c>
      <c r="H66" s="38">
        <v>6.9999999999999994E-5</v>
      </c>
      <c r="I66" s="38">
        <f t="shared" si="25"/>
        <v>1.3999999999999999E-4</v>
      </c>
      <c r="J66" s="39" t="s">
        <v>243</v>
      </c>
      <c r="K66" s="38"/>
      <c r="Q66" s="31">
        <v>2</v>
      </c>
      <c r="AA66" s="1">
        <v>12</v>
      </c>
      <c r="AB66" s="1">
        <v>0</v>
      </c>
      <c r="AC66" s="1">
        <v>64</v>
      </c>
      <c r="BB66" s="1">
        <v>2</v>
      </c>
      <c r="BC66" s="1">
        <f t="shared" si="26"/>
        <v>0</v>
      </c>
      <c r="BD66" s="1">
        <f t="shared" si="27"/>
        <v>0</v>
      </c>
      <c r="BE66" s="1">
        <f t="shared" si="28"/>
        <v>0</v>
      </c>
      <c r="BF66" s="1">
        <f t="shared" si="29"/>
        <v>0</v>
      </c>
      <c r="BG66" s="1">
        <f t="shared" si="30"/>
        <v>0</v>
      </c>
    </row>
    <row r="67" spans="1:59">
      <c r="A67" s="32">
        <v>52</v>
      </c>
      <c r="B67" s="33" t="s">
        <v>192</v>
      </c>
      <c r="C67" s="34" t="s">
        <v>191</v>
      </c>
      <c r="D67" s="35" t="s">
        <v>35</v>
      </c>
      <c r="E67" s="36">
        <v>1</v>
      </c>
      <c r="F67" s="105"/>
      <c r="G67" s="37">
        <f t="shared" ref="G67" si="33">E67*F67</f>
        <v>0</v>
      </c>
      <c r="H67" s="38">
        <v>6.0999999999999997E-4</v>
      </c>
      <c r="I67" s="38">
        <f t="shared" ref="I67" si="34">E67*H67</f>
        <v>6.0999999999999997E-4</v>
      </c>
      <c r="J67" s="39" t="s">
        <v>243</v>
      </c>
      <c r="K67" s="38"/>
      <c r="Q67" s="31"/>
    </row>
    <row r="68" spans="1:59">
      <c r="A68" s="32">
        <v>53</v>
      </c>
      <c r="B68" s="33" t="s">
        <v>104</v>
      </c>
      <c r="C68" s="34" t="s">
        <v>105</v>
      </c>
      <c r="D68" s="35" t="s">
        <v>35</v>
      </c>
      <c r="E68" s="36">
        <v>10</v>
      </c>
      <c r="F68" s="105"/>
      <c r="G68" s="37">
        <f t="shared" si="24"/>
        <v>0</v>
      </c>
      <c r="H68" s="38">
        <v>6.0999999999999997E-4</v>
      </c>
      <c r="I68" s="38">
        <f t="shared" si="25"/>
        <v>6.0999999999999995E-3</v>
      </c>
      <c r="J68" s="39" t="s">
        <v>243</v>
      </c>
      <c r="K68" s="38"/>
      <c r="Q68" s="31">
        <v>2</v>
      </c>
      <c r="AA68" s="1">
        <v>12</v>
      </c>
      <c r="AB68" s="1">
        <v>0</v>
      </c>
      <c r="AC68" s="1">
        <v>65</v>
      </c>
      <c r="BB68" s="1">
        <v>2</v>
      </c>
      <c r="BC68" s="1">
        <f t="shared" si="26"/>
        <v>0</v>
      </c>
      <c r="BD68" s="1">
        <f t="shared" si="27"/>
        <v>0</v>
      </c>
      <c r="BE68" s="1">
        <f t="shared" si="28"/>
        <v>0</v>
      </c>
      <c r="BF68" s="1">
        <f t="shared" si="29"/>
        <v>0</v>
      </c>
      <c r="BG68" s="1">
        <f t="shared" si="30"/>
        <v>0</v>
      </c>
    </row>
    <row r="69" spans="1:59">
      <c r="A69" s="32">
        <v>54</v>
      </c>
      <c r="B69" s="33" t="s">
        <v>106</v>
      </c>
      <c r="C69" s="34" t="s">
        <v>107</v>
      </c>
      <c r="D69" s="35" t="s">
        <v>35</v>
      </c>
      <c r="E69" s="36">
        <v>7</v>
      </c>
      <c r="F69" s="105"/>
      <c r="G69" s="37">
        <f t="shared" si="24"/>
        <v>0</v>
      </c>
      <c r="H69" s="38">
        <v>8.8999999999999995E-4</v>
      </c>
      <c r="I69" s="38">
        <f t="shared" si="25"/>
        <v>6.2299999999999994E-3</v>
      </c>
      <c r="J69" s="39" t="s">
        <v>243</v>
      </c>
      <c r="K69" s="38"/>
      <c r="Q69" s="31">
        <v>2</v>
      </c>
      <c r="AA69" s="1">
        <v>12</v>
      </c>
      <c r="AB69" s="1">
        <v>0</v>
      </c>
      <c r="AC69" s="1">
        <v>66</v>
      </c>
      <c r="BB69" s="1">
        <v>2</v>
      </c>
      <c r="BC69" s="1">
        <f t="shared" si="26"/>
        <v>0</v>
      </c>
      <c r="BD69" s="1">
        <f t="shared" si="27"/>
        <v>0</v>
      </c>
      <c r="BE69" s="1">
        <f t="shared" si="28"/>
        <v>0</v>
      </c>
      <c r="BF69" s="1">
        <f t="shared" si="29"/>
        <v>0</v>
      </c>
      <c r="BG69" s="1">
        <f t="shared" si="30"/>
        <v>0</v>
      </c>
    </row>
    <row r="70" spans="1:59">
      <c r="A70" s="32">
        <v>55</v>
      </c>
      <c r="B70" s="33" t="s">
        <v>108</v>
      </c>
      <c r="C70" s="34" t="s">
        <v>109</v>
      </c>
      <c r="D70" s="35" t="s">
        <v>35</v>
      </c>
      <c r="E70" s="36">
        <v>3</v>
      </c>
      <c r="F70" s="105"/>
      <c r="G70" s="37">
        <f t="shared" si="24"/>
        <v>0</v>
      </c>
      <c r="H70" s="38">
        <v>3.4000000000000002E-4</v>
      </c>
      <c r="I70" s="38">
        <f t="shared" si="25"/>
        <v>1.0200000000000001E-3</v>
      </c>
      <c r="J70" s="39" t="s">
        <v>243</v>
      </c>
      <c r="K70" s="38"/>
      <c r="Q70" s="31">
        <v>2</v>
      </c>
      <c r="AA70" s="1">
        <v>12</v>
      </c>
      <c r="AB70" s="1">
        <v>0</v>
      </c>
      <c r="AC70" s="1">
        <v>68</v>
      </c>
      <c r="BB70" s="1">
        <v>2</v>
      </c>
      <c r="BC70" s="1">
        <f t="shared" si="26"/>
        <v>0</v>
      </c>
      <c r="BD70" s="1">
        <f t="shared" si="27"/>
        <v>0</v>
      </c>
      <c r="BE70" s="1">
        <f t="shared" si="28"/>
        <v>0</v>
      </c>
      <c r="BF70" s="1">
        <f t="shared" si="29"/>
        <v>0</v>
      </c>
      <c r="BG70" s="1">
        <f t="shared" si="30"/>
        <v>0</v>
      </c>
    </row>
    <row r="71" spans="1:59">
      <c r="A71" s="32">
        <v>56</v>
      </c>
      <c r="B71" s="33" t="s">
        <v>110</v>
      </c>
      <c r="C71" s="34" t="s">
        <v>111</v>
      </c>
      <c r="D71" s="35" t="s">
        <v>35</v>
      </c>
      <c r="E71" s="36">
        <v>3</v>
      </c>
      <c r="F71" s="105"/>
      <c r="G71" s="37">
        <f t="shared" si="24"/>
        <v>0</v>
      </c>
      <c r="H71" s="38">
        <v>5.5000000000000003E-4</v>
      </c>
      <c r="I71" s="38">
        <f t="shared" si="25"/>
        <v>1.65E-3</v>
      </c>
      <c r="J71" s="39" t="s">
        <v>243</v>
      </c>
      <c r="K71" s="38"/>
      <c r="Q71" s="31">
        <v>2</v>
      </c>
      <c r="AA71" s="1">
        <v>12</v>
      </c>
      <c r="AB71" s="1">
        <v>0</v>
      </c>
      <c r="AC71" s="1">
        <v>69</v>
      </c>
      <c r="BB71" s="1">
        <v>2</v>
      </c>
      <c r="BC71" s="1">
        <f t="shared" si="26"/>
        <v>0</v>
      </c>
      <c r="BD71" s="1">
        <f t="shared" si="27"/>
        <v>0</v>
      </c>
      <c r="BE71" s="1">
        <f t="shared" si="28"/>
        <v>0</v>
      </c>
      <c r="BF71" s="1">
        <f t="shared" si="29"/>
        <v>0</v>
      </c>
      <c r="BG71" s="1">
        <f t="shared" si="30"/>
        <v>0</v>
      </c>
    </row>
    <row r="72" spans="1:59">
      <c r="A72" s="32">
        <v>57</v>
      </c>
      <c r="B72" s="33" t="s">
        <v>169</v>
      </c>
      <c r="C72" s="34" t="s">
        <v>170</v>
      </c>
      <c r="D72" s="35" t="s">
        <v>35</v>
      </c>
      <c r="E72" s="36">
        <v>23</v>
      </c>
      <c r="F72" s="105"/>
      <c r="G72" s="37">
        <f t="shared" si="24"/>
        <v>0</v>
      </c>
      <c r="H72" s="38">
        <v>9.0000000000000006E-5</v>
      </c>
      <c r="I72" s="38">
        <f t="shared" si="25"/>
        <v>2.0700000000000002E-3</v>
      </c>
      <c r="J72" s="39" t="s">
        <v>243</v>
      </c>
      <c r="K72" s="38"/>
      <c r="Q72" s="31">
        <v>2</v>
      </c>
      <c r="AA72" s="1">
        <v>12</v>
      </c>
      <c r="AB72" s="1">
        <v>0</v>
      </c>
      <c r="AC72" s="1">
        <v>71</v>
      </c>
      <c r="BB72" s="1">
        <v>2</v>
      </c>
      <c r="BC72" s="1">
        <f t="shared" si="26"/>
        <v>0</v>
      </c>
      <c r="BD72" s="1">
        <f t="shared" si="27"/>
        <v>0</v>
      </c>
      <c r="BE72" s="1">
        <f t="shared" si="28"/>
        <v>0</v>
      </c>
      <c r="BF72" s="1">
        <f t="shared" si="29"/>
        <v>0</v>
      </c>
      <c r="BG72" s="1">
        <f t="shared" si="30"/>
        <v>0</v>
      </c>
    </row>
    <row r="73" spans="1:59">
      <c r="A73" s="32">
        <v>58</v>
      </c>
      <c r="B73" s="33" t="s">
        <v>171</v>
      </c>
      <c r="C73" s="34" t="s">
        <v>174</v>
      </c>
      <c r="D73" s="35" t="s">
        <v>35</v>
      </c>
      <c r="E73" s="36">
        <v>2</v>
      </c>
      <c r="F73" s="105"/>
      <c r="G73" s="37">
        <f t="shared" si="24"/>
        <v>0</v>
      </c>
      <c r="H73" s="38">
        <v>8.4999999999999995E-4</v>
      </c>
      <c r="I73" s="38">
        <f t="shared" si="25"/>
        <v>1.6999999999999999E-3</v>
      </c>
      <c r="J73" s="39" t="s">
        <v>243</v>
      </c>
      <c r="K73" s="38"/>
      <c r="Q73" s="31">
        <v>2</v>
      </c>
      <c r="AA73" s="1">
        <v>12</v>
      </c>
      <c r="AB73" s="1">
        <v>0</v>
      </c>
      <c r="AC73" s="1">
        <v>72</v>
      </c>
      <c r="BB73" s="1">
        <v>2</v>
      </c>
      <c r="BC73" s="1">
        <f t="shared" si="26"/>
        <v>0</v>
      </c>
      <c r="BD73" s="1">
        <f t="shared" si="27"/>
        <v>0</v>
      </c>
      <c r="BE73" s="1">
        <f t="shared" si="28"/>
        <v>0</v>
      </c>
      <c r="BF73" s="1">
        <f t="shared" si="29"/>
        <v>0</v>
      </c>
      <c r="BG73" s="1">
        <f t="shared" si="30"/>
        <v>0</v>
      </c>
    </row>
    <row r="74" spans="1:59">
      <c r="A74" s="32">
        <v>59</v>
      </c>
      <c r="B74" s="33" t="s">
        <v>172</v>
      </c>
      <c r="C74" s="34" t="s">
        <v>173</v>
      </c>
      <c r="D74" s="35" t="s">
        <v>35</v>
      </c>
      <c r="E74" s="36">
        <v>2</v>
      </c>
      <c r="F74" s="105"/>
      <c r="G74" s="37">
        <f t="shared" si="24"/>
        <v>0</v>
      </c>
      <c r="H74" s="38">
        <v>8.4999999999999995E-4</v>
      </c>
      <c r="I74" s="38">
        <f t="shared" si="25"/>
        <v>1.6999999999999999E-3</v>
      </c>
      <c r="J74" s="39" t="s">
        <v>243</v>
      </c>
      <c r="K74" s="38"/>
      <c r="Q74" s="31">
        <v>2</v>
      </c>
      <c r="AA74" s="1">
        <v>12</v>
      </c>
      <c r="AB74" s="1">
        <v>0</v>
      </c>
      <c r="AC74" s="1">
        <v>73</v>
      </c>
      <c r="BB74" s="1">
        <v>2</v>
      </c>
      <c r="BC74" s="1">
        <f t="shared" si="26"/>
        <v>0</v>
      </c>
      <c r="BD74" s="1">
        <f t="shared" si="27"/>
        <v>0</v>
      </c>
      <c r="BE74" s="1">
        <f t="shared" si="28"/>
        <v>0</v>
      </c>
      <c r="BF74" s="1">
        <f t="shared" si="29"/>
        <v>0</v>
      </c>
      <c r="BG74" s="1">
        <f t="shared" si="30"/>
        <v>0</v>
      </c>
    </row>
    <row r="75" spans="1:59">
      <c r="A75" s="32">
        <v>60</v>
      </c>
      <c r="B75" s="33" t="s">
        <v>112</v>
      </c>
      <c r="C75" s="34" t="s">
        <v>113</v>
      </c>
      <c r="D75" s="35" t="s">
        <v>35</v>
      </c>
      <c r="E75" s="36">
        <v>23</v>
      </c>
      <c r="F75" s="105"/>
      <c r="G75" s="37">
        <f t="shared" si="24"/>
        <v>0</v>
      </c>
      <c r="H75" s="38">
        <v>9.0000000000000006E-5</v>
      </c>
      <c r="I75" s="38">
        <f t="shared" si="25"/>
        <v>2.0700000000000002E-3</v>
      </c>
      <c r="J75" s="39" t="s">
        <v>243</v>
      </c>
      <c r="K75" s="38"/>
      <c r="Q75" s="31">
        <v>2</v>
      </c>
      <c r="AA75" s="1">
        <v>12</v>
      </c>
      <c r="AB75" s="1">
        <v>0</v>
      </c>
      <c r="AC75" s="1">
        <v>74</v>
      </c>
      <c r="BB75" s="1">
        <v>2</v>
      </c>
      <c r="BC75" s="1">
        <f t="shared" si="26"/>
        <v>0</v>
      </c>
      <c r="BD75" s="1">
        <f t="shared" si="27"/>
        <v>0</v>
      </c>
      <c r="BE75" s="1">
        <f t="shared" si="28"/>
        <v>0</v>
      </c>
      <c r="BF75" s="1">
        <f t="shared" si="29"/>
        <v>0</v>
      </c>
      <c r="BG75" s="1">
        <f t="shared" si="30"/>
        <v>0</v>
      </c>
    </row>
    <row r="76" spans="1:59">
      <c r="A76" s="32">
        <v>61</v>
      </c>
      <c r="B76" s="33" t="s">
        <v>114</v>
      </c>
      <c r="C76" s="34" t="s">
        <v>115</v>
      </c>
      <c r="D76" s="35" t="s">
        <v>35</v>
      </c>
      <c r="E76" s="36">
        <v>2</v>
      </c>
      <c r="F76" s="105"/>
      <c r="G76" s="37">
        <f t="shared" si="24"/>
        <v>0</v>
      </c>
      <c r="H76" s="38">
        <v>1.8000000000000001E-4</v>
      </c>
      <c r="I76" s="38">
        <f t="shared" si="25"/>
        <v>3.6000000000000002E-4</v>
      </c>
      <c r="J76" s="39" t="s">
        <v>243</v>
      </c>
      <c r="K76" s="38"/>
      <c r="Q76" s="31">
        <v>2</v>
      </c>
      <c r="AA76" s="1">
        <v>12</v>
      </c>
      <c r="AB76" s="1">
        <v>0</v>
      </c>
      <c r="AC76" s="1">
        <v>75</v>
      </c>
      <c r="BB76" s="1">
        <v>2</v>
      </c>
      <c r="BC76" s="1">
        <f t="shared" si="26"/>
        <v>0</v>
      </c>
      <c r="BD76" s="1">
        <f t="shared" si="27"/>
        <v>0</v>
      </c>
      <c r="BE76" s="1">
        <f t="shared" si="28"/>
        <v>0</v>
      </c>
      <c r="BF76" s="1">
        <f t="shared" si="29"/>
        <v>0</v>
      </c>
      <c r="BG76" s="1">
        <f t="shared" si="30"/>
        <v>0</v>
      </c>
    </row>
    <row r="77" spans="1:59">
      <c r="A77" s="32">
        <v>62</v>
      </c>
      <c r="B77" s="33" t="s">
        <v>116</v>
      </c>
      <c r="C77" s="34" t="s">
        <v>117</v>
      </c>
      <c r="D77" s="35" t="s">
        <v>35</v>
      </c>
      <c r="E77" s="36">
        <v>6</v>
      </c>
      <c r="F77" s="105"/>
      <c r="G77" s="37">
        <f t="shared" si="24"/>
        <v>0</v>
      </c>
      <c r="H77" s="38">
        <v>2.7E-4</v>
      </c>
      <c r="I77" s="38">
        <f t="shared" si="25"/>
        <v>1.6199999999999999E-3</v>
      </c>
      <c r="J77" s="39" t="s">
        <v>243</v>
      </c>
      <c r="K77" s="38"/>
      <c r="Q77" s="31">
        <v>2</v>
      </c>
      <c r="AA77" s="1">
        <v>12</v>
      </c>
      <c r="AB77" s="1">
        <v>0</v>
      </c>
      <c r="AC77" s="1">
        <v>76</v>
      </c>
      <c r="BB77" s="1">
        <v>2</v>
      </c>
      <c r="BC77" s="1">
        <f t="shared" si="26"/>
        <v>0</v>
      </c>
      <c r="BD77" s="1">
        <f t="shared" si="27"/>
        <v>0</v>
      </c>
      <c r="BE77" s="1">
        <f t="shared" si="28"/>
        <v>0</v>
      </c>
      <c r="BF77" s="1">
        <f t="shared" si="29"/>
        <v>0</v>
      </c>
      <c r="BG77" s="1">
        <f t="shared" si="30"/>
        <v>0</v>
      </c>
    </row>
    <row r="78" spans="1:59">
      <c r="A78" s="32">
        <v>63</v>
      </c>
      <c r="B78" s="33" t="s">
        <v>118</v>
      </c>
      <c r="C78" s="34" t="s">
        <v>119</v>
      </c>
      <c r="D78" s="35" t="s">
        <v>35</v>
      </c>
      <c r="E78" s="36">
        <v>10</v>
      </c>
      <c r="F78" s="105"/>
      <c r="G78" s="37">
        <f t="shared" si="24"/>
        <v>0</v>
      </c>
      <c r="H78" s="38">
        <v>4.6999999999999999E-4</v>
      </c>
      <c r="I78" s="38">
        <f t="shared" si="25"/>
        <v>4.7000000000000002E-3</v>
      </c>
      <c r="J78" s="39" t="s">
        <v>243</v>
      </c>
      <c r="K78" s="38"/>
      <c r="Q78" s="31">
        <v>2</v>
      </c>
      <c r="AA78" s="1">
        <v>12</v>
      </c>
      <c r="AB78" s="1">
        <v>0</v>
      </c>
      <c r="AC78" s="1">
        <v>77</v>
      </c>
      <c r="BB78" s="1">
        <v>2</v>
      </c>
      <c r="BC78" s="1">
        <f t="shared" si="26"/>
        <v>0</v>
      </c>
      <c r="BD78" s="1">
        <f t="shared" si="27"/>
        <v>0</v>
      </c>
      <c r="BE78" s="1">
        <f t="shared" si="28"/>
        <v>0</v>
      </c>
      <c r="BF78" s="1">
        <f t="shared" si="29"/>
        <v>0</v>
      </c>
      <c r="BG78" s="1">
        <f t="shared" si="30"/>
        <v>0</v>
      </c>
    </row>
    <row r="79" spans="1:59">
      <c r="A79" s="32">
        <v>64</v>
      </c>
      <c r="B79" s="33" t="s">
        <v>120</v>
      </c>
      <c r="C79" s="34" t="s">
        <v>121</v>
      </c>
      <c r="D79" s="35" t="s">
        <v>35</v>
      </c>
      <c r="E79" s="36">
        <v>2</v>
      </c>
      <c r="F79" s="105"/>
      <c r="G79" s="37">
        <f t="shared" si="24"/>
        <v>0</v>
      </c>
      <c r="H79" s="38">
        <v>4.6000000000000001E-4</v>
      </c>
      <c r="I79" s="38">
        <f t="shared" si="25"/>
        <v>9.2000000000000003E-4</v>
      </c>
      <c r="J79" s="39" t="s">
        <v>243</v>
      </c>
      <c r="K79" s="38"/>
      <c r="Q79" s="31">
        <v>2</v>
      </c>
      <c r="AA79" s="1">
        <v>12</v>
      </c>
      <c r="AB79" s="1">
        <v>0</v>
      </c>
      <c r="AC79" s="1">
        <v>78</v>
      </c>
      <c r="BB79" s="1">
        <v>2</v>
      </c>
      <c r="BC79" s="1">
        <f t="shared" si="26"/>
        <v>0</v>
      </c>
      <c r="BD79" s="1">
        <f t="shared" si="27"/>
        <v>0</v>
      </c>
      <c r="BE79" s="1">
        <f t="shared" si="28"/>
        <v>0</v>
      </c>
      <c r="BF79" s="1">
        <f t="shared" si="29"/>
        <v>0</v>
      </c>
      <c r="BG79" s="1">
        <f t="shared" si="30"/>
        <v>0</v>
      </c>
    </row>
    <row r="80" spans="1:59">
      <c r="A80" s="32">
        <v>65</v>
      </c>
      <c r="B80" s="33" t="s">
        <v>194</v>
      </c>
      <c r="C80" s="34" t="s">
        <v>193</v>
      </c>
      <c r="D80" s="35" t="s">
        <v>35</v>
      </c>
      <c r="E80" s="36">
        <v>1</v>
      </c>
      <c r="F80" s="105"/>
      <c r="G80" s="37">
        <f t="shared" si="24"/>
        <v>0</v>
      </c>
      <c r="H80" s="38">
        <v>5.5999999999999995E-4</v>
      </c>
      <c r="I80" s="38">
        <f t="shared" si="25"/>
        <v>5.5999999999999995E-4</v>
      </c>
      <c r="J80" s="39" t="s">
        <v>243</v>
      </c>
      <c r="K80" s="38"/>
      <c r="Q80" s="31">
        <v>2</v>
      </c>
      <c r="AA80" s="1">
        <v>12</v>
      </c>
      <c r="AB80" s="1">
        <v>0</v>
      </c>
      <c r="AC80" s="1">
        <v>79</v>
      </c>
      <c r="BB80" s="1">
        <v>2</v>
      </c>
      <c r="BC80" s="1">
        <f t="shared" si="26"/>
        <v>0</v>
      </c>
      <c r="BD80" s="1">
        <f t="shared" si="27"/>
        <v>0</v>
      </c>
      <c r="BE80" s="1">
        <f t="shared" si="28"/>
        <v>0</v>
      </c>
      <c r="BF80" s="1">
        <f t="shared" si="29"/>
        <v>0</v>
      </c>
      <c r="BG80" s="1">
        <f t="shared" si="30"/>
        <v>0</v>
      </c>
    </row>
    <row r="81" spans="1:59">
      <c r="A81" s="32">
        <v>66</v>
      </c>
      <c r="B81" s="33" t="s">
        <v>122</v>
      </c>
      <c r="C81" s="34" t="s">
        <v>123</v>
      </c>
      <c r="D81" s="35" t="s">
        <v>35</v>
      </c>
      <c r="E81" s="36">
        <v>7</v>
      </c>
      <c r="F81" s="105"/>
      <c r="G81" s="37">
        <f t="shared" si="24"/>
        <v>0</v>
      </c>
      <c r="H81" s="38">
        <v>2.3000000000000001E-4</v>
      </c>
      <c r="I81" s="38">
        <f t="shared" si="25"/>
        <v>1.6100000000000001E-3</v>
      </c>
      <c r="J81" s="39" t="s">
        <v>243</v>
      </c>
      <c r="K81" s="38"/>
      <c r="Q81" s="31">
        <v>2</v>
      </c>
      <c r="AA81" s="1">
        <v>12</v>
      </c>
      <c r="AB81" s="1">
        <v>0</v>
      </c>
      <c r="AC81" s="1">
        <v>80</v>
      </c>
      <c r="BB81" s="1">
        <v>2</v>
      </c>
      <c r="BC81" s="1">
        <f t="shared" si="26"/>
        <v>0</v>
      </c>
      <c r="BD81" s="1">
        <f t="shared" si="27"/>
        <v>0</v>
      </c>
      <c r="BE81" s="1">
        <f t="shared" si="28"/>
        <v>0</v>
      </c>
      <c r="BF81" s="1">
        <f t="shared" si="29"/>
        <v>0</v>
      </c>
      <c r="BG81" s="1">
        <f t="shared" si="30"/>
        <v>0</v>
      </c>
    </row>
    <row r="82" spans="1:59">
      <c r="A82" s="32">
        <v>67</v>
      </c>
      <c r="B82" s="33" t="s">
        <v>124</v>
      </c>
      <c r="C82" s="34" t="s">
        <v>125</v>
      </c>
      <c r="D82" s="35" t="s">
        <v>35</v>
      </c>
      <c r="E82" s="36">
        <v>2</v>
      </c>
      <c r="F82" s="105"/>
      <c r="G82" s="37">
        <f t="shared" si="24"/>
        <v>0</v>
      </c>
      <c r="H82" s="38">
        <v>1.8699999999999999E-3</v>
      </c>
      <c r="I82" s="38">
        <f t="shared" si="25"/>
        <v>3.7399999999999998E-3</v>
      </c>
      <c r="J82" s="39" t="s">
        <v>243</v>
      </c>
      <c r="K82" s="38"/>
      <c r="Q82" s="31">
        <v>2</v>
      </c>
      <c r="AA82" s="1">
        <v>12</v>
      </c>
      <c r="AB82" s="1">
        <v>0</v>
      </c>
      <c r="AC82" s="1">
        <v>81</v>
      </c>
      <c r="BB82" s="1">
        <v>2</v>
      </c>
      <c r="BC82" s="1">
        <f t="shared" si="26"/>
        <v>0</v>
      </c>
      <c r="BD82" s="1">
        <f t="shared" si="27"/>
        <v>0</v>
      </c>
      <c r="BE82" s="1">
        <f t="shared" si="28"/>
        <v>0</v>
      </c>
      <c r="BF82" s="1">
        <f t="shared" si="29"/>
        <v>0</v>
      </c>
      <c r="BG82" s="1">
        <f t="shared" si="30"/>
        <v>0</v>
      </c>
    </row>
    <row r="83" spans="1:59">
      <c r="A83" s="32">
        <v>68</v>
      </c>
      <c r="B83" s="33" t="s">
        <v>126</v>
      </c>
      <c r="C83" s="34" t="s">
        <v>127</v>
      </c>
      <c r="D83" s="35" t="s">
        <v>35</v>
      </c>
      <c r="E83" s="36">
        <v>2</v>
      </c>
      <c r="F83" s="105"/>
      <c r="G83" s="37">
        <f t="shared" si="24"/>
        <v>0</v>
      </c>
      <c r="H83" s="38">
        <v>2.97E-3</v>
      </c>
      <c r="I83" s="38">
        <f t="shared" si="25"/>
        <v>5.94E-3</v>
      </c>
      <c r="J83" s="39" t="s">
        <v>243</v>
      </c>
      <c r="K83" s="38"/>
      <c r="Q83" s="31">
        <v>2</v>
      </c>
      <c r="AA83" s="1">
        <v>12</v>
      </c>
      <c r="AB83" s="1">
        <v>0</v>
      </c>
      <c r="AC83" s="1">
        <v>82</v>
      </c>
      <c r="BB83" s="1">
        <v>2</v>
      </c>
      <c r="BC83" s="1">
        <f t="shared" si="26"/>
        <v>0</v>
      </c>
      <c r="BD83" s="1">
        <f t="shared" si="27"/>
        <v>0</v>
      </c>
      <c r="BE83" s="1">
        <f t="shared" si="28"/>
        <v>0</v>
      </c>
      <c r="BF83" s="1">
        <f t="shared" si="29"/>
        <v>0</v>
      </c>
      <c r="BG83" s="1">
        <f t="shared" si="30"/>
        <v>0</v>
      </c>
    </row>
    <row r="84" spans="1:59">
      <c r="A84" s="32">
        <v>69</v>
      </c>
      <c r="B84" s="33" t="s">
        <v>128</v>
      </c>
      <c r="C84" s="34" t="s">
        <v>129</v>
      </c>
      <c r="D84" s="35" t="s">
        <v>35</v>
      </c>
      <c r="E84" s="36">
        <v>7</v>
      </c>
      <c r="F84" s="105"/>
      <c r="G84" s="37">
        <f t="shared" si="24"/>
        <v>0</v>
      </c>
      <c r="H84" s="38">
        <v>2.7E-4</v>
      </c>
      <c r="I84" s="38">
        <f t="shared" si="25"/>
        <v>1.89E-3</v>
      </c>
      <c r="J84" s="39" t="s">
        <v>243</v>
      </c>
      <c r="K84" s="38"/>
      <c r="Q84" s="31">
        <v>2</v>
      </c>
      <c r="AA84" s="1">
        <v>12</v>
      </c>
      <c r="AB84" s="1">
        <v>0</v>
      </c>
      <c r="AC84" s="1">
        <v>83</v>
      </c>
      <c r="BB84" s="1">
        <v>2</v>
      </c>
      <c r="BC84" s="1">
        <f t="shared" si="26"/>
        <v>0</v>
      </c>
      <c r="BD84" s="1">
        <f t="shared" si="27"/>
        <v>0</v>
      </c>
      <c r="BE84" s="1">
        <f t="shared" si="28"/>
        <v>0</v>
      </c>
      <c r="BF84" s="1">
        <f t="shared" si="29"/>
        <v>0</v>
      </c>
      <c r="BG84" s="1">
        <f t="shared" si="30"/>
        <v>0</v>
      </c>
    </row>
    <row r="85" spans="1:59">
      <c r="A85" s="32">
        <v>70</v>
      </c>
      <c r="B85" s="33" t="s">
        <v>130</v>
      </c>
      <c r="C85" s="34" t="s">
        <v>131</v>
      </c>
      <c r="D85" s="35" t="s">
        <v>35</v>
      </c>
      <c r="E85" s="36">
        <v>2</v>
      </c>
      <c r="F85" s="105"/>
      <c r="G85" s="37">
        <f t="shared" si="24"/>
        <v>0</v>
      </c>
      <c r="H85" s="38">
        <v>1.4999999999999999E-4</v>
      </c>
      <c r="I85" s="38">
        <f t="shared" si="25"/>
        <v>2.9999999999999997E-4</v>
      </c>
      <c r="J85" s="39" t="s">
        <v>243</v>
      </c>
      <c r="K85" s="38"/>
      <c r="Q85" s="31">
        <v>2</v>
      </c>
      <c r="AA85" s="1">
        <v>12</v>
      </c>
      <c r="AB85" s="1">
        <v>0</v>
      </c>
      <c r="AC85" s="1">
        <v>84</v>
      </c>
      <c r="BB85" s="1">
        <v>2</v>
      </c>
      <c r="BC85" s="1">
        <f t="shared" si="26"/>
        <v>0</v>
      </c>
      <c r="BD85" s="1">
        <f t="shared" si="27"/>
        <v>0</v>
      </c>
      <c r="BE85" s="1">
        <f t="shared" si="28"/>
        <v>0</v>
      </c>
      <c r="BF85" s="1">
        <f t="shared" si="29"/>
        <v>0</v>
      </c>
      <c r="BG85" s="1">
        <f t="shared" si="30"/>
        <v>0</v>
      </c>
    </row>
    <row r="86" spans="1:59">
      <c r="A86" s="32">
        <v>71</v>
      </c>
      <c r="B86" s="33" t="s">
        <v>132</v>
      </c>
      <c r="C86" s="34" t="s">
        <v>133</v>
      </c>
      <c r="D86" s="35" t="s">
        <v>35</v>
      </c>
      <c r="E86" s="36">
        <v>7</v>
      </c>
      <c r="F86" s="105"/>
      <c r="G86" s="37">
        <f t="shared" si="24"/>
        <v>0</v>
      </c>
      <c r="H86" s="38">
        <v>2.4000000000000001E-4</v>
      </c>
      <c r="I86" s="38">
        <f t="shared" si="25"/>
        <v>1.6800000000000001E-3</v>
      </c>
      <c r="J86" s="39" t="s">
        <v>243</v>
      </c>
      <c r="K86" s="38"/>
      <c r="Q86" s="31">
        <v>2</v>
      </c>
      <c r="AA86" s="1">
        <v>12</v>
      </c>
      <c r="AB86" s="1">
        <v>0</v>
      </c>
      <c r="AC86" s="1">
        <v>85</v>
      </c>
      <c r="BB86" s="1">
        <v>2</v>
      </c>
      <c r="BC86" s="1">
        <f t="shared" si="26"/>
        <v>0</v>
      </c>
      <c r="BD86" s="1">
        <f t="shared" si="27"/>
        <v>0</v>
      </c>
      <c r="BE86" s="1">
        <f t="shared" si="28"/>
        <v>0</v>
      </c>
      <c r="BF86" s="1">
        <f t="shared" si="29"/>
        <v>0</v>
      </c>
      <c r="BG86" s="1">
        <f t="shared" si="30"/>
        <v>0</v>
      </c>
    </row>
    <row r="87" spans="1:59">
      <c r="A87" s="32">
        <v>72</v>
      </c>
      <c r="B87" s="33" t="s">
        <v>134</v>
      </c>
      <c r="C87" s="34" t="s">
        <v>135</v>
      </c>
      <c r="D87" s="35" t="s">
        <v>35</v>
      </c>
      <c r="E87" s="36">
        <v>4</v>
      </c>
      <c r="F87" s="105"/>
      <c r="G87" s="37">
        <f t="shared" si="24"/>
        <v>0</v>
      </c>
      <c r="H87" s="38">
        <v>6.9999999999999994E-5</v>
      </c>
      <c r="I87" s="38">
        <f t="shared" si="25"/>
        <v>2.7999999999999998E-4</v>
      </c>
      <c r="J87" s="39" t="s">
        <v>176</v>
      </c>
      <c r="K87" s="38"/>
      <c r="Q87" s="31">
        <v>2</v>
      </c>
      <c r="AA87" s="1">
        <v>12</v>
      </c>
      <c r="AB87" s="1">
        <v>0</v>
      </c>
      <c r="AC87" s="1">
        <v>86</v>
      </c>
      <c r="BB87" s="1">
        <v>2</v>
      </c>
      <c r="BC87" s="1">
        <f t="shared" si="26"/>
        <v>0</v>
      </c>
      <c r="BD87" s="1">
        <f t="shared" si="27"/>
        <v>0</v>
      </c>
      <c r="BE87" s="1">
        <f t="shared" si="28"/>
        <v>0</v>
      </c>
      <c r="BF87" s="1">
        <f t="shared" si="29"/>
        <v>0</v>
      </c>
      <c r="BG87" s="1">
        <f t="shared" si="30"/>
        <v>0</v>
      </c>
    </row>
    <row r="88" spans="1:59">
      <c r="A88" s="32">
        <v>73</v>
      </c>
      <c r="B88" s="33" t="s">
        <v>136</v>
      </c>
      <c r="C88" s="34" t="s">
        <v>137</v>
      </c>
      <c r="D88" s="35" t="s">
        <v>38</v>
      </c>
      <c r="E88" s="36">
        <v>0.05</v>
      </c>
      <c r="F88" s="105"/>
      <c r="G88" s="37">
        <f t="shared" si="24"/>
        <v>0</v>
      </c>
      <c r="H88" s="38">
        <v>0</v>
      </c>
      <c r="I88" s="38">
        <f t="shared" si="25"/>
        <v>0</v>
      </c>
      <c r="J88" s="39" t="s">
        <v>243</v>
      </c>
      <c r="K88" s="38"/>
      <c r="Q88" s="31">
        <v>2</v>
      </c>
      <c r="AA88" s="1">
        <v>12</v>
      </c>
      <c r="AB88" s="1">
        <v>0</v>
      </c>
      <c r="AC88" s="1">
        <v>87</v>
      </c>
      <c r="BB88" s="1">
        <v>2</v>
      </c>
      <c r="BC88" s="1">
        <f t="shared" si="26"/>
        <v>0</v>
      </c>
      <c r="BD88" s="1">
        <f t="shared" si="27"/>
        <v>0</v>
      </c>
      <c r="BE88" s="1">
        <f t="shared" si="28"/>
        <v>0</v>
      </c>
      <c r="BF88" s="1">
        <f t="shared" si="29"/>
        <v>0</v>
      </c>
      <c r="BG88" s="1">
        <f t="shared" si="30"/>
        <v>0</v>
      </c>
    </row>
    <row r="89" spans="1:59">
      <c r="A89" s="42"/>
      <c r="B89" s="43" t="s">
        <v>12</v>
      </c>
      <c r="C89" s="44" t="str">
        <f>CONCATENATE(B61," ",C61)</f>
        <v>734 Armatury</v>
      </c>
      <c r="D89" s="42"/>
      <c r="E89" s="45"/>
      <c r="F89" s="106"/>
      <c r="G89" s="46">
        <f>SUM(G61:G88)</f>
        <v>0</v>
      </c>
      <c r="H89" s="47"/>
      <c r="I89" s="48">
        <f>SUM(I61:I88)</f>
        <v>4.7170000000000004E-2</v>
      </c>
      <c r="J89" s="47"/>
      <c r="K89" s="48"/>
      <c r="Q89" s="31">
        <v>4</v>
      </c>
      <c r="BC89" s="49">
        <f>SUM(BC61:BC88)</f>
        <v>0</v>
      </c>
      <c r="BD89" s="49">
        <f>SUM(BD61:BD88)</f>
        <v>0</v>
      </c>
      <c r="BE89" s="49">
        <f>SUM(BE61:BE88)</f>
        <v>0</v>
      </c>
      <c r="BF89" s="49">
        <f>SUM(BF61:BF88)</f>
        <v>0</v>
      </c>
      <c r="BG89" s="49">
        <f>SUM(BG61:BG88)</f>
        <v>0</v>
      </c>
    </row>
    <row r="90" spans="1:59">
      <c r="A90" s="24" t="s">
        <v>11</v>
      </c>
      <c r="B90" s="25" t="s">
        <v>138</v>
      </c>
      <c r="C90" s="26" t="s">
        <v>139</v>
      </c>
      <c r="D90" s="27"/>
      <c r="E90" s="28"/>
      <c r="F90" s="107"/>
      <c r="G90" s="29"/>
      <c r="H90" s="30"/>
      <c r="I90" s="30"/>
      <c r="J90" s="30"/>
      <c r="K90" s="30"/>
      <c r="Q90" s="31">
        <v>1</v>
      </c>
    </row>
    <row r="91" spans="1:59" ht="39.6">
      <c r="A91" s="24"/>
      <c r="B91" s="25"/>
      <c r="C91" s="41" t="s">
        <v>156</v>
      </c>
      <c r="D91" s="27"/>
      <c r="E91" s="28"/>
      <c r="F91" s="107"/>
      <c r="G91" s="29"/>
      <c r="H91" s="52"/>
      <c r="I91" s="52"/>
      <c r="J91" s="52"/>
      <c r="K91" s="52"/>
      <c r="Q91" s="31"/>
    </row>
    <row r="92" spans="1:59">
      <c r="A92" s="24"/>
      <c r="B92" s="25"/>
      <c r="C92" s="56" t="s">
        <v>213</v>
      </c>
      <c r="D92" s="27"/>
      <c r="E92" s="28"/>
      <c r="F92" s="107"/>
      <c r="G92" s="29"/>
      <c r="H92" s="52"/>
      <c r="I92" s="52"/>
      <c r="J92" s="52"/>
      <c r="K92" s="52"/>
      <c r="Q92" s="31"/>
    </row>
    <row r="93" spans="1:59">
      <c r="A93" s="57">
        <v>74</v>
      </c>
      <c r="B93" s="33" t="s">
        <v>198</v>
      </c>
      <c r="C93" s="34" t="s">
        <v>199</v>
      </c>
      <c r="D93" s="35" t="s">
        <v>35</v>
      </c>
      <c r="E93" s="36">
        <v>3</v>
      </c>
      <c r="F93" s="105"/>
      <c r="G93" s="37">
        <f t="shared" ref="G93" si="35">E93*F93</f>
        <v>0</v>
      </c>
      <c r="H93" s="38">
        <v>3.1199999999999999E-2</v>
      </c>
      <c r="I93" s="38">
        <f t="shared" ref="I93" si="36">E93*H93</f>
        <v>9.3599999999999989E-2</v>
      </c>
      <c r="J93" s="39" t="s">
        <v>243</v>
      </c>
      <c r="K93" s="52"/>
      <c r="Q93" s="31"/>
    </row>
    <row r="94" spans="1:59">
      <c r="A94" s="24"/>
      <c r="B94" s="25"/>
      <c r="C94" s="56" t="s">
        <v>157</v>
      </c>
      <c r="D94" s="27"/>
      <c r="E94" s="28"/>
      <c r="F94" s="107"/>
      <c r="G94" s="29"/>
      <c r="H94" s="52"/>
      <c r="I94" s="52"/>
      <c r="J94" s="39"/>
      <c r="K94" s="52"/>
      <c r="Q94" s="31"/>
    </row>
    <row r="95" spans="1:59">
      <c r="A95" s="32">
        <v>75</v>
      </c>
      <c r="B95" s="33" t="s">
        <v>214</v>
      </c>
      <c r="C95" s="34" t="s">
        <v>200</v>
      </c>
      <c r="D95" s="35" t="s">
        <v>35</v>
      </c>
      <c r="E95" s="36">
        <v>1</v>
      </c>
      <c r="F95" s="105"/>
      <c r="G95" s="37">
        <f t="shared" ref="G95:G108" si="37">E95*F95</f>
        <v>0</v>
      </c>
      <c r="H95" s="38">
        <v>1.0800000000000001E-2</v>
      </c>
      <c r="I95" s="38">
        <f t="shared" ref="I95:I108" si="38">E95*H95</f>
        <v>1.0800000000000001E-2</v>
      </c>
      <c r="J95" s="39" t="s">
        <v>243</v>
      </c>
      <c r="K95" s="38"/>
      <c r="Q95" s="31">
        <v>2</v>
      </c>
      <c r="AA95" s="1">
        <v>12</v>
      </c>
      <c r="AB95" s="1">
        <v>0</v>
      </c>
      <c r="AC95" s="1">
        <v>88</v>
      </c>
      <c r="BB95" s="1">
        <v>2</v>
      </c>
      <c r="BC95" s="1">
        <f t="shared" ref="BC95:BC108" si="39">IF(BB95=1,G95,0)</f>
        <v>0</v>
      </c>
      <c r="BD95" s="1">
        <f t="shared" ref="BD95:BD108" si="40">IF(BB95=2,G95,0)</f>
        <v>0</v>
      </c>
      <c r="BE95" s="1">
        <f t="shared" ref="BE95:BE108" si="41">IF(BB95=3,G95,0)</f>
        <v>0</v>
      </c>
      <c r="BF95" s="1">
        <f t="shared" ref="BF95:BF108" si="42">IF(BB95=4,G95,0)</f>
        <v>0</v>
      </c>
      <c r="BG95" s="1">
        <f t="shared" ref="BG95:BG108" si="43">IF(BB95=5,G95,0)</f>
        <v>0</v>
      </c>
    </row>
    <row r="96" spans="1:59" ht="26.4">
      <c r="A96" s="32"/>
      <c r="B96" s="33"/>
      <c r="C96" s="56" t="s">
        <v>212</v>
      </c>
      <c r="D96" s="35"/>
      <c r="E96" s="36"/>
      <c r="F96" s="105"/>
      <c r="G96" s="37"/>
      <c r="H96" s="38"/>
      <c r="I96" s="38"/>
      <c r="J96" s="39"/>
      <c r="K96" s="38"/>
      <c r="Q96" s="31"/>
    </row>
    <row r="97" spans="1:59">
      <c r="A97" s="32">
        <v>76</v>
      </c>
      <c r="B97" s="33" t="s">
        <v>140</v>
      </c>
      <c r="C97" s="34" t="s">
        <v>200</v>
      </c>
      <c r="D97" s="35" t="s">
        <v>35</v>
      </c>
      <c r="E97" s="36">
        <v>1</v>
      </c>
      <c r="F97" s="105"/>
      <c r="G97" s="37">
        <f t="shared" ref="G97" si="44">E97*F97</f>
        <v>0</v>
      </c>
      <c r="H97" s="38">
        <v>1.285E-2</v>
      </c>
      <c r="I97" s="38">
        <f t="shared" ref="I97" si="45">E97*H97</f>
        <v>1.285E-2</v>
      </c>
      <c r="J97" s="39" t="s">
        <v>243</v>
      </c>
      <c r="K97" s="38"/>
      <c r="Q97" s="31"/>
    </row>
    <row r="98" spans="1:59">
      <c r="A98" s="32"/>
      <c r="B98" s="33"/>
      <c r="C98" s="56" t="s">
        <v>159</v>
      </c>
      <c r="D98" s="35"/>
      <c r="E98" s="36"/>
      <c r="F98" s="105"/>
      <c r="G98" s="37"/>
      <c r="H98" s="38"/>
      <c r="I98" s="38"/>
      <c r="J98" s="39"/>
      <c r="K98" s="38"/>
      <c r="Q98" s="31"/>
    </row>
    <row r="99" spans="1:59">
      <c r="A99" s="32">
        <v>77</v>
      </c>
      <c r="B99" s="33" t="s">
        <v>203</v>
      </c>
      <c r="C99" s="34" t="s">
        <v>199</v>
      </c>
      <c r="D99" s="35" t="s">
        <v>35</v>
      </c>
      <c r="E99" s="36">
        <v>2</v>
      </c>
      <c r="F99" s="105"/>
      <c r="G99" s="37">
        <f t="shared" ref="G99" si="46">E99*F99</f>
        <v>0</v>
      </c>
      <c r="H99" s="38">
        <v>7.6590000000000005E-2</v>
      </c>
      <c r="I99" s="38">
        <f t="shared" ref="I99" si="47">E99*H99</f>
        <v>0.15318000000000001</v>
      </c>
      <c r="J99" s="39" t="s">
        <v>243</v>
      </c>
      <c r="K99" s="38"/>
      <c r="Q99" s="31"/>
    </row>
    <row r="100" spans="1:59">
      <c r="A100" s="32">
        <v>78</v>
      </c>
      <c r="B100" s="33" t="s">
        <v>202</v>
      </c>
      <c r="C100" s="34" t="s">
        <v>200</v>
      </c>
      <c r="D100" s="35" t="s">
        <v>35</v>
      </c>
      <c r="E100" s="36">
        <v>1</v>
      </c>
      <c r="F100" s="105"/>
      <c r="G100" s="37">
        <f t="shared" ref="G100" si="48">E100*F100</f>
        <v>0</v>
      </c>
      <c r="H100" s="38">
        <v>1.525E-2</v>
      </c>
      <c r="I100" s="38">
        <f t="shared" ref="I100" si="49">E100*H100</f>
        <v>1.525E-2</v>
      </c>
      <c r="J100" s="39" t="s">
        <v>243</v>
      </c>
      <c r="K100" s="38"/>
      <c r="Q100" s="31"/>
    </row>
    <row r="101" spans="1:59">
      <c r="A101" s="32">
        <v>79</v>
      </c>
      <c r="B101" s="33" t="s">
        <v>141</v>
      </c>
      <c r="C101" s="34" t="s">
        <v>201</v>
      </c>
      <c r="D101" s="35" t="s">
        <v>35</v>
      </c>
      <c r="E101" s="36">
        <v>1</v>
      </c>
      <c r="F101" s="105"/>
      <c r="G101" s="37">
        <f t="shared" si="37"/>
        <v>0</v>
      </c>
      <c r="H101" s="38">
        <v>1.83E-2</v>
      </c>
      <c r="I101" s="38">
        <f t="shared" si="38"/>
        <v>1.83E-2</v>
      </c>
      <c r="J101" s="39" t="s">
        <v>243</v>
      </c>
      <c r="K101" s="38"/>
      <c r="Q101" s="31">
        <v>2</v>
      </c>
      <c r="AA101" s="1">
        <v>12</v>
      </c>
      <c r="AB101" s="1">
        <v>0</v>
      </c>
      <c r="AC101" s="1">
        <v>92</v>
      </c>
      <c r="BB101" s="1">
        <v>2</v>
      </c>
      <c r="BC101" s="1">
        <f t="shared" si="39"/>
        <v>0</v>
      </c>
      <c r="BD101" s="1">
        <f t="shared" si="40"/>
        <v>0</v>
      </c>
      <c r="BE101" s="1">
        <f t="shared" si="41"/>
        <v>0</v>
      </c>
      <c r="BF101" s="1">
        <f t="shared" si="42"/>
        <v>0</v>
      </c>
      <c r="BG101" s="1">
        <f t="shared" si="43"/>
        <v>0</v>
      </c>
    </row>
    <row r="102" spans="1:59">
      <c r="A102" s="32">
        <v>80</v>
      </c>
      <c r="B102" s="33" t="s">
        <v>205</v>
      </c>
      <c r="C102" s="34" t="s">
        <v>204</v>
      </c>
      <c r="D102" s="35" t="s">
        <v>35</v>
      </c>
      <c r="E102" s="36">
        <v>3</v>
      </c>
      <c r="F102" s="105"/>
      <c r="G102" s="37">
        <f t="shared" ref="G102" si="50">E102*F102</f>
        <v>0</v>
      </c>
      <c r="H102" s="38">
        <v>2.1350000000000001E-2</v>
      </c>
      <c r="I102" s="38">
        <f t="shared" ref="I102" si="51">E102*H102</f>
        <v>6.4049999999999996E-2</v>
      </c>
      <c r="J102" s="39" t="s">
        <v>243</v>
      </c>
      <c r="K102" s="38"/>
      <c r="Q102" s="31"/>
    </row>
    <row r="103" spans="1:59">
      <c r="A103" s="32">
        <v>81</v>
      </c>
      <c r="B103" s="33" t="s">
        <v>209</v>
      </c>
      <c r="C103" s="34" t="s">
        <v>206</v>
      </c>
      <c r="D103" s="35" t="s">
        <v>35</v>
      </c>
      <c r="E103" s="36">
        <v>8</v>
      </c>
      <c r="F103" s="105"/>
      <c r="G103" s="37">
        <f t="shared" ref="G103:G104" si="52">E103*F103</f>
        <v>0</v>
      </c>
      <c r="H103" s="38">
        <v>3.6600000000000001E-2</v>
      </c>
      <c r="I103" s="38">
        <f t="shared" ref="I103:I104" si="53">E103*H103</f>
        <v>0.2928</v>
      </c>
      <c r="J103" s="39" t="s">
        <v>243</v>
      </c>
      <c r="K103" s="38"/>
      <c r="Q103" s="31"/>
    </row>
    <row r="104" spans="1:59">
      <c r="A104" s="32">
        <v>82</v>
      </c>
      <c r="B104" s="33" t="s">
        <v>210</v>
      </c>
      <c r="C104" s="34" t="s">
        <v>207</v>
      </c>
      <c r="D104" s="35" t="s">
        <v>35</v>
      </c>
      <c r="E104" s="36">
        <v>2</v>
      </c>
      <c r="F104" s="105"/>
      <c r="G104" s="37">
        <f t="shared" si="52"/>
        <v>0</v>
      </c>
      <c r="H104" s="38">
        <v>4.2700000000000002E-2</v>
      </c>
      <c r="I104" s="38">
        <f t="shared" si="53"/>
        <v>8.5400000000000004E-2</v>
      </c>
      <c r="J104" s="39" t="s">
        <v>243</v>
      </c>
      <c r="K104" s="38"/>
      <c r="Q104" s="31"/>
    </row>
    <row r="105" spans="1:59">
      <c r="A105" s="58"/>
      <c r="B105" s="33"/>
      <c r="C105" s="56" t="s">
        <v>158</v>
      </c>
      <c r="D105" s="35"/>
      <c r="E105" s="36"/>
      <c r="F105" s="105"/>
      <c r="G105" s="37"/>
      <c r="H105" s="38"/>
      <c r="I105" s="38"/>
      <c r="J105" s="39"/>
      <c r="K105" s="38"/>
      <c r="Q105" s="31"/>
    </row>
    <row r="106" spans="1:59">
      <c r="A106" s="32">
        <v>83</v>
      </c>
      <c r="B106" s="33" t="s">
        <v>211</v>
      </c>
      <c r="C106" s="34" t="s">
        <v>208</v>
      </c>
      <c r="D106" s="35" t="s">
        <v>35</v>
      </c>
      <c r="E106" s="36">
        <v>1</v>
      </c>
      <c r="F106" s="105"/>
      <c r="G106" s="37">
        <f t="shared" si="37"/>
        <v>0</v>
      </c>
      <c r="H106" s="38">
        <v>6.1929999999999999E-2</v>
      </c>
      <c r="I106" s="38">
        <f t="shared" si="38"/>
        <v>6.1929999999999999E-2</v>
      </c>
      <c r="J106" s="39" t="s">
        <v>243</v>
      </c>
      <c r="K106" s="38"/>
      <c r="Q106" s="31">
        <v>2</v>
      </c>
      <c r="AA106" s="1">
        <v>12</v>
      </c>
      <c r="AB106" s="1">
        <v>0</v>
      </c>
      <c r="AC106" s="1">
        <v>95</v>
      </c>
      <c r="BB106" s="1">
        <v>2</v>
      </c>
      <c r="BC106" s="1">
        <f t="shared" si="39"/>
        <v>0</v>
      </c>
      <c r="BD106" s="1">
        <f t="shared" si="40"/>
        <v>0</v>
      </c>
      <c r="BE106" s="1">
        <f t="shared" si="41"/>
        <v>0</v>
      </c>
      <c r="BF106" s="1">
        <f t="shared" si="42"/>
        <v>0</v>
      </c>
      <c r="BG106" s="1">
        <f t="shared" si="43"/>
        <v>0</v>
      </c>
    </row>
    <row r="107" spans="1:59">
      <c r="A107" s="32">
        <v>84</v>
      </c>
      <c r="B107" s="33" t="s">
        <v>142</v>
      </c>
      <c r="C107" s="34" t="s">
        <v>143</v>
      </c>
      <c r="D107" s="35" t="s">
        <v>35</v>
      </c>
      <c r="E107" s="36">
        <f>SUM(E93:E106)</f>
        <v>23</v>
      </c>
      <c r="F107" s="105"/>
      <c r="G107" s="37">
        <f>E107*F107</f>
        <v>0</v>
      </c>
      <c r="H107" s="38">
        <v>0</v>
      </c>
      <c r="I107" s="38">
        <f>E107*H107</f>
        <v>0</v>
      </c>
      <c r="J107" s="39" t="s">
        <v>243</v>
      </c>
      <c r="K107" s="38"/>
      <c r="Q107" s="31"/>
    </row>
    <row r="108" spans="1:59">
      <c r="A108" s="32">
        <v>85</v>
      </c>
      <c r="B108" s="33" t="s">
        <v>144</v>
      </c>
      <c r="C108" s="34" t="s">
        <v>145</v>
      </c>
      <c r="D108" s="35" t="s">
        <v>38</v>
      </c>
      <c r="E108" s="36">
        <v>0.8</v>
      </c>
      <c r="F108" s="105"/>
      <c r="G108" s="37">
        <f t="shared" si="37"/>
        <v>0</v>
      </c>
      <c r="H108" s="38">
        <v>0</v>
      </c>
      <c r="I108" s="38">
        <f t="shared" si="38"/>
        <v>0</v>
      </c>
      <c r="J108" s="39" t="s">
        <v>243</v>
      </c>
      <c r="K108" s="38"/>
      <c r="Q108" s="31">
        <v>2</v>
      </c>
      <c r="AA108" s="1">
        <v>12</v>
      </c>
      <c r="AB108" s="1">
        <v>0</v>
      </c>
      <c r="AC108" s="1">
        <v>96</v>
      </c>
      <c r="BB108" s="1">
        <v>2</v>
      </c>
      <c r="BC108" s="1">
        <f t="shared" si="39"/>
        <v>0</v>
      </c>
      <c r="BD108" s="1">
        <f t="shared" si="40"/>
        <v>0</v>
      </c>
      <c r="BE108" s="1">
        <f t="shared" si="41"/>
        <v>0</v>
      </c>
      <c r="BF108" s="1">
        <f t="shared" si="42"/>
        <v>0</v>
      </c>
      <c r="BG108" s="1">
        <f t="shared" si="43"/>
        <v>0</v>
      </c>
    </row>
    <row r="109" spans="1:59">
      <c r="A109" s="42"/>
      <c r="B109" s="43" t="s">
        <v>12</v>
      </c>
      <c r="C109" s="44" t="str">
        <f>CONCATENATE(B90," ",C90)</f>
        <v>735 Otopná tělesa</v>
      </c>
      <c r="D109" s="42"/>
      <c r="E109" s="45"/>
      <c r="F109" s="106"/>
      <c r="G109" s="46">
        <f>SUM(G90:G108)</f>
        <v>0</v>
      </c>
      <c r="H109" s="47"/>
      <c r="I109" s="48">
        <f>SUM(I90:I108)</f>
        <v>0.8081600000000001</v>
      </c>
      <c r="J109" s="47"/>
      <c r="K109" s="48"/>
      <c r="Q109" s="31">
        <v>4</v>
      </c>
      <c r="BC109" s="49">
        <f>SUM(BC90:BC108)</f>
        <v>0</v>
      </c>
      <c r="BD109" s="49">
        <f>SUM(BD90:BD108)</f>
        <v>0</v>
      </c>
      <c r="BE109" s="49">
        <f>SUM(BE90:BE108)</f>
        <v>0</v>
      </c>
      <c r="BF109" s="49">
        <f>SUM(BF90:BF108)</f>
        <v>0</v>
      </c>
      <c r="BG109" s="49">
        <f>SUM(BG90:BG108)</f>
        <v>0</v>
      </c>
    </row>
    <row r="110" spans="1:59">
      <c r="A110" s="24" t="s">
        <v>11</v>
      </c>
      <c r="B110" s="25" t="s">
        <v>216</v>
      </c>
      <c r="C110" s="26" t="s">
        <v>215</v>
      </c>
      <c r="D110" s="27"/>
      <c r="E110" s="28"/>
      <c r="F110" s="107"/>
      <c r="G110" s="29"/>
      <c r="H110" s="30"/>
      <c r="I110" s="30"/>
      <c r="J110" s="30"/>
      <c r="K110" s="30"/>
      <c r="Q110" s="31">
        <v>1</v>
      </c>
    </row>
    <row r="111" spans="1:59" ht="66">
      <c r="A111" s="32">
        <v>86</v>
      </c>
      <c r="B111" s="59" t="s">
        <v>217</v>
      </c>
      <c r="C111" s="60" t="s">
        <v>218</v>
      </c>
      <c r="D111" s="61" t="s">
        <v>35</v>
      </c>
      <c r="E111" s="36">
        <v>1</v>
      </c>
      <c r="F111" s="105"/>
      <c r="G111" s="37">
        <f t="shared" ref="G111:G116" si="54">E111*F111</f>
        <v>0</v>
      </c>
      <c r="H111" s="38">
        <v>2.8999999999999998E-3</v>
      </c>
      <c r="I111" s="38">
        <f t="shared" ref="I111:I124" si="55">E111*H111</f>
        <v>2.8999999999999998E-3</v>
      </c>
      <c r="J111" s="39" t="s">
        <v>176</v>
      </c>
      <c r="K111" s="38"/>
      <c r="Q111" s="31">
        <v>2</v>
      </c>
      <c r="AA111" s="1">
        <v>12</v>
      </c>
      <c r="AB111" s="1">
        <v>0</v>
      </c>
      <c r="AC111" s="1">
        <v>97</v>
      </c>
      <c r="BB111" s="1">
        <v>2</v>
      </c>
      <c r="BC111" s="1">
        <f t="shared" ref="BC111:BC124" si="56">IF(BB111=1,G111,0)</f>
        <v>0</v>
      </c>
      <c r="BD111" s="1">
        <f t="shared" ref="BD111:BD124" si="57">IF(BB111=2,G111,0)</f>
        <v>0</v>
      </c>
      <c r="BE111" s="1">
        <f t="shared" ref="BE111:BE124" si="58">IF(BB111=3,G111,0)</f>
        <v>0</v>
      </c>
      <c r="BF111" s="1">
        <f t="shared" ref="BF111:BF124" si="59">IF(BB111=4,G111,0)</f>
        <v>0</v>
      </c>
      <c r="BG111" s="1">
        <f t="shared" ref="BG111:BG124" si="60">IF(BB111=5,G111,0)</f>
        <v>0</v>
      </c>
    </row>
    <row r="112" spans="1:59">
      <c r="A112" s="32">
        <v>87</v>
      </c>
      <c r="B112" s="59" t="s">
        <v>219</v>
      </c>
      <c r="C112" s="62" t="s">
        <v>230</v>
      </c>
      <c r="D112" s="63" t="s">
        <v>35</v>
      </c>
      <c r="E112" s="36">
        <v>1</v>
      </c>
      <c r="F112" s="105"/>
      <c r="G112" s="37">
        <f t="shared" ref="G112" si="61">E112*F112</f>
        <v>0</v>
      </c>
      <c r="H112" s="38">
        <v>7.2100000000000003E-3</v>
      </c>
      <c r="I112" s="38">
        <f t="shared" ref="I112" si="62">E112*H112</f>
        <v>7.2100000000000003E-3</v>
      </c>
      <c r="J112" s="39" t="s">
        <v>176</v>
      </c>
      <c r="K112" s="38"/>
      <c r="Q112" s="31"/>
    </row>
    <row r="113" spans="1:59" ht="96.6" customHeight="1">
      <c r="A113" s="32">
        <v>88</v>
      </c>
      <c r="B113" s="59" t="s">
        <v>221</v>
      </c>
      <c r="C113" s="62" t="s">
        <v>235</v>
      </c>
      <c r="D113" s="63" t="s">
        <v>35</v>
      </c>
      <c r="E113" s="36">
        <v>2</v>
      </c>
      <c r="F113" s="105"/>
      <c r="G113" s="37">
        <f t="shared" ref="G113" si="63">E113*F113</f>
        <v>0</v>
      </c>
      <c r="H113" s="38">
        <v>6.4500000000000002E-2</v>
      </c>
      <c r="I113" s="38">
        <f t="shared" ref="I113:I115" si="64">E113*H113</f>
        <v>0.129</v>
      </c>
      <c r="J113" s="39" t="s">
        <v>176</v>
      </c>
      <c r="K113" s="38"/>
      <c r="Q113" s="31"/>
    </row>
    <row r="114" spans="1:59">
      <c r="A114" s="32"/>
      <c r="B114" s="59"/>
      <c r="C114" s="64" t="s">
        <v>251</v>
      </c>
      <c r="D114" s="61"/>
      <c r="E114" s="36"/>
      <c r="F114" s="108"/>
      <c r="G114" s="37"/>
      <c r="H114" s="38"/>
      <c r="I114" s="38"/>
      <c r="J114" s="39"/>
      <c r="K114" s="38"/>
      <c r="Q114" s="31"/>
    </row>
    <row r="115" spans="1:59">
      <c r="A115" s="32">
        <v>89</v>
      </c>
      <c r="B115" s="65" t="s">
        <v>223</v>
      </c>
      <c r="C115" s="66" t="s">
        <v>220</v>
      </c>
      <c r="D115" s="61" t="s">
        <v>19</v>
      </c>
      <c r="E115" s="67">
        <v>8</v>
      </c>
      <c r="F115" s="109"/>
      <c r="G115" s="37">
        <f t="shared" si="54"/>
        <v>0</v>
      </c>
      <c r="H115" s="38">
        <v>1.0000000000000001E-5</v>
      </c>
      <c r="I115" s="38">
        <f t="shared" si="64"/>
        <v>8.0000000000000007E-5</v>
      </c>
      <c r="J115" s="39" t="s">
        <v>176</v>
      </c>
      <c r="K115" s="38"/>
      <c r="Q115" s="31">
        <v>2</v>
      </c>
      <c r="AA115" s="1">
        <v>12</v>
      </c>
      <c r="AB115" s="1">
        <v>1</v>
      </c>
      <c r="AC115" s="1">
        <v>98</v>
      </c>
      <c r="BB115" s="1">
        <v>2</v>
      </c>
      <c r="BC115" s="1">
        <f t="shared" si="56"/>
        <v>0</v>
      </c>
      <c r="BD115" s="1">
        <f t="shared" si="57"/>
        <v>0</v>
      </c>
      <c r="BE115" s="1">
        <f t="shared" si="58"/>
        <v>0</v>
      </c>
      <c r="BF115" s="1">
        <f t="shared" si="59"/>
        <v>0</v>
      </c>
      <c r="BG115" s="1">
        <f t="shared" si="60"/>
        <v>0</v>
      </c>
    </row>
    <row r="116" spans="1:59">
      <c r="A116" s="32">
        <v>90</v>
      </c>
      <c r="B116" s="65" t="s">
        <v>236</v>
      </c>
      <c r="C116" s="66" t="s">
        <v>222</v>
      </c>
      <c r="D116" s="61" t="s">
        <v>19</v>
      </c>
      <c r="E116" s="67">
        <v>4</v>
      </c>
      <c r="F116" s="109"/>
      <c r="G116" s="37">
        <f t="shared" si="54"/>
        <v>0</v>
      </c>
      <c r="H116" s="38">
        <v>1.0000000000000001E-5</v>
      </c>
      <c r="I116" s="38">
        <f t="shared" si="55"/>
        <v>4.0000000000000003E-5</v>
      </c>
      <c r="J116" s="39" t="s">
        <v>176</v>
      </c>
      <c r="K116" s="38"/>
      <c r="Q116" s="31">
        <v>2</v>
      </c>
      <c r="AA116" s="1">
        <v>12</v>
      </c>
      <c r="AB116" s="1">
        <v>1</v>
      </c>
      <c r="AC116" s="1">
        <v>99</v>
      </c>
      <c r="BB116" s="1">
        <v>2</v>
      </c>
      <c r="BC116" s="1">
        <f t="shared" si="56"/>
        <v>0</v>
      </c>
      <c r="BD116" s="1">
        <f t="shared" si="57"/>
        <v>0</v>
      </c>
      <c r="BE116" s="1">
        <f t="shared" si="58"/>
        <v>0</v>
      </c>
      <c r="BF116" s="1">
        <f t="shared" si="59"/>
        <v>0</v>
      </c>
      <c r="BG116" s="1">
        <f t="shared" si="60"/>
        <v>0</v>
      </c>
    </row>
    <row r="117" spans="1:59">
      <c r="A117" s="32">
        <v>91</v>
      </c>
      <c r="B117" s="65" t="s">
        <v>226</v>
      </c>
      <c r="C117" s="66" t="s">
        <v>228</v>
      </c>
      <c r="D117" s="61" t="s">
        <v>19</v>
      </c>
      <c r="E117" s="67">
        <v>10</v>
      </c>
      <c r="F117" s="109"/>
      <c r="G117" s="37">
        <f t="shared" ref="G117:G122" si="65">E117*F117</f>
        <v>0</v>
      </c>
      <c r="H117" s="38">
        <v>1.0000000000000001E-5</v>
      </c>
      <c r="I117" s="38">
        <f t="shared" ref="I117" si="66">E117*H117</f>
        <v>1E-4</v>
      </c>
      <c r="J117" s="39" t="s">
        <v>176</v>
      </c>
      <c r="K117" s="38"/>
      <c r="Q117" s="31"/>
    </row>
    <row r="118" spans="1:59">
      <c r="A118" s="32">
        <v>92</v>
      </c>
      <c r="B118" s="65" t="s">
        <v>237</v>
      </c>
      <c r="C118" s="66" t="s">
        <v>229</v>
      </c>
      <c r="D118" s="61" t="s">
        <v>19</v>
      </c>
      <c r="E118" s="67">
        <v>4</v>
      </c>
      <c r="F118" s="109"/>
      <c r="G118" s="37">
        <f t="shared" si="65"/>
        <v>0</v>
      </c>
      <c r="H118" s="38">
        <v>1.0000000000000001E-5</v>
      </c>
      <c r="I118" s="38">
        <f t="shared" ref="I118:I122" si="67">E118*H118</f>
        <v>4.0000000000000003E-5</v>
      </c>
      <c r="J118" s="39" t="s">
        <v>176</v>
      </c>
      <c r="K118" s="38"/>
      <c r="Q118" s="31"/>
    </row>
    <row r="119" spans="1:59">
      <c r="A119" s="32">
        <v>93</v>
      </c>
      <c r="B119" s="65" t="s">
        <v>238</v>
      </c>
      <c r="C119" s="62" t="s">
        <v>233</v>
      </c>
      <c r="D119" s="35" t="s">
        <v>35</v>
      </c>
      <c r="E119" s="67">
        <v>2</v>
      </c>
      <c r="F119" s="109"/>
      <c r="G119" s="37">
        <f t="shared" si="65"/>
        <v>0</v>
      </c>
      <c r="H119" s="38">
        <v>1.0000000000000001E-5</v>
      </c>
      <c r="I119" s="38">
        <f t="shared" si="67"/>
        <v>2.0000000000000002E-5</v>
      </c>
      <c r="J119" s="39" t="s">
        <v>176</v>
      </c>
      <c r="K119" s="38"/>
      <c r="Q119" s="31"/>
    </row>
    <row r="120" spans="1:59">
      <c r="A120" s="32">
        <v>94</v>
      </c>
      <c r="B120" s="65" t="s">
        <v>239</v>
      </c>
      <c r="C120" s="68" t="s">
        <v>231</v>
      </c>
      <c r="D120" s="35" t="s">
        <v>35</v>
      </c>
      <c r="E120" s="67">
        <v>1</v>
      </c>
      <c r="F120" s="109"/>
      <c r="G120" s="37">
        <f t="shared" si="65"/>
        <v>0</v>
      </c>
      <c r="H120" s="38">
        <v>1.0000000000000001E-5</v>
      </c>
      <c r="I120" s="38">
        <f t="shared" si="67"/>
        <v>1.0000000000000001E-5</v>
      </c>
      <c r="J120" s="39" t="s">
        <v>176</v>
      </c>
      <c r="K120" s="38"/>
      <c r="Q120" s="31"/>
    </row>
    <row r="121" spans="1:59">
      <c r="A121" s="32">
        <v>95</v>
      </c>
      <c r="B121" s="65" t="s">
        <v>240</v>
      </c>
      <c r="C121" s="68" t="s">
        <v>232</v>
      </c>
      <c r="D121" s="35" t="s">
        <v>35</v>
      </c>
      <c r="E121" s="67">
        <v>1</v>
      </c>
      <c r="F121" s="109"/>
      <c r="G121" s="37">
        <f t="shared" si="65"/>
        <v>0</v>
      </c>
      <c r="H121" s="38">
        <v>1.0000000000000001E-5</v>
      </c>
      <c r="I121" s="38">
        <f t="shared" si="67"/>
        <v>1.0000000000000001E-5</v>
      </c>
      <c r="J121" s="39" t="s">
        <v>176</v>
      </c>
      <c r="K121" s="38"/>
      <c r="Q121" s="31">
        <v>2</v>
      </c>
      <c r="AA121" s="1">
        <v>12</v>
      </c>
      <c r="AB121" s="1">
        <v>1</v>
      </c>
      <c r="AC121" s="1">
        <v>100</v>
      </c>
      <c r="BB121" s="1">
        <v>2</v>
      </c>
      <c r="BC121" s="1">
        <f t="shared" si="56"/>
        <v>0</v>
      </c>
      <c r="BD121" s="1">
        <f t="shared" si="57"/>
        <v>0</v>
      </c>
      <c r="BE121" s="1">
        <f t="shared" si="58"/>
        <v>0</v>
      </c>
      <c r="BF121" s="1">
        <f t="shared" si="59"/>
        <v>0</v>
      </c>
      <c r="BG121" s="1">
        <f t="shared" si="60"/>
        <v>0</v>
      </c>
    </row>
    <row r="122" spans="1:59" ht="26.4">
      <c r="A122" s="32">
        <v>96</v>
      </c>
      <c r="B122" s="69" t="s">
        <v>241</v>
      </c>
      <c r="C122" s="70" t="s">
        <v>234</v>
      </c>
      <c r="D122" s="71" t="s">
        <v>16</v>
      </c>
      <c r="E122" s="72">
        <v>4</v>
      </c>
      <c r="F122" s="109"/>
      <c r="G122" s="37">
        <f t="shared" si="65"/>
        <v>0</v>
      </c>
      <c r="H122" s="38">
        <v>1.0000000000000001E-5</v>
      </c>
      <c r="I122" s="38">
        <f t="shared" si="67"/>
        <v>4.0000000000000003E-5</v>
      </c>
      <c r="J122" s="39" t="s">
        <v>176</v>
      </c>
      <c r="K122" s="38"/>
      <c r="Q122" s="31">
        <v>2</v>
      </c>
      <c r="AA122" s="1">
        <v>12</v>
      </c>
      <c r="AB122" s="1">
        <v>1</v>
      </c>
      <c r="AC122" s="1">
        <v>102</v>
      </c>
      <c r="BB122" s="1">
        <v>2</v>
      </c>
      <c r="BC122" s="1">
        <f t="shared" si="56"/>
        <v>0</v>
      </c>
      <c r="BD122" s="1">
        <f t="shared" si="57"/>
        <v>0</v>
      </c>
      <c r="BE122" s="1">
        <f t="shared" si="58"/>
        <v>0</v>
      </c>
      <c r="BF122" s="1">
        <f t="shared" si="59"/>
        <v>0</v>
      </c>
      <c r="BG122" s="1">
        <f t="shared" si="60"/>
        <v>0</v>
      </c>
    </row>
    <row r="123" spans="1:59">
      <c r="A123" s="32">
        <v>97</v>
      </c>
      <c r="B123" s="33" t="s">
        <v>224</v>
      </c>
      <c r="C123" s="34" t="s">
        <v>225</v>
      </c>
      <c r="D123" s="35" t="s">
        <v>38</v>
      </c>
      <c r="E123" s="36">
        <v>0.14000000000000001</v>
      </c>
      <c r="F123" s="105"/>
      <c r="G123" s="37">
        <f t="shared" ref="G123" si="68">E123*F123</f>
        <v>0</v>
      </c>
      <c r="H123" s="38">
        <v>0</v>
      </c>
      <c r="I123" s="38">
        <f t="shared" ref="I123" si="69">E123*H123</f>
        <v>0</v>
      </c>
      <c r="J123" s="39" t="s">
        <v>176</v>
      </c>
      <c r="K123" s="38"/>
      <c r="Q123" s="31"/>
    </row>
    <row r="124" spans="1:59">
      <c r="A124" s="32">
        <v>98</v>
      </c>
      <c r="B124" s="65" t="s">
        <v>242</v>
      </c>
      <c r="C124" s="73" t="s">
        <v>227</v>
      </c>
      <c r="D124" s="74" t="s">
        <v>31</v>
      </c>
      <c r="E124" s="67">
        <v>6</v>
      </c>
      <c r="F124" s="109"/>
      <c r="G124" s="37">
        <f t="shared" ref="G124" si="70">E124*F124</f>
        <v>0</v>
      </c>
      <c r="H124" s="38"/>
      <c r="I124" s="38">
        <f t="shared" si="55"/>
        <v>0</v>
      </c>
      <c r="J124" s="39" t="s">
        <v>176</v>
      </c>
      <c r="K124" s="38"/>
      <c r="Q124" s="31">
        <v>2</v>
      </c>
      <c r="AA124" s="1">
        <v>12</v>
      </c>
      <c r="AB124" s="1">
        <v>1</v>
      </c>
      <c r="AC124" s="1">
        <v>103</v>
      </c>
      <c r="BB124" s="1">
        <v>2</v>
      </c>
      <c r="BC124" s="1">
        <f t="shared" si="56"/>
        <v>0</v>
      </c>
      <c r="BD124" s="1">
        <f t="shared" si="57"/>
        <v>0</v>
      </c>
      <c r="BE124" s="1">
        <f t="shared" si="58"/>
        <v>0</v>
      </c>
      <c r="BF124" s="1">
        <f t="shared" si="59"/>
        <v>0</v>
      </c>
      <c r="BG124" s="1">
        <f t="shared" si="60"/>
        <v>0</v>
      </c>
    </row>
    <row r="125" spans="1:59">
      <c r="A125" s="42"/>
      <c r="B125" s="43" t="s">
        <v>12</v>
      </c>
      <c r="C125" s="44" t="str">
        <f>CONCATENATE(B110," ",C110)</f>
        <v>728 Vzduchotechnika, větrání</v>
      </c>
      <c r="D125" s="42"/>
      <c r="E125" s="45"/>
      <c r="F125" s="106"/>
      <c r="G125" s="46">
        <f>SUM(G110:G124)</f>
        <v>0</v>
      </c>
      <c r="H125" s="47"/>
      <c r="I125" s="48">
        <f>SUM(I110:I124)</f>
        <v>0.13945000000000005</v>
      </c>
      <c r="J125" s="47"/>
      <c r="K125" s="48"/>
      <c r="Q125" s="31">
        <v>4</v>
      </c>
      <c r="BC125" s="49">
        <f>SUM(BC110:BC124)</f>
        <v>0</v>
      </c>
      <c r="BD125" s="49">
        <f>SUM(BD110:BD124)</f>
        <v>0</v>
      </c>
      <c r="BE125" s="49">
        <f>SUM(BE110:BE124)</f>
        <v>0</v>
      </c>
      <c r="BF125" s="49">
        <f>SUM(BF110:BF124)</f>
        <v>0</v>
      </c>
      <c r="BG125" s="49">
        <f>SUM(BG110:BG124)</f>
        <v>0</v>
      </c>
    </row>
    <row r="126" spans="1:59">
      <c r="A126" s="24" t="s">
        <v>11</v>
      </c>
      <c r="B126" s="25" t="s">
        <v>146</v>
      </c>
      <c r="C126" s="26" t="s">
        <v>147</v>
      </c>
      <c r="D126" s="27"/>
      <c r="E126" s="28"/>
      <c r="F126" s="107"/>
      <c r="G126" s="29"/>
      <c r="H126" s="30"/>
      <c r="I126" s="30"/>
      <c r="J126" s="30"/>
      <c r="K126" s="30"/>
      <c r="Q126" s="31">
        <v>1</v>
      </c>
    </row>
    <row r="127" spans="1:59">
      <c r="A127" s="32">
        <v>99</v>
      </c>
      <c r="B127" s="33" t="s">
        <v>161</v>
      </c>
      <c r="C127" s="34" t="s">
        <v>163</v>
      </c>
      <c r="D127" s="35" t="s">
        <v>19</v>
      </c>
      <c r="E127" s="36">
        <v>30</v>
      </c>
      <c r="F127" s="105"/>
      <c r="G127" s="37">
        <f>E127*F127</f>
        <v>0</v>
      </c>
      <c r="H127" s="38">
        <v>9.0000000000000006E-5</v>
      </c>
      <c r="I127" s="38">
        <f>E127*H127</f>
        <v>2.7000000000000001E-3</v>
      </c>
      <c r="J127" s="39" t="s">
        <v>243</v>
      </c>
      <c r="K127" s="38"/>
      <c r="Q127" s="31">
        <v>2</v>
      </c>
      <c r="AA127" s="1">
        <v>12</v>
      </c>
      <c r="AB127" s="1">
        <v>0</v>
      </c>
      <c r="AC127" s="1">
        <v>116</v>
      </c>
      <c r="BB127" s="1">
        <v>2</v>
      </c>
      <c r="BC127" s="1">
        <f>IF(BB127=1,G127,0)</f>
        <v>0</v>
      </c>
      <c r="BD127" s="1">
        <f>IF(BB127=2,G127,0)</f>
        <v>0</v>
      </c>
      <c r="BE127" s="1">
        <f>IF(BB127=3,G127,0)</f>
        <v>0</v>
      </c>
      <c r="BF127" s="1">
        <f>IF(BB127=4,G127,0)</f>
        <v>0</v>
      </c>
      <c r="BG127" s="1">
        <f>IF(BB127=5,G127,0)</f>
        <v>0</v>
      </c>
    </row>
    <row r="128" spans="1:59">
      <c r="A128" s="32">
        <v>100</v>
      </c>
      <c r="B128" s="33" t="s">
        <v>162</v>
      </c>
      <c r="C128" s="34" t="s">
        <v>164</v>
      </c>
      <c r="D128" s="35" t="s">
        <v>19</v>
      </c>
      <c r="E128" s="36">
        <v>10</v>
      </c>
      <c r="F128" s="105"/>
      <c r="G128" s="37">
        <f>E128*F128</f>
        <v>0</v>
      </c>
      <c r="H128" s="38">
        <v>9.0000000000000006E-5</v>
      </c>
      <c r="I128" s="38">
        <f>E128*H128</f>
        <v>9.0000000000000008E-4</v>
      </c>
      <c r="J128" s="39" t="s">
        <v>243</v>
      </c>
      <c r="K128" s="38"/>
      <c r="Q128" s="31">
        <v>2</v>
      </c>
      <c r="AA128" s="1">
        <v>12</v>
      </c>
      <c r="AB128" s="1">
        <v>0</v>
      </c>
      <c r="AC128" s="1">
        <v>117</v>
      </c>
      <c r="BB128" s="1">
        <v>2</v>
      </c>
      <c r="BC128" s="1">
        <f>IF(BB128=1,G128,0)</f>
        <v>0</v>
      </c>
      <c r="BD128" s="1">
        <f>IF(BB128=2,G128,0)</f>
        <v>0</v>
      </c>
      <c r="BE128" s="1">
        <f>IF(BB128=3,G128,0)</f>
        <v>0</v>
      </c>
      <c r="BF128" s="1">
        <f>IF(BB128=4,G128,0)</f>
        <v>0</v>
      </c>
      <c r="BG128" s="1">
        <f>IF(BB128=5,G128,0)</f>
        <v>0</v>
      </c>
    </row>
    <row r="129" spans="1:59">
      <c r="A129" s="42"/>
      <c r="B129" s="43" t="s">
        <v>12</v>
      </c>
      <c r="C129" s="44" t="str">
        <f>CONCATENATE(B126," ",C126)</f>
        <v>783 Nátěry</v>
      </c>
      <c r="D129" s="42"/>
      <c r="E129" s="45"/>
      <c r="F129" s="106"/>
      <c r="G129" s="46">
        <f>SUM(G126:G128)</f>
        <v>0</v>
      </c>
      <c r="H129" s="47"/>
      <c r="I129" s="48">
        <f>SUM(I126:I128)</f>
        <v>3.6000000000000003E-3</v>
      </c>
      <c r="J129" s="47"/>
      <c r="K129" s="48"/>
      <c r="Q129" s="31">
        <v>4</v>
      </c>
      <c r="BC129" s="49">
        <f>SUM(BC126:BC128)</f>
        <v>0</v>
      </c>
      <c r="BD129" s="49">
        <f>SUM(BD126:BD128)</f>
        <v>0</v>
      </c>
      <c r="BE129" s="49">
        <f>SUM(BE126:BE128)</f>
        <v>0</v>
      </c>
      <c r="BF129" s="49">
        <f>SUM(BF126:BF128)</f>
        <v>0</v>
      </c>
      <c r="BG129" s="49">
        <f>SUM(BG126:BG128)</f>
        <v>0</v>
      </c>
    </row>
    <row r="130" spans="1:59">
      <c r="A130" s="24" t="s">
        <v>11</v>
      </c>
      <c r="B130" s="25" t="s">
        <v>148</v>
      </c>
      <c r="C130" s="26" t="s">
        <v>149</v>
      </c>
      <c r="D130" s="27"/>
      <c r="E130" s="28"/>
      <c r="F130" s="107"/>
      <c r="G130" s="29"/>
      <c r="H130" s="30"/>
      <c r="I130" s="30"/>
      <c r="J130" s="30"/>
      <c r="K130" s="30"/>
      <c r="Q130" s="31">
        <v>1</v>
      </c>
    </row>
    <row r="131" spans="1:59" ht="26.25" customHeight="1">
      <c r="A131" s="53">
        <v>101</v>
      </c>
      <c r="B131" s="51" t="s">
        <v>160</v>
      </c>
      <c r="C131" s="34" t="s">
        <v>249</v>
      </c>
      <c r="D131" s="35" t="s">
        <v>31</v>
      </c>
      <c r="E131" s="36">
        <v>72</v>
      </c>
      <c r="F131" s="105"/>
      <c r="G131" s="37">
        <f>E131*F131</f>
        <v>0</v>
      </c>
      <c r="H131" s="38">
        <v>0</v>
      </c>
      <c r="I131" s="38">
        <f>E131*H131</f>
        <v>0</v>
      </c>
      <c r="J131" s="39" t="s">
        <v>243</v>
      </c>
      <c r="K131" s="38"/>
      <c r="Q131" s="31">
        <v>2</v>
      </c>
      <c r="AA131" s="1">
        <v>12</v>
      </c>
      <c r="AB131" s="1">
        <v>0</v>
      </c>
      <c r="AC131" s="1">
        <v>118</v>
      </c>
      <c r="BB131" s="1">
        <v>1</v>
      </c>
      <c r="BC131" s="1">
        <f>IF(BB131=1,G131,0)</f>
        <v>0</v>
      </c>
      <c r="BD131" s="1">
        <f>IF(BB131=2,G131,0)</f>
        <v>0</v>
      </c>
      <c r="BE131" s="1">
        <f>IF(BB131=3,G131,0)</f>
        <v>0</v>
      </c>
      <c r="BF131" s="1">
        <f>IF(BB131=4,G131,0)</f>
        <v>0</v>
      </c>
      <c r="BG131" s="1">
        <f>IF(BB131=5,G131,0)</f>
        <v>0</v>
      </c>
    </row>
    <row r="132" spans="1:59" ht="13.8" thickBot="1">
      <c r="A132" s="27"/>
      <c r="B132" s="75" t="s">
        <v>12</v>
      </c>
      <c r="C132" s="76" t="str">
        <f>CONCATENATE(B130," ",C130)</f>
        <v>VN Vedlejší náklady</v>
      </c>
      <c r="D132" s="27"/>
      <c r="E132" s="77"/>
      <c r="F132" s="77"/>
      <c r="G132" s="78">
        <f>SUM(G130:G131)</f>
        <v>0</v>
      </c>
      <c r="H132" s="26"/>
      <c r="I132" s="79">
        <f>SUM(I130:I131)</f>
        <v>0</v>
      </c>
      <c r="J132" s="26"/>
      <c r="K132" s="79"/>
      <c r="Q132" s="31">
        <v>4</v>
      </c>
      <c r="BC132" s="49">
        <f>SUM(BC130:BC131)</f>
        <v>0</v>
      </c>
      <c r="BD132" s="49">
        <f>SUM(BD130:BD131)</f>
        <v>0</v>
      </c>
      <c r="BE132" s="49">
        <f>SUM(BE130:BE131)</f>
        <v>0</v>
      </c>
      <c r="BF132" s="49">
        <f>SUM(BF130:BF131)</f>
        <v>0</v>
      </c>
      <c r="BG132" s="49">
        <f>SUM(BG130:BG131)</f>
        <v>0</v>
      </c>
    </row>
    <row r="133" spans="1:59" ht="13.8" thickBot="1">
      <c r="A133" s="80"/>
      <c r="B133" s="81"/>
      <c r="C133" s="82" t="s">
        <v>250</v>
      </c>
      <c r="D133" s="81"/>
      <c r="E133" s="81"/>
      <c r="F133" s="81"/>
      <c r="G133" s="83">
        <f>SUM(G132,G129,G125,G109,G89,G60,G42,G24,G16)</f>
        <v>0</v>
      </c>
      <c r="H133" s="81"/>
      <c r="I133" s="81"/>
      <c r="J133" s="81"/>
      <c r="K133" s="84"/>
    </row>
    <row r="134" spans="1:59">
      <c r="A134" s="85"/>
      <c r="B134" s="86"/>
      <c r="C134" s="86"/>
      <c r="D134" s="86"/>
      <c r="E134" s="86"/>
      <c r="F134" s="86"/>
      <c r="G134" s="86"/>
      <c r="H134" s="86"/>
      <c r="I134" s="87"/>
      <c r="J134" s="87"/>
      <c r="K134" s="88"/>
    </row>
    <row r="135" spans="1:59">
      <c r="A135" s="89"/>
      <c r="B135" s="90"/>
      <c r="C135" s="90"/>
      <c r="D135" s="90"/>
      <c r="E135" s="90"/>
      <c r="F135" s="90"/>
      <c r="G135" s="90"/>
      <c r="H135" s="90"/>
      <c r="I135" s="91"/>
      <c r="J135" s="91"/>
      <c r="K135" s="92"/>
    </row>
    <row r="136" spans="1:59">
      <c r="A136" s="89"/>
      <c r="B136" s="93" t="s">
        <v>177</v>
      </c>
      <c r="C136" s="90"/>
      <c r="D136" s="90"/>
      <c r="E136" s="90"/>
      <c r="F136" s="90"/>
      <c r="G136" s="90"/>
      <c r="H136" s="90"/>
      <c r="I136" s="91"/>
      <c r="J136" s="91"/>
      <c r="K136" s="92"/>
    </row>
    <row r="137" spans="1:59">
      <c r="A137" s="89"/>
      <c r="B137" s="90" t="s">
        <v>244</v>
      </c>
      <c r="C137" s="90"/>
      <c r="D137" s="90"/>
      <c r="E137" s="90"/>
      <c r="F137" s="90"/>
      <c r="G137" s="90"/>
      <c r="H137" s="90"/>
      <c r="I137" s="91"/>
      <c r="J137" s="91"/>
      <c r="K137" s="92"/>
    </row>
    <row r="138" spans="1:59">
      <c r="A138" s="94"/>
      <c r="B138" s="95" t="s">
        <v>178</v>
      </c>
      <c r="C138" s="95"/>
      <c r="D138" s="95"/>
      <c r="E138" s="95"/>
      <c r="F138" s="95"/>
      <c r="G138" s="95"/>
      <c r="H138" s="95"/>
      <c r="I138" s="96"/>
      <c r="J138" s="96"/>
      <c r="K138" s="97"/>
    </row>
    <row r="139" spans="1:59">
      <c r="E139" s="1"/>
    </row>
    <row r="140" spans="1:59">
      <c r="E140" s="1"/>
    </row>
    <row r="141" spans="1:59">
      <c r="E141" s="1"/>
    </row>
    <row r="142" spans="1:59">
      <c r="E142" s="1"/>
    </row>
    <row r="143" spans="1:59">
      <c r="E143" s="1"/>
    </row>
    <row r="144" spans="1:59">
      <c r="E144" s="1"/>
    </row>
    <row r="145" spans="1:7">
      <c r="E145" s="1"/>
    </row>
    <row r="146" spans="1:7">
      <c r="E146" s="1"/>
    </row>
    <row r="147" spans="1:7">
      <c r="E147" s="1"/>
    </row>
    <row r="148" spans="1:7">
      <c r="E148" s="1"/>
    </row>
    <row r="149" spans="1:7">
      <c r="E149" s="1"/>
    </row>
    <row r="150" spans="1:7">
      <c r="E150" s="1"/>
    </row>
    <row r="151" spans="1:7">
      <c r="E151" s="1"/>
    </row>
    <row r="152" spans="1:7">
      <c r="E152" s="1"/>
    </row>
    <row r="153" spans="1:7">
      <c r="E153" s="1"/>
    </row>
    <row r="154" spans="1:7">
      <c r="E154" s="1"/>
    </row>
    <row r="155" spans="1:7">
      <c r="E155" s="1"/>
    </row>
    <row r="156" spans="1:7">
      <c r="A156" s="91"/>
      <c r="B156" s="91"/>
      <c r="C156" s="91"/>
      <c r="D156" s="91"/>
      <c r="E156" s="91"/>
      <c r="F156" s="91"/>
      <c r="G156" s="91"/>
    </row>
    <row r="157" spans="1:7">
      <c r="A157" s="91"/>
      <c r="B157" s="91"/>
      <c r="C157" s="91"/>
      <c r="D157" s="91"/>
      <c r="E157" s="91"/>
      <c r="F157" s="91"/>
      <c r="G157" s="91"/>
    </row>
    <row r="158" spans="1:7">
      <c r="A158" s="91"/>
      <c r="B158" s="91"/>
      <c r="C158" s="91"/>
      <c r="D158" s="91"/>
      <c r="E158" s="91"/>
      <c r="F158" s="91"/>
      <c r="G158" s="91"/>
    </row>
    <row r="159" spans="1:7">
      <c r="A159" s="91"/>
      <c r="B159" s="91"/>
      <c r="C159" s="91"/>
      <c r="D159" s="91"/>
      <c r="E159" s="91"/>
      <c r="F159" s="91"/>
      <c r="G159" s="91"/>
    </row>
    <row r="160" spans="1:7">
      <c r="E160" s="1"/>
    </row>
    <row r="161" spans="5:5">
      <c r="E161" s="1"/>
    </row>
    <row r="162" spans="5:5">
      <c r="E162" s="1"/>
    </row>
    <row r="163" spans="5:5">
      <c r="E163" s="1"/>
    </row>
    <row r="164" spans="5:5">
      <c r="E164" s="1"/>
    </row>
    <row r="165" spans="5:5">
      <c r="E165" s="1"/>
    </row>
    <row r="166" spans="5:5">
      <c r="E166" s="1"/>
    </row>
    <row r="167" spans="5:5">
      <c r="E167" s="1"/>
    </row>
    <row r="168" spans="5:5">
      <c r="E168" s="1"/>
    </row>
    <row r="169" spans="5:5">
      <c r="E169" s="1"/>
    </row>
    <row r="170" spans="5:5">
      <c r="E170" s="1"/>
    </row>
    <row r="171" spans="5:5">
      <c r="E171" s="1"/>
    </row>
    <row r="172" spans="5:5">
      <c r="E172" s="1"/>
    </row>
    <row r="173" spans="5:5">
      <c r="E173" s="1"/>
    </row>
    <row r="174" spans="5:5">
      <c r="E174" s="1"/>
    </row>
    <row r="175" spans="5:5">
      <c r="E175" s="1"/>
    </row>
    <row r="176" spans="5:5">
      <c r="E176" s="1"/>
    </row>
    <row r="177" spans="1:7">
      <c r="E177" s="1"/>
    </row>
    <row r="178" spans="1:7">
      <c r="E178" s="1"/>
    </row>
    <row r="179" spans="1:7">
      <c r="E179" s="1"/>
    </row>
    <row r="180" spans="1:7">
      <c r="E180" s="1"/>
    </row>
    <row r="181" spans="1:7">
      <c r="E181" s="1"/>
    </row>
    <row r="182" spans="1:7">
      <c r="E182" s="1"/>
    </row>
    <row r="183" spans="1:7">
      <c r="E183" s="1"/>
    </row>
    <row r="184" spans="1:7">
      <c r="E184" s="1"/>
    </row>
    <row r="185" spans="1:7">
      <c r="A185" s="98"/>
      <c r="B185" s="98"/>
    </row>
    <row r="186" spans="1:7">
      <c r="A186" s="91"/>
      <c r="B186" s="91"/>
      <c r="C186" s="100"/>
      <c r="D186" s="100"/>
      <c r="E186" s="101"/>
      <c r="F186" s="100"/>
      <c r="G186" s="102"/>
    </row>
    <row r="187" spans="1:7">
      <c r="A187" s="103"/>
      <c r="B187" s="103"/>
      <c r="C187" s="91"/>
      <c r="D187" s="91"/>
      <c r="E187" s="104"/>
      <c r="F187" s="91"/>
      <c r="G187" s="91"/>
    </row>
    <row r="188" spans="1:7">
      <c r="A188" s="91"/>
      <c r="B188" s="91"/>
      <c r="C188" s="91"/>
      <c r="D188" s="91"/>
      <c r="E188" s="104"/>
      <c r="F188" s="91"/>
      <c r="G188" s="91"/>
    </row>
    <row r="189" spans="1:7">
      <c r="A189" s="91"/>
      <c r="B189" s="91"/>
      <c r="C189" s="91"/>
      <c r="D189" s="91"/>
      <c r="E189" s="104"/>
      <c r="F189" s="91"/>
      <c r="G189" s="91"/>
    </row>
    <row r="190" spans="1:7">
      <c r="A190" s="91"/>
      <c r="B190" s="91"/>
      <c r="C190" s="91"/>
      <c r="D190" s="91"/>
      <c r="E190" s="104"/>
      <c r="F190" s="91"/>
      <c r="G190" s="91"/>
    </row>
    <row r="191" spans="1:7">
      <c r="A191" s="91"/>
      <c r="B191" s="91"/>
      <c r="C191" s="91"/>
      <c r="D191" s="91"/>
      <c r="E191" s="104"/>
      <c r="F191" s="91"/>
      <c r="G191" s="91"/>
    </row>
    <row r="192" spans="1:7">
      <c r="A192" s="91"/>
      <c r="B192" s="91"/>
      <c r="C192" s="91"/>
      <c r="D192" s="91"/>
      <c r="E192" s="104"/>
      <c r="F192" s="91"/>
      <c r="G192" s="91"/>
    </row>
    <row r="193" spans="1:7">
      <c r="A193" s="91"/>
      <c r="B193" s="91"/>
      <c r="C193" s="91"/>
      <c r="D193" s="91"/>
      <c r="E193" s="104"/>
      <c r="F193" s="91"/>
      <c r="G193" s="91"/>
    </row>
    <row r="194" spans="1:7">
      <c r="A194" s="91"/>
      <c r="B194" s="91"/>
      <c r="C194" s="91"/>
      <c r="D194" s="91"/>
      <c r="E194" s="104"/>
      <c r="F194" s="91"/>
      <c r="G194" s="91"/>
    </row>
    <row r="195" spans="1:7">
      <c r="A195" s="91"/>
      <c r="B195" s="91"/>
      <c r="C195" s="91"/>
      <c r="D195" s="91"/>
      <c r="E195" s="104"/>
      <c r="F195" s="91"/>
      <c r="G195" s="91"/>
    </row>
    <row r="196" spans="1:7">
      <c r="A196" s="91"/>
      <c r="B196" s="91"/>
      <c r="C196" s="91"/>
      <c r="D196" s="91"/>
      <c r="E196" s="104"/>
      <c r="F196" s="91"/>
      <c r="G196" s="91"/>
    </row>
    <row r="197" spans="1:7">
      <c r="A197" s="91"/>
      <c r="B197" s="91"/>
      <c r="C197" s="91"/>
      <c r="D197" s="91"/>
      <c r="E197" s="104"/>
      <c r="F197" s="91"/>
      <c r="G197" s="91"/>
    </row>
    <row r="198" spans="1:7">
      <c r="A198" s="91"/>
      <c r="B198" s="91"/>
      <c r="C198" s="91"/>
      <c r="D198" s="91"/>
      <c r="E198" s="104"/>
      <c r="F198" s="91"/>
      <c r="G198" s="91"/>
    </row>
    <row r="199" spans="1:7">
      <c r="A199" s="91"/>
      <c r="B199" s="91"/>
      <c r="C199" s="91"/>
      <c r="D199" s="91"/>
      <c r="E199" s="104"/>
      <c r="F199" s="91"/>
      <c r="G199" s="91"/>
    </row>
  </sheetData>
  <sheetProtection password="C6B9" sheet="1" objects="1" scenarios="1" formatColumns="0" formatRows="0" selectLockedCells="1"/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72" fitToHeight="0" orientation="portrait" horizontalDpi="300" r:id="rId1"/>
  <headerFooter alignWithMargins="0">
    <oddFooter>Stránka &amp;P z &amp;N</oddFooter>
  </headerFooter>
  <rowBreaks count="2" manualBreakCount="2">
    <brk id="42" max="10" man="1"/>
    <brk id="8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11</vt:i4>
      </vt:variant>
    </vt:vector>
  </HeadingPairs>
  <TitlesOfParts>
    <vt:vector size="12" baseType="lpstr">
      <vt:lpstr>Položky</vt:lpstr>
      <vt:lpstr>Položky!Názvy_tisku</vt:lpstr>
      <vt:lpstr>Položky!Oblast_tisku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Černý</dc:creator>
  <cp:lastModifiedBy>Sedláček Zdeněk</cp:lastModifiedBy>
  <cp:lastPrinted>2017-03-16T11:22:55Z</cp:lastPrinted>
  <dcterms:created xsi:type="dcterms:W3CDTF">2016-03-22T08:25:41Z</dcterms:created>
  <dcterms:modified xsi:type="dcterms:W3CDTF">2017-03-17T12:38:21Z</dcterms:modified>
</cp:coreProperties>
</file>